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080" windowHeight="1086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Q170" i="2" l="1"/>
  <c r="R170" i="2"/>
  <c r="S170" i="2"/>
  <c r="Q169" i="2"/>
  <c r="R169" i="2"/>
  <c r="S169" i="2"/>
  <c r="Q168" i="2"/>
  <c r="R168" i="2"/>
  <c r="S168" i="2"/>
  <c r="D26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A4" i="11"/>
  <c r="B4" i="11"/>
  <c r="C4" i="11"/>
  <c r="D4" i="1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C11" i="11"/>
  <c r="D11" i="11"/>
  <c r="A12" i="11"/>
  <c r="B12" i="11"/>
  <c r="D12" i="11" s="1"/>
  <c r="C12" i="11"/>
  <c r="A13" i="11"/>
  <c r="B13" i="11"/>
  <c r="C13" i="11"/>
  <c r="D13" i="11"/>
  <c r="A14" i="11"/>
  <c r="B14" i="11"/>
  <c r="C14" i="11"/>
  <c r="D14" i="11"/>
  <c r="A15" i="11"/>
  <c r="B15" i="11"/>
  <c r="C15" i="11"/>
  <c r="D15" i="11"/>
  <c r="A16" i="11"/>
  <c r="B16" i="11"/>
  <c r="C16" i="11"/>
  <c r="D16" i="11"/>
  <c r="A17" i="11"/>
  <c r="B17" i="11"/>
  <c r="C17" i="11"/>
  <c r="D17" i="11"/>
  <c r="A18" i="11"/>
  <c r="B18" i="11"/>
  <c r="C18" i="11"/>
  <c r="D18" i="11"/>
  <c r="A19" i="11"/>
  <c r="B19" i="11"/>
  <c r="C19" i="11"/>
  <c r="D19" i="11"/>
  <c r="A20" i="11"/>
  <c r="B20" i="11"/>
  <c r="C20" i="11"/>
  <c r="D20" i="11"/>
  <c r="A21" i="11"/>
  <c r="B21" i="11"/>
  <c r="C21" i="11"/>
  <c r="D21" i="11"/>
  <c r="A22" i="11"/>
  <c r="B22" i="11"/>
  <c r="C22" i="11"/>
  <c r="D22" i="11"/>
  <c r="A23" i="11"/>
  <c r="B23" i="11"/>
  <c r="C23" i="11"/>
  <c r="D23" i="11"/>
  <c r="A24" i="11"/>
  <c r="B24" i="11"/>
  <c r="C24" i="11"/>
  <c r="D24" i="11"/>
  <c r="A25" i="11"/>
  <c r="B25" i="11"/>
  <c r="C25" i="11"/>
  <c r="D25" i="11"/>
  <c r="A26" i="11"/>
  <c r="B26" i="11"/>
  <c r="C26" i="11"/>
  <c r="D26" i="11"/>
  <c r="A27" i="11"/>
  <c r="B27" i="11"/>
  <c r="C27" i="11"/>
  <c r="D27" i="11"/>
  <c r="A28" i="11"/>
  <c r="B28" i="11"/>
  <c r="C28" i="11"/>
  <c r="D28" i="11"/>
  <c r="A29" i="11"/>
  <c r="B29" i="11"/>
  <c r="C29" i="11"/>
  <c r="D29" i="11"/>
  <c r="A30" i="11"/>
  <c r="B30" i="11"/>
  <c r="C30" i="11"/>
  <c r="D30" i="11"/>
  <c r="A31" i="11"/>
  <c r="B31" i="11"/>
  <c r="C31" i="11"/>
  <c r="D31" i="11"/>
  <c r="A32" i="11"/>
  <c r="B32" i="11"/>
  <c r="C32" i="11"/>
  <c r="D32" i="11"/>
  <c r="A33" i="11"/>
  <c r="B33" i="11"/>
  <c r="C33" i="11"/>
  <c r="D33" i="11"/>
  <c r="A34" i="11"/>
  <c r="B34" i="11"/>
  <c r="C34" i="11"/>
  <c r="D34" i="11"/>
  <c r="A35" i="11"/>
  <c r="B35" i="11"/>
  <c r="C35" i="11"/>
  <c r="D35" i="11"/>
  <c r="A36" i="11"/>
  <c r="B36" i="11"/>
  <c r="C36" i="11"/>
  <c r="D36" i="11"/>
  <c r="A37" i="11"/>
  <c r="B37" i="11"/>
  <c r="C37" i="11"/>
  <c r="D37" i="11"/>
  <c r="A38" i="11"/>
  <c r="B38" i="11"/>
  <c r="C38" i="11"/>
  <c r="D38" i="11"/>
  <c r="A39" i="11"/>
  <c r="B39" i="11"/>
  <c r="C39" i="11"/>
  <c r="D39" i="11"/>
  <c r="A40" i="11"/>
  <c r="B40" i="11"/>
  <c r="C40" i="11"/>
  <c r="D40" i="11"/>
  <c r="A41" i="11"/>
  <c r="B41" i="11"/>
  <c r="C41" i="11"/>
  <c r="D41" i="11"/>
  <c r="A42" i="11"/>
  <c r="B42" i="11"/>
  <c r="C42" i="11"/>
  <c r="D42" i="11"/>
  <c r="A43" i="11"/>
  <c r="B43" i="11"/>
  <c r="C43" i="11"/>
  <c r="D43" i="11"/>
  <c r="A44" i="11"/>
  <c r="B44" i="11"/>
  <c r="C44" i="11"/>
  <c r="D44" i="11"/>
  <c r="A45" i="11"/>
  <c r="B45" i="11"/>
  <c r="C45" i="11"/>
  <c r="D45" i="11"/>
  <c r="A46" i="11"/>
  <c r="B46" i="11"/>
  <c r="C46" i="11"/>
  <c r="D46" i="11"/>
  <c r="A47" i="11"/>
  <c r="B47" i="11"/>
  <c r="C47" i="11"/>
  <c r="D47" i="11"/>
  <c r="A48" i="11"/>
  <c r="B48" i="11"/>
  <c r="C48" i="11"/>
  <c r="D48" i="11"/>
  <c r="A49" i="11"/>
  <c r="B49" i="11"/>
  <c r="C49" i="11"/>
  <c r="D49" i="11"/>
  <c r="A50" i="11"/>
  <c r="B50" i="11"/>
  <c r="C50" i="11"/>
  <c r="D50" i="11"/>
  <c r="A51" i="11"/>
  <c r="B51" i="11"/>
  <c r="C51" i="11"/>
  <c r="D51" i="11"/>
  <c r="A52" i="11"/>
  <c r="B52" i="11"/>
  <c r="C52" i="11"/>
  <c r="D52" i="11"/>
  <c r="A53" i="11"/>
  <c r="B53" i="11"/>
  <c r="C53" i="11"/>
  <c r="D53" i="11"/>
  <c r="A54" i="11"/>
  <c r="B54" i="11"/>
  <c r="C54" i="11"/>
  <c r="D54" i="11"/>
  <c r="A55" i="11"/>
  <c r="B55" i="11"/>
  <c r="C55" i="11"/>
  <c r="D55" i="11"/>
  <c r="A56" i="11"/>
  <c r="B56" i="11"/>
  <c r="C56" i="11"/>
  <c r="D56" i="11"/>
  <c r="A57" i="11"/>
  <c r="B57" i="11"/>
  <c r="C57" i="11"/>
  <c r="D57" i="11"/>
  <c r="A58" i="11"/>
  <c r="B58" i="11"/>
  <c r="C58" i="11"/>
  <c r="D58" i="11"/>
  <c r="A59" i="11"/>
  <c r="B59" i="11"/>
  <c r="C59" i="11"/>
  <c r="D59" i="11"/>
  <c r="A60" i="11"/>
  <c r="B60" i="11"/>
  <c r="C60" i="11"/>
  <c r="D60" i="11"/>
  <c r="A61" i="11"/>
  <c r="B61" i="11"/>
  <c r="C61" i="11"/>
  <c r="D61" i="11"/>
  <c r="A62" i="11"/>
  <c r="B62" i="11"/>
  <c r="C62" i="11"/>
  <c r="D62" i="11"/>
  <c r="A63" i="11"/>
  <c r="B63" i="11"/>
  <c r="C63" i="11"/>
  <c r="D63" i="11"/>
  <c r="A64" i="11"/>
  <c r="B64" i="11"/>
  <c r="C64" i="11"/>
  <c r="D64" i="11"/>
  <c r="A65" i="11"/>
  <c r="B65" i="11"/>
  <c r="C65" i="11"/>
  <c r="D65" i="11"/>
  <c r="A66" i="11"/>
  <c r="B66" i="11"/>
  <c r="C66" i="11"/>
  <c r="D66" i="11"/>
  <c r="A67" i="11"/>
  <c r="B67" i="11"/>
  <c r="C67" i="11"/>
  <c r="D67" i="11"/>
  <c r="A68" i="11"/>
  <c r="B68" i="11"/>
  <c r="C68" i="11"/>
  <c r="D68" i="11"/>
  <c r="A69" i="11"/>
  <c r="B69" i="11"/>
  <c r="C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D122" i="11"/>
  <c r="F122" i="11" s="1"/>
  <c r="A123" i="11"/>
  <c r="B123" i="11"/>
  <c r="C123" i="11"/>
  <c r="D123" i="11"/>
  <c r="A124" i="11"/>
  <c r="B124" i="11"/>
  <c r="C124" i="11"/>
  <c r="D124" i="11"/>
  <c r="A125" i="11"/>
  <c r="B125" i="11"/>
  <c r="C125" i="11"/>
  <c r="D125" i="11"/>
  <c r="A126" i="11"/>
  <c r="B126" i="11"/>
  <c r="C126" i="11"/>
  <c r="D126" i="11"/>
  <c r="A127" i="11"/>
  <c r="B127" i="11"/>
  <c r="C127" i="11"/>
  <c r="D127" i="11"/>
  <c r="A128" i="11"/>
  <c r="B128" i="11"/>
  <c r="C128" i="11"/>
  <c r="D128" i="11"/>
  <c r="A129" i="11"/>
  <c r="B129" i="11"/>
  <c r="C129" i="11"/>
  <c r="D129" i="11"/>
  <c r="A130" i="11"/>
  <c r="B130" i="11"/>
  <c r="C130" i="11"/>
  <c r="D130" i="11"/>
  <c r="A131" i="11"/>
  <c r="B131" i="11"/>
  <c r="C131" i="11"/>
  <c r="D131" i="11"/>
  <c r="A132" i="11"/>
  <c r="B132" i="11"/>
  <c r="C132" i="11"/>
  <c r="D132" i="11"/>
  <c r="A133" i="11"/>
  <c r="B133" i="11"/>
  <c r="C133" i="11"/>
  <c r="D133" i="11"/>
  <c r="A134" i="11"/>
  <c r="B134" i="11"/>
  <c r="C134" i="11"/>
  <c r="D134" i="11"/>
  <c r="A135" i="11"/>
  <c r="B135" i="11"/>
  <c r="C135" i="11"/>
  <c r="D135" i="11"/>
  <c r="A136" i="11"/>
  <c r="B136" i="11"/>
  <c r="C136" i="11"/>
  <c r="D136" i="11"/>
  <c r="A137" i="11"/>
  <c r="B137" i="11"/>
  <c r="C137" i="11"/>
  <c r="D137" i="11"/>
  <c r="A138" i="11"/>
  <c r="B138" i="11"/>
  <c r="C138" i="11"/>
  <c r="D138" i="11"/>
  <c r="A139" i="11"/>
  <c r="B139" i="11"/>
  <c r="C139" i="11"/>
  <c r="D139" i="11"/>
  <c r="A140" i="11"/>
  <c r="B140" i="11"/>
  <c r="C140" i="11"/>
  <c r="D140" i="11"/>
  <c r="A141" i="11"/>
  <c r="B141" i="11"/>
  <c r="C141" i="11"/>
  <c r="D141" i="11"/>
  <c r="A142" i="11"/>
  <c r="B142" i="11"/>
  <c r="C142" i="11"/>
  <c r="D142" i="11"/>
  <c r="A143" i="11"/>
  <c r="B143" i="11"/>
  <c r="C143" i="11"/>
  <c r="D143" i="11"/>
  <c r="A144" i="11"/>
  <c r="B144" i="11"/>
  <c r="C144" i="11"/>
  <c r="D144" i="11"/>
  <c r="A145" i="11"/>
  <c r="B145" i="11"/>
  <c r="C145" i="11"/>
  <c r="D145" i="11"/>
  <c r="A146" i="11"/>
  <c r="B146" i="11"/>
  <c r="C146" i="11"/>
  <c r="D146" i="11"/>
  <c r="A147" i="11"/>
  <c r="B147" i="11"/>
  <c r="C147" i="11"/>
  <c r="D147" i="11"/>
  <c r="A148" i="11"/>
  <c r="B148" i="11"/>
  <c r="C148" i="11"/>
  <c r="D148" i="11"/>
  <c r="A149" i="11"/>
  <c r="B149" i="11"/>
  <c r="C149" i="11"/>
  <c r="D149" i="11"/>
  <c r="A150" i="11"/>
  <c r="B150" i="11"/>
  <c r="C150" i="11"/>
  <c r="D150" i="11"/>
  <c r="A151" i="11"/>
  <c r="B151" i="11"/>
  <c r="C151" i="11"/>
  <c r="D151" i="11"/>
  <c r="A152" i="11"/>
  <c r="B152" i="11"/>
  <c r="C152" i="11"/>
  <c r="D152" i="11"/>
  <c r="A153" i="11"/>
  <c r="B153" i="11"/>
  <c r="C153" i="11"/>
  <c r="D153" i="11"/>
  <c r="A154" i="11"/>
  <c r="B154" i="11"/>
  <c r="C154" i="11"/>
  <c r="D154" i="11"/>
  <c r="A155" i="11"/>
  <c r="B155" i="11"/>
  <c r="C155" i="11"/>
  <c r="D155" i="11"/>
  <c r="A156" i="11"/>
  <c r="B156" i="11"/>
  <c r="C156" i="11"/>
  <c r="D156" i="11"/>
  <c r="A157" i="11"/>
  <c r="B157" i="11"/>
  <c r="C157" i="11"/>
  <c r="D157" i="11"/>
  <c r="A158" i="11"/>
  <c r="B158" i="11"/>
  <c r="C158" i="11"/>
  <c r="D158" i="11"/>
  <c r="A159" i="11"/>
  <c r="B159" i="11"/>
  <c r="C159" i="11"/>
  <c r="D159" i="11"/>
  <c r="A160" i="11"/>
  <c r="B160" i="11"/>
  <c r="C160" i="11"/>
  <c r="D160" i="11"/>
  <c r="A161" i="11"/>
  <c r="B161" i="11"/>
  <c r="C161" i="11"/>
  <c r="D161" i="11"/>
  <c r="A162" i="11"/>
  <c r="B162" i="11"/>
  <c r="C162" i="11"/>
  <c r="D162" i="11"/>
  <c r="A163" i="11"/>
  <c r="B163" i="11"/>
  <c r="C163" i="11"/>
  <c r="D163" i="11"/>
  <c r="A164" i="11"/>
  <c r="B164" i="11"/>
  <c r="C164" i="11"/>
  <c r="D164" i="11"/>
  <c r="A165" i="11"/>
  <c r="B165" i="11"/>
  <c r="C165" i="11"/>
  <c r="D165" i="11"/>
  <c r="A166" i="11"/>
  <c r="B166" i="11"/>
  <c r="C166" i="11"/>
  <c r="D166" i="11"/>
  <c r="A167" i="11"/>
  <c r="B167" i="11"/>
  <c r="C167" i="11"/>
  <c r="D167" i="11"/>
  <c r="A168" i="11"/>
  <c r="B168" i="11"/>
  <c r="C168" i="11"/>
  <c r="D168" i="11"/>
  <c r="A169" i="11"/>
  <c r="B169" i="11"/>
  <c r="C169" i="11"/>
  <c r="D169" i="11"/>
  <c r="A170" i="11"/>
  <c r="B170" i="11"/>
  <c r="C170" i="11"/>
  <c r="D170" i="11"/>
  <c r="A171" i="11"/>
  <c r="B171" i="11"/>
  <c r="C171" i="11"/>
  <c r="D171" i="11"/>
  <c r="A172" i="11"/>
  <c r="B172" i="11"/>
  <c r="C172" i="11"/>
  <c r="D172" i="11"/>
  <c r="A173" i="11"/>
  <c r="B173" i="11"/>
  <c r="C173" i="11"/>
  <c r="D173" i="11"/>
  <c r="A174" i="11"/>
  <c r="B174" i="11"/>
  <c r="C174" i="11"/>
  <c r="D174" i="11"/>
  <c r="A175" i="11"/>
  <c r="B175" i="11"/>
  <c r="C175" i="11"/>
  <c r="D175" i="11"/>
  <c r="A176" i="11"/>
  <c r="B176" i="11"/>
  <c r="C176" i="11"/>
  <c r="D176" i="11"/>
  <c r="A177" i="11"/>
  <c r="B177" i="11"/>
  <c r="C177" i="11"/>
  <c r="D177" i="11"/>
  <c r="A178" i="11"/>
  <c r="B178" i="11"/>
  <c r="C178" i="11"/>
  <c r="D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D228" i="11"/>
  <c r="A229" i="11"/>
  <c r="B229" i="11"/>
  <c r="C229" i="11"/>
  <c r="D229" i="11"/>
  <c r="A230" i="11"/>
  <c r="B230" i="11"/>
  <c r="C230" i="11"/>
  <c r="D230" i="11"/>
  <c r="A231" i="11"/>
  <c r="B231" i="11"/>
  <c r="C231" i="11"/>
  <c r="D231" i="11"/>
  <c r="A232" i="11"/>
  <c r="B232" i="11"/>
  <c r="C232" i="11"/>
  <c r="D232" i="11"/>
  <c r="A233" i="11"/>
  <c r="B233" i="11"/>
  <c r="C233" i="11"/>
  <c r="D233" i="11"/>
  <c r="A234" i="11"/>
  <c r="B234" i="11"/>
  <c r="C234" i="11"/>
  <c r="D234" i="11"/>
  <c r="A235" i="11"/>
  <c r="B235" i="11"/>
  <c r="C235" i="11"/>
  <c r="D235" i="11"/>
  <c r="A236" i="11"/>
  <c r="B236" i="11"/>
  <c r="C236" i="11"/>
  <c r="D236" i="11"/>
  <c r="A237" i="11"/>
  <c r="B237" i="11"/>
  <c r="C237" i="11"/>
  <c r="D237" i="11"/>
  <c r="A238" i="11"/>
  <c r="B238" i="11"/>
  <c r="C238" i="11"/>
  <c r="D238" i="11"/>
  <c r="A239" i="11"/>
  <c r="B239" i="11"/>
  <c r="C239" i="11"/>
  <c r="D239" i="11"/>
  <c r="A240" i="11"/>
  <c r="B240" i="11"/>
  <c r="C240" i="11"/>
  <c r="D240" i="11"/>
  <c r="A241" i="11"/>
  <c r="B241" i="11"/>
  <c r="C241" i="11"/>
  <c r="D241" i="11"/>
  <c r="A242" i="11"/>
  <c r="B242" i="11"/>
  <c r="C242" i="11"/>
  <c r="D242" i="11"/>
  <c r="A243" i="11"/>
  <c r="B243" i="11"/>
  <c r="C243" i="11"/>
  <c r="D243" i="11"/>
  <c r="A244" i="11"/>
  <c r="B244" i="11"/>
  <c r="C244" i="11"/>
  <c r="D244" i="11"/>
  <c r="A245" i="11"/>
  <c r="B245" i="11"/>
  <c r="C245" i="11"/>
  <c r="D245" i="11"/>
  <c r="A246" i="11"/>
  <c r="B246" i="11"/>
  <c r="C246" i="11"/>
  <c r="D246" i="11"/>
  <c r="A247" i="11"/>
  <c r="B247" i="11"/>
  <c r="C247" i="11"/>
  <c r="D247" i="11"/>
  <c r="A248" i="11"/>
  <c r="B248" i="11"/>
  <c r="C248" i="11"/>
  <c r="D248" i="11"/>
  <c r="A249" i="11"/>
  <c r="B249" i="11"/>
  <c r="C249" i="11"/>
  <c r="D249" i="11"/>
  <c r="A250" i="11"/>
  <c r="B250" i="11"/>
  <c r="C250" i="11"/>
  <c r="D250" i="11"/>
  <c r="A251" i="11"/>
  <c r="B251" i="11"/>
  <c r="C251" i="11"/>
  <c r="D251" i="11"/>
  <c r="A252" i="11"/>
  <c r="B252" i="11"/>
  <c r="C252" i="11"/>
  <c r="D252" i="11"/>
  <c r="A253" i="11"/>
  <c r="B253" i="11"/>
  <c r="C253" i="11"/>
  <c r="D253" i="11"/>
  <c r="A254" i="11"/>
  <c r="B254" i="11"/>
  <c r="C254" i="11"/>
  <c r="D254" i="11"/>
  <c r="A255" i="11"/>
  <c r="B255" i="11"/>
  <c r="C255" i="11"/>
  <c r="D255" i="11"/>
  <c r="A256" i="11"/>
  <c r="B256" i="11"/>
  <c r="C256" i="11"/>
  <c r="D256" i="11"/>
  <c r="A257" i="11"/>
  <c r="B257" i="11"/>
  <c r="C257" i="11"/>
  <c r="D257" i="11"/>
  <c r="A258" i="11"/>
  <c r="B258" i="11"/>
  <c r="C258" i="11"/>
  <c r="D258" i="11"/>
  <c r="A259" i="11"/>
  <c r="B259" i="11"/>
  <c r="C259" i="11"/>
  <c r="D259" i="11"/>
  <c r="A260" i="11"/>
  <c r="B260" i="11"/>
  <c r="C260" i="11"/>
  <c r="D260" i="11"/>
  <c r="A261" i="11"/>
  <c r="B261" i="11"/>
  <c r="C261" i="11"/>
  <c r="D261" i="11"/>
  <c r="A262" i="11"/>
  <c r="B262" i="11"/>
  <c r="C262" i="11"/>
  <c r="D262" i="11"/>
  <c r="A263" i="11"/>
  <c r="B263" i="11"/>
  <c r="C263" i="11"/>
  <c r="D263" i="11"/>
  <c r="A264" i="11"/>
  <c r="B264" i="11"/>
  <c r="C264" i="11"/>
  <c r="D264" i="11"/>
  <c r="A265" i="11"/>
  <c r="B265" i="11"/>
  <c r="C265" i="11"/>
  <c r="D265" i="11"/>
  <c r="A266" i="11"/>
  <c r="B266" i="11"/>
  <c r="C266" i="11"/>
  <c r="D266" i="11"/>
  <c r="A267" i="11"/>
  <c r="B267" i="11"/>
  <c r="C267" i="11"/>
  <c r="D267" i="11"/>
  <c r="A268" i="11"/>
  <c r="B268" i="11"/>
  <c r="C268" i="11"/>
  <c r="D268" i="11"/>
  <c r="A269" i="11"/>
  <c r="B269" i="11"/>
  <c r="C269" i="11"/>
  <c r="D269" i="11"/>
  <c r="A270" i="11"/>
  <c r="B270" i="11"/>
  <c r="C270" i="11"/>
  <c r="D270" i="11"/>
  <c r="A271" i="11"/>
  <c r="B271" i="11"/>
  <c r="C271" i="11"/>
  <c r="D271" i="11"/>
  <c r="A272" i="11"/>
  <c r="B272" i="11"/>
  <c r="C272" i="11"/>
  <c r="D272" i="11"/>
  <c r="A273" i="11"/>
  <c r="B273" i="11"/>
  <c r="C273" i="11"/>
  <c r="D273" i="11"/>
  <c r="A274" i="11"/>
  <c r="B274" i="11"/>
  <c r="C274" i="11"/>
  <c r="D274" i="11"/>
  <c r="A275" i="11"/>
  <c r="B275" i="11"/>
  <c r="C275" i="11"/>
  <c r="D275" i="11"/>
  <c r="A276" i="11"/>
  <c r="B276" i="11"/>
  <c r="C276" i="11"/>
  <c r="D276" i="11"/>
  <c r="A277" i="11"/>
  <c r="B277" i="11"/>
  <c r="C277" i="11"/>
  <c r="D277" i="11"/>
  <c r="A278" i="11"/>
  <c r="B278" i="11"/>
  <c r="C278" i="11"/>
  <c r="D278" i="11"/>
  <c r="A279" i="11"/>
  <c r="B279" i="11"/>
  <c r="C279" i="11"/>
  <c r="D279" i="11"/>
  <c r="A280" i="11"/>
  <c r="B280" i="11"/>
  <c r="C280" i="11"/>
  <c r="D280" i="11"/>
  <c r="A281" i="11"/>
  <c r="B281" i="11"/>
  <c r="C281" i="11"/>
  <c r="D281" i="11"/>
  <c r="A282" i="11"/>
  <c r="B282" i="11"/>
  <c r="C282" i="11"/>
  <c r="D282" i="11"/>
  <c r="A283" i="11"/>
  <c r="B283" i="11"/>
  <c r="C283" i="11"/>
  <c r="D283" i="11"/>
  <c r="A284" i="11"/>
  <c r="B284" i="11"/>
  <c r="C284" i="11"/>
  <c r="D284" i="11"/>
  <c r="A285" i="11"/>
  <c r="B285" i="11"/>
  <c r="C285" i="11"/>
  <c r="D285" i="11"/>
  <c r="A286" i="11"/>
  <c r="B286" i="11"/>
  <c r="C286" i="11"/>
  <c r="D286" i="11"/>
  <c r="A287" i="11"/>
  <c r="B287" i="11"/>
  <c r="C287" i="11"/>
  <c r="D287" i="11"/>
  <c r="A288" i="11"/>
  <c r="B288" i="11"/>
  <c r="C288" i="11"/>
  <c r="D288" i="11"/>
  <c r="A289" i="11"/>
  <c r="B289" i="11"/>
  <c r="C289" i="11"/>
  <c r="D289" i="11"/>
  <c r="A290" i="11"/>
  <c r="B290" i="11"/>
  <c r="C290" i="11"/>
  <c r="D290" i="11"/>
  <c r="A291" i="11"/>
  <c r="B291" i="11"/>
  <c r="C291" i="11"/>
  <c r="D291" i="11"/>
  <c r="A292" i="11"/>
  <c r="B292" i="11"/>
  <c r="C292" i="11"/>
  <c r="D292" i="11"/>
  <c r="A293" i="11"/>
  <c r="B293" i="11"/>
  <c r="C293" i="11"/>
  <c r="D293" i="11"/>
  <c r="A294" i="11"/>
  <c r="B294" i="11"/>
  <c r="C294" i="11"/>
  <c r="D294" i="11"/>
  <c r="A295" i="11"/>
  <c r="B295" i="11"/>
  <c r="C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A299" i="11"/>
  <c r="B299" i="11"/>
  <c r="C299" i="11"/>
  <c r="D299" i="11"/>
  <c r="A300" i="11"/>
  <c r="B300" i="11"/>
  <c r="C300" i="11"/>
  <c r="D300" i="1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D327" i="11"/>
  <c r="A328" i="11"/>
  <c r="B328" i="11"/>
  <c r="C328" i="11"/>
  <c r="D328" i="11"/>
  <c r="A329" i="11"/>
  <c r="B329" i="11"/>
  <c r="C329" i="11"/>
  <c r="D329" i="11"/>
  <c r="A330" i="11"/>
  <c r="B330" i="11"/>
  <c r="C330" i="11"/>
  <c r="D330" i="11"/>
  <c r="A331" i="11"/>
  <c r="B331" i="11"/>
  <c r="C331" i="11"/>
  <c r="D331" i="11"/>
  <c r="A332" i="11"/>
  <c r="B332" i="11"/>
  <c r="C332" i="11"/>
  <c r="D332" i="11"/>
  <c r="A333" i="11"/>
  <c r="B333" i="11"/>
  <c r="C333" i="11"/>
  <c r="D333" i="11"/>
  <c r="A334" i="11"/>
  <c r="B334" i="11"/>
  <c r="C334" i="11"/>
  <c r="D334" i="11"/>
  <c r="A335" i="11"/>
  <c r="B335" i="11"/>
  <c r="C335" i="11"/>
  <c r="D335" i="11"/>
  <c r="A336" i="11"/>
  <c r="B336" i="11"/>
  <c r="C336" i="11"/>
  <c r="D336" i="11"/>
  <c r="A337" i="11"/>
  <c r="B337" i="11"/>
  <c r="C337" i="11"/>
  <c r="D337" i="11"/>
  <c r="A338" i="11"/>
  <c r="B338" i="11"/>
  <c r="C338" i="11"/>
  <c r="D338" i="11"/>
  <c r="A339" i="11"/>
  <c r="B339" i="11"/>
  <c r="C339" i="11"/>
  <c r="D339" i="11"/>
  <c r="A340" i="11"/>
  <c r="B340" i="11"/>
  <c r="C340" i="11"/>
  <c r="D340" i="11"/>
  <c r="A341" i="11"/>
  <c r="B341" i="11"/>
  <c r="C341" i="11"/>
  <c r="D341" i="11"/>
  <c r="A342" i="11"/>
  <c r="B342" i="11"/>
  <c r="C342" i="11"/>
  <c r="D342" i="11"/>
  <c r="A343" i="11"/>
  <c r="B343" i="11"/>
  <c r="C343" i="11"/>
  <c r="D343" i="11"/>
  <c r="A344" i="11"/>
  <c r="B344" i="11"/>
  <c r="C344" i="11"/>
  <c r="D344" i="11"/>
  <c r="A345" i="11"/>
  <c r="B345" i="11"/>
  <c r="C345" i="11"/>
  <c r="D345" i="11"/>
  <c r="A346" i="11"/>
  <c r="B346" i="11"/>
  <c r="C346" i="11"/>
  <c r="D346" i="11"/>
  <c r="A347" i="11"/>
  <c r="B347" i="11"/>
  <c r="C347" i="11"/>
  <c r="D347" i="11"/>
  <c r="A348" i="11"/>
  <c r="B348" i="11"/>
  <c r="C348" i="11"/>
  <c r="D348" i="11"/>
  <c r="A349" i="11"/>
  <c r="B349" i="11"/>
  <c r="C349" i="11"/>
  <c r="D349" i="11"/>
  <c r="A350" i="11"/>
  <c r="B350" i="11"/>
  <c r="C350" i="11"/>
  <c r="D350" i="11"/>
  <c r="A351" i="11"/>
  <c r="B351" i="11"/>
  <c r="C351" i="11"/>
  <c r="D351" i="11"/>
  <c r="A352" i="11"/>
  <c r="B352" i="11"/>
  <c r="C352" i="11"/>
  <c r="D352" i="11"/>
  <c r="A353" i="11"/>
  <c r="B353" i="11"/>
  <c r="C353" i="11"/>
  <c r="D353" i="11"/>
  <c r="A354" i="11"/>
  <c r="B354" i="11"/>
  <c r="C354" i="11"/>
  <c r="D354" i="11"/>
  <c r="A355" i="11"/>
  <c r="B355" i="11"/>
  <c r="C355" i="11"/>
  <c r="D355" i="11"/>
  <c r="A356" i="11"/>
  <c r="B356" i="11"/>
  <c r="C356" i="11"/>
  <c r="D356" i="11"/>
  <c r="A357" i="11"/>
  <c r="B357" i="11"/>
  <c r="C357" i="11"/>
  <c r="D357" i="11"/>
  <c r="A358" i="11"/>
  <c r="B358" i="11"/>
  <c r="C358" i="11"/>
  <c r="D358" i="11"/>
  <c r="A359" i="11"/>
  <c r="B359" i="11"/>
  <c r="C359" i="11"/>
  <c r="D359" i="11"/>
  <c r="A360" i="11"/>
  <c r="B360" i="11"/>
  <c r="C360" i="11"/>
  <c r="D360" i="11"/>
  <c r="A361" i="11"/>
  <c r="B361" i="11"/>
  <c r="C361" i="11"/>
  <c r="D361" i="11"/>
  <c r="A362" i="11"/>
  <c r="B362" i="11"/>
  <c r="C362" i="11"/>
  <c r="D362" i="11"/>
  <c r="A363" i="11"/>
  <c r="B363" i="11"/>
  <c r="C363" i="11"/>
  <c r="D363" i="11"/>
  <c r="A364" i="11"/>
  <c r="B364" i="11"/>
  <c r="C364" i="11"/>
  <c r="D364" i="11"/>
  <c r="A365" i="11"/>
  <c r="B365" i="11"/>
  <c r="C365" i="11"/>
  <c r="D365" i="11"/>
  <c r="A366" i="11"/>
  <c r="B366" i="11"/>
  <c r="C366" i="11"/>
  <c r="D366" i="11"/>
  <c r="A367" i="11"/>
  <c r="B367" i="11"/>
  <c r="C367" i="11"/>
  <c r="D367" i="11"/>
  <c r="A368" i="11"/>
  <c r="B368" i="11"/>
  <c r="C368" i="11"/>
  <c r="D368" i="11"/>
  <c r="A369" i="11"/>
  <c r="B369" i="11"/>
  <c r="C369" i="11"/>
  <c r="D369" i="11"/>
  <c r="A370" i="11"/>
  <c r="B370" i="11"/>
  <c r="C370" i="11"/>
  <c r="D370" i="11"/>
  <c r="A371" i="11"/>
  <c r="B371" i="11"/>
  <c r="C371" i="11"/>
  <c r="D371" i="11"/>
  <c r="A372" i="11"/>
  <c r="B372" i="11"/>
  <c r="C372" i="11"/>
  <c r="D372" i="11"/>
  <c r="A373" i="11"/>
  <c r="B373" i="11"/>
  <c r="C373" i="11"/>
  <c r="D373" i="11"/>
  <c r="A374" i="11"/>
  <c r="B374" i="11"/>
  <c r="C374" i="11"/>
  <c r="D374" i="11"/>
  <c r="A375" i="11"/>
  <c r="B375" i="11"/>
  <c r="C375" i="11"/>
  <c r="D375" i="11"/>
  <c r="A376" i="11"/>
  <c r="B376" i="11"/>
  <c r="C376" i="11"/>
  <c r="D376" i="11"/>
  <c r="A377" i="11"/>
  <c r="B377" i="11"/>
  <c r="C377" i="11"/>
  <c r="D377" i="11"/>
  <c r="A378" i="11"/>
  <c r="B378" i="11"/>
  <c r="C378" i="11"/>
  <c r="D378" i="11"/>
  <c r="A379" i="11"/>
  <c r="B379" i="11"/>
  <c r="C379" i="11"/>
  <c r="D379" i="11"/>
  <c r="A380" i="11"/>
  <c r="B380" i="11"/>
  <c r="C380" i="11"/>
  <c r="D380" i="11"/>
  <c r="A381" i="11"/>
  <c r="B381" i="11"/>
  <c r="C381" i="11"/>
  <c r="D381" i="11"/>
  <c r="A382" i="11"/>
  <c r="B382" i="11"/>
  <c r="C382" i="11"/>
  <c r="D382" i="11"/>
  <c r="A383" i="11"/>
  <c r="B383" i="11"/>
  <c r="C383" i="11"/>
  <c r="D383" i="11"/>
  <c r="A384" i="11"/>
  <c r="B384" i="11"/>
  <c r="C384" i="11"/>
  <c r="D384" i="11"/>
  <c r="A385" i="11"/>
  <c r="B385" i="11"/>
  <c r="C385" i="11"/>
  <c r="D385" i="11"/>
  <c r="A386" i="11"/>
  <c r="B386" i="11"/>
  <c r="C386" i="11"/>
  <c r="D386" i="11"/>
  <c r="A387" i="11"/>
  <c r="B387" i="11"/>
  <c r="C387" i="11"/>
  <c r="D387" i="11"/>
  <c r="A388" i="11"/>
  <c r="B388" i="11"/>
  <c r="C388" i="11"/>
  <c r="D388" i="11"/>
  <c r="A389" i="11"/>
  <c r="B389" i="11"/>
  <c r="C389" i="11"/>
  <c r="D389" i="11"/>
  <c r="A390" i="11"/>
  <c r="B390" i="11"/>
  <c r="C390" i="11"/>
  <c r="D390" i="11"/>
  <c r="A391" i="11"/>
  <c r="B391" i="11"/>
  <c r="C391" i="11"/>
  <c r="D391" i="11"/>
  <c r="A392" i="11"/>
  <c r="B392" i="11"/>
  <c r="C392" i="11"/>
  <c r="D392" i="11"/>
  <c r="A393" i="11"/>
  <c r="B393" i="11"/>
  <c r="C393" i="11"/>
  <c r="D393" i="11"/>
  <c r="A394" i="11"/>
  <c r="B394" i="11"/>
  <c r="C394" i="11"/>
  <c r="D394" i="11"/>
  <c r="A395" i="11"/>
  <c r="B395" i="11"/>
  <c r="C395" i="11"/>
  <c r="D395" i="11"/>
  <c r="A396" i="11"/>
  <c r="B396" i="11"/>
  <c r="C396" i="11"/>
  <c r="D396" i="11"/>
  <c r="A397" i="11"/>
  <c r="B397" i="11"/>
  <c r="C397" i="11"/>
  <c r="D397" i="11"/>
  <c r="A398" i="11"/>
  <c r="B398" i="11"/>
  <c r="C398" i="11"/>
  <c r="D398" i="11"/>
  <c r="A399" i="11"/>
  <c r="B399" i="11"/>
  <c r="C399" i="11"/>
  <c r="D399" i="11"/>
  <c r="A400" i="11"/>
  <c r="B400" i="11"/>
  <c r="C400" i="11"/>
  <c r="D400" i="11"/>
  <c r="A401" i="11"/>
  <c r="B401" i="11"/>
  <c r="C401" i="11"/>
  <c r="D401" i="11"/>
  <c r="A402" i="11"/>
  <c r="B402" i="11"/>
  <c r="C402" i="11"/>
  <c r="D402" i="11"/>
  <c r="A403" i="11"/>
  <c r="B403" i="11"/>
  <c r="C403" i="11"/>
  <c r="D403" i="11"/>
  <c r="A404" i="11"/>
  <c r="B404" i="11"/>
  <c r="C404" i="11"/>
  <c r="D404" i="11"/>
  <c r="A405" i="11"/>
  <c r="B405" i="11"/>
  <c r="C405" i="11"/>
  <c r="D405" i="11"/>
  <c r="A406" i="11"/>
  <c r="B406" i="11"/>
  <c r="C406" i="11"/>
  <c r="D406" i="11"/>
  <c r="A407" i="11"/>
  <c r="B407" i="11"/>
  <c r="C407" i="11"/>
  <c r="D407" i="11"/>
  <c r="A408" i="11"/>
  <c r="B408" i="11"/>
  <c r="C408" i="11"/>
  <c r="D408" i="11"/>
  <c r="A409" i="11"/>
  <c r="B409" i="11"/>
  <c r="C409" i="11"/>
  <c r="D409" i="11"/>
  <c r="A410" i="11"/>
  <c r="B410" i="11"/>
  <c r="C410" i="11"/>
  <c r="D410" i="11"/>
  <c r="A411" i="11"/>
  <c r="B411" i="11"/>
  <c r="C411" i="11"/>
  <c r="D411" i="11"/>
  <c r="A412" i="11"/>
  <c r="B412" i="11"/>
  <c r="C412" i="11"/>
  <c r="D412" i="11"/>
  <c r="A413" i="11"/>
  <c r="B413" i="11"/>
  <c r="C413" i="11"/>
  <c r="D413" i="11"/>
  <c r="A414" i="11"/>
  <c r="B414" i="11"/>
  <c r="C414" i="11"/>
  <c r="D414" i="11"/>
  <c r="A415" i="11"/>
  <c r="B415" i="11"/>
  <c r="C415" i="11"/>
  <c r="D415" i="11"/>
  <c r="A416" i="11"/>
  <c r="B416" i="11"/>
  <c r="C416" i="11"/>
  <c r="D416" i="11"/>
  <c r="A417" i="11"/>
  <c r="B417" i="11"/>
  <c r="C417" i="11"/>
  <c r="D417" i="11"/>
  <c r="A418" i="11"/>
  <c r="B418" i="11"/>
  <c r="C418" i="11"/>
  <c r="D418" i="11"/>
  <c r="A419" i="11"/>
  <c r="B419" i="11"/>
  <c r="C419" i="11"/>
  <c r="D419" i="11"/>
  <c r="A420" i="11"/>
  <c r="B420" i="11"/>
  <c r="C420" i="11"/>
  <c r="D420" i="11"/>
  <c r="A421" i="11"/>
  <c r="B421" i="11"/>
  <c r="C421" i="11"/>
  <c r="D421" i="11"/>
  <c r="A422" i="11"/>
  <c r="B422" i="11"/>
  <c r="C422" i="11"/>
  <c r="D422" i="11"/>
  <c r="A423" i="11"/>
  <c r="B423" i="11"/>
  <c r="C423" i="11"/>
  <c r="D423" i="11"/>
  <c r="A424" i="11"/>
  <c r="B424" i="11"/>
  <c r="C424" i="11"/>
  <c r="D424" i="11"/>
  <c r="A425" i="11"/>
  <c r="B425" i="11"/>
  <c r="C425" i="11"/>
  <c r="D425" i="11"/>
  <c r="A426" i="11"/>
  <c r="B426" i="11"/>
  <c r="C426" i="11"/>
  <c r="D426" i="11"/>
  <c r="A427" i="11"/>
  <c r="B427" i="11"/>
  <c r="C427" i="11"/>
  <c r="D427" i="11"/>
  <c r="A428" i="11"/>
  <c r="B428" i="11"/>
  <c r="C428" i="11"/>
  <c r="D428" i="11"/>
  <c r="A429" i="11"/>
  <c r="B429" i="11"/>
  <c r="C429" i="11"/>
  <c r="D429" i="11"/>
  <c r="A430" i="11"/>
  <c r="B430" i="11"/>
  <c r="C430" i="11"/>
  <c r="D430" i="11"/>
  <c r="A431" i="11"/>
  <c r="B431" i="11"/>
  <c r="C431" i="11"/>
  <c r="D431" i="11"/>
  <c r="A432" i="11"/>
  <c r="B432" i="11"/>
  <c r="C432" i="11"/>
  <c r="D432" i="11"/>
  <c r="A433" i="11"/>
  <c r="B433" i="11"/>
  <c r="C433" i="11"/>
  <c r="D433" i="11"/>
  <c r="A434" i="11"/>
  <c r="B434" i="11"/>
  <c r="C434" i="11"/>
  <c r="D434" i="11"/>
  <c r="A435" i="11"/>
  <c r="B435" i="11"/>
  <c r="C435" i="11"/>
  <c r="D435" i="11"/>
  <c r="A436" i="11"/>
  <c r="B436" i="11"/>
  <c r="C436" i="11"/>
  <c r="D436" i="11"/>
  <c r="A437" i="11"/>
  <c r="B437" i="11"/>
  <c r="C437" i="11"/>
  <c r="D437" i="11"/>
  <c r="A438" i="11"/>
  <c r="B438" i="11"/>
  <c r="C438" i="11"/>
  <c r="D438" i="11"/>
  <c r="A439" i="11"/>
  <c r="B439" i="11"/>
  <c r="C439" i="11"/>
  <c r="D439" i="11"/>
  <c r="A440" i="11"/>
  <c r="B440" i="11"/>
  <c r="C440" i="11"/>
  <c r="D440" i="11"/>
  <c r="A441" i="11"/>
  <c r="B441" i="11"/>
  <c r="C441" i="11"/>
  <c r="D441" i="11"/>
  <c r="A442" i="11"/>
  <c r="B442" i="11"/>
  <c r="C442" i="11"/>
  <c r="D442" i="11"/>
  <c r="A443" i="11"/>
  <c r="B443" i="11"/>
  <c r="C443" i="11"/>
  <c r="D443" i="11"/>
  <c r="A444" i="11"/>
  <c r="B444" i="11"/>
  <c r="C444" i="11"/>
  <c r="D444" i="11"/>
  <c r="A445" i="11"/>
  <c r="B445" i="11"/>
  <c r="C445" i="11"/>
  <c r="D445" i="11"/>
  <c r="A446" i="11"/>
  <c r="B446" i="11"/>
  <c r="C446" i="11"/>
  <c r="D446" i="11"/>
  <c r="A447" i="11"/>
  <c r="B447" i="11"/>
  <c r="C447" i="11"/>
  <c r="D447" i="11"/>
  <c r="A448" i="11"/>
  <c r="B448" i="11"/>
  <c r="C448" i="11"/>
  <c r="D448" i="11"/>
  <c r="A449" i="11"/>
  <c r="B449" i="11"/>
  <c r="C449" i="11"/>
  <c r="D449" i="11"/>
  <c r="A450" i="11"/>
  <c r="B450" i="11"/>
  <c r="C450" i="11"/>
  <c r="D450" i="11"/>
  <c r="A451" i="11"/>
  <c r="B451" i="11"/>
  <c r="C451" i="11"/>
  <c r="D451" i="11"/>
  <c r="A452" i="11"/>
  <c r="B452" i="11"/>
  <c r="C452" i="11"/>
  <c r="D452" i="11"/>
  <c r="A453" i="11"/>
  <c r="B453" i="11"/>
  <c r="C453" i="11"/>
  <c r="D453" i="11"/>
  <c r="A454" i="11"/>
  <c r="B454" i="11"/>
  <c r="C454" i="11"/>
  <c r="D454" i="11"/>
  <c r="A455" i="11"/>
  <c r="B455" i="11"/>
  <c r="C455" i="11"/>
  <c r="D455" i="11"/>
  <c r="A456" i="11"/>
  <c r="B456" i="11"/>
  <c r="C456" i="11"/>
  <c r="D456" i="11"/>
  <c r="A457" i="11"/>
  <c r="B457" i="11"/>
  <c r="C457" i="11"/>
  <c r="D457" i="11"/>
  <c r="A458" i="11"/>
  <c r="B458" i="11"/>
  <c r="C458" i="11"/>
  <c r="D458" i="11"/>
  <c r="A459" i="11"/>
  <c r="B459" i="11"/>
  <c r="C459" i="11"/>
  <c r="D459" i="11"/>
  <c r="A460" i="11"/>
  <c r="B460" i="11"/>
  <c r="C460" i="11"/>
  <c r="D460" i="11"/>
  <c r="A461" i="11"/>
  <c r="B461" i="11"/>
  <c r="C461" i="11"/>
  <c r="D461" i="11"/>
  <c r="A462" i="11"/>
  <c r="B462" i="11"/>
  <c r="C462" i="11"/>
  <c r="D462" i="11"/>
  <c r="A463" i="11"/>
  <c r="B463" i="11"/>
  <c r="C463" i="11"/>
  <c r="D463" i="11"/>
  <c r="A464" i="11"/>
  <c r="B464" i="11"/>
  <c r="C464" i="11"/>
  <c r="D464" i="11"/>
  <c r="A465" i="11"/>
  <c r="B465" i="11"/>
  <c r="C465" i="11"/>
  <c r="D465" i="11"/>
  <c r="A466" i="11"/>
  <c r="B466" i="11"/>
  <c r="C466" i="11"/>
  <c r="D466" i="11"/>
  <c r="A467" i="11"/>
  <c r="B467" i="11"/>
  <c r="C467" i="11"/>
  <c r="D467" i="11"/>
  <c r="A468" i="11"/>
  <c r="B468" i="11"/>
  <c r="C468" i="11"/>
  <c r="D468" i="11"/>
  <c r="A469" i="11"/>
  <c r="B469" i="11"/>
  <c r="C469" i="11"/>
  <c r="D469" i="11"/>
  <c r="A470" i="11"/>
  <c r="B470" i="11"/>
  <c r="C470" i="11"/>
  <c r="D470" i="11"/>
  <c r="A471" i="11"/>
  <c r="B471" i="11"/>
  <c r="C471" i="11"/>
  <c r="D471" i="11"/>
  <c r="A472" i="11"/>
  <c r="B472" i="11"/>
  <c r="C472" i="11"/>
  <c r="D472" i="11"/>
  <c r="A473" i="11"/>
  <c r="B473" i="11"/>
  <c r="C473" i="11"/>
  <c r="D473" i="11"/>
  <c r="A474" i="11"/>
  <c r="B474" i="11"/>
  <c r="C474" i="11"/>
  <c r="D474" i="11"/>
  <c r="A475" i="11"/>
  <c r="B475" i="11"/>
  <c r="C475" i="11"/>
  <c r="D475" i="11"/>
  <c r="A476" i="11"/>
  <c r="B476" i="11"/>
  <c r="C476" i="11"/>
  <c r="D476" i="11"/>
  <c r="A477" i="11"/>
  <c r="B477" i="11"/>
  <c r="C477" i="11"/>
  <c r="D477" i="11"/>
  <c r="A478" i="11"/>
  <c r="B478" i="11"/>
  <c r="C478" i="11"/>
  <c r="D478" i="11"/>
  <c r="A479" i="11"/>
  <c r="B479" i="11"/>
  <c r="C479" i="11"/>
  <c r="D479" i="11"/>
  <c r="A480" i="11"/>
  <c r="B480" i="11"/>
  <c r="C480" i="11"/>
  <c r="D480" i="11"/>
  <c r="A481" i="11"/>
  <c r="B481" i="11"/>
  <c r="C481" i="11"/>
  <c r="D481" i="11"/>
  <c r="A482" i="11"/>
  <c r="B482" i="11"/>
  <c r="C482" i="11"/>
  <c r="D482" i="11"/>
  <c r="A483" i="11"/>
  <c r="B483" i="11"/>
  <c r="C483" i="11"/>
  <c r="D483" i="11"/>
  <c r="A484" i="11"/>
  <c r="B484" i="11"/>
  <c r="C484" i="11"/>
  <c r="D484" i="11"/>
  <c r="A485" i="11"/>
  <c r="B485" i="11"/>
  <c r="C485" i="11"/>
  <c r="D485" i="11"/>
  <c r="A486" i="11"/>
  <c r="B486" i="11"/>
  <c r="C486" i="11"/>
  <c r="D486" i="11"/>
  <c r="A487" i="11"/>
  <c r="B487" i="11"/>
  <c r="C487" i="11"/>
  <c r="D487" i="11"/>
  <c r="A488" i="11"/>
  <c r="B488" i="11"/>
  <c r="C488" i="11"/>
  <c r="D488" i="11"/>
  <c r="A489" i="11"/>
  <c r="B489" i="11"/>
  <c r="C489" i="11"/>
  <c r="D489" i="11"/>
  <c r="A490" i="11"/>
  <c r="B490" i="11"/>
  <c r="C490" i="11"/>
  <c r="D490" i="11"/>
  <c r="A491" i="11"/>
  <c r="B491" i="11"/>
  <c r="C491" i="11"/>
  <c r="D491" i="11"/>
  <c r="A492" i="11"/>
  <c r="B492" i="11"/>
  <c r="C492" i="11"/>
  <c r="D492" i="11"/>
  <c r="A493" i="11"/>
  <c r="B493" i="11"/>
  <c r="C493" i="11"/>
  <c r="D493" i="11"/>
  <c r="A494" i="11"/>
  <c r="B494" i="11"/>
  <c r="C494" i="11"/>
  <c r="D494" i="11"/>
  <c r="A495" i="11"/>
  <c r="B495" i="11"/>
  <c r="C495" i="11"/>
  <c r="D495" i="11"/>
  <c r="A496" i="11"/>
  <c r="B496" i="11"/>
  <c r="C496" i="11"/>
  <c r="D496" i="11"/>
  <c r="A497" i="11"/>
  <c r="B497" i="11"/>
  <c r="C497" i="11"/>
  <c r="D497" i="11"/>
  <c r="A498" i="11"/>
  <c r="B498" i="11"/>
  <c r="C498" i="11"/>
  <c r="D498" i="11"/>
  <c r="A499" i="11"/>
  <c r="B499" i="11"/>
  <c r="C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D558" i="11"/>
  <c r="E558" i="11" s="1"/>
  <c r="A559" i="11"/>
  <c r="B559" i="11"/>
  <c r="C559" i="11"/>
  <c r="D559" i="11"/>
  <c r="A560" i="11"/>
  <c r="B560" i="11"/>
  <c r="C560" i="11"/>
  <c r="D560" i="11"/>
  <c r="A561" i="11"/>
  <c r="B561" i="11"/>
  <c r="C561" i="11"/>
  <c r="D561" i="11"/>
  <c r="A562" i="11"/>
  <c r="B562" i="11"/>
  <c r="C562" i="11"/>
  <c r="D562" i="11"/>
  <c r="A563" i="11"/>
  <c r="B563" i="11"/>
  <c r="C563" i="11"/>
  <c r="D563" i="11"/>
  <c r="A564" i="11"/>
  <c r="B564" i="11"/>
  <c r="C564" i="11"/>
  <c r="D564" i="11"/>
  <c r="A565" i="11"/>
  <c r="B565" i="11"/>
  <c r="C565" i="11"/>
  <c r="D565" i="11"/>
  <c r="A566" i="11"/>
  <c r="B566" i="11"/>
  <c r="C566" i="11"/>
  <c r="D566" i="11"/>
  <c r="A567" i="11"/>
  <c r="B567" i="11"/>
  <c r="C567" i="11"/>
  <c r="D567" i="11"/>
  <c r="A568" i="11"/>
  <c r="B568" i="11"/>
  <c r="C568" i="11"/>
  <c r="D568" i="11"/>
  <c r="A569" i="11"/>
  <c r="B569" i="11"/>
  <c r="C569" i="11"/>
  <c r="D569" i="11"/>
  <c r="A570" i="11"/>
  <c r="B570" i="11"/>
  <c r="C570" i="11"/>
  <c r="D570" i="11"/>
  <c r="A571" i="11"/>
  <c r="B571" i="11"/>
  <c r="C571" i="11"/>
  <c r="D571" i="11"/>
  <c r="A572" i="11"/>
  <c r="B572" i="11"/>
  <c r="C572" i="11"/>
  <c r="D572" i="11"/>
  <c r="A573" i="11"/>
  <c r="B573" i="11"/>
  <c r="C573" i="11"/>
  <c r="D573" i="11"/>
  <c r="A574" i="11"/>
  <c r="B574" i="11"/>
  <c r="C574" i="11"/>
  <c r="D574" i="11"/>
  <c r="A575" i="11"/>
  <c r="B575" i="11"/>
  <c r="C575" i="11"/>
  <c r="D575" i="11"/>
  <c r="A576" i="11"/>
  <c r="B576" i="11"/>
  <c r="C576" i="11"/>
  <c r="D576" i="11"/>
  <c r="A577" i="11"/>
  <c r="B577" i="11"/>
  <c r="C577" i="11"/>
  <c r="D577" i="11"/>
  <c r="A578" i="11"/>
  <c r="B578" i="11"/>
  <c r="C578" i="11"/>
  <c r="D578" i="11"/>
  <c r="A579" i="11"/>
  <c r="B579" i="11"/>
  <c r="C579" i="11"/>
  <c r="D579" i="11"/>
  <c r="A580" i="11"/>
  <c r="B580" i="11"/>
  <c r="C580" i="11"/>
  <c r="D580" i="11"/>
  <c r="A581" i="11"/>
  <c r="B581" i="11"/>
  <c r="C581" i="11"/>
  <c r="D581" i="11"/>
  <c r="A582" i="11"/>
  <c r="B582" i="11"/>
  <c r="C582" i="11"/>
  <c r="D582" i="11"/>
  <c r="A583" i="11"/>
  <c r="B583" i="11"/>
  <c r="C583" i="11"/>
  <c r="D583" i="11"/>
  <c r="A584" i="11"/>
  <c r="B584" i="11"/>
  <c r="C584" i="11"/>
  <c r="D584" i="11"/>
  <c r="A585" i="11"/>
  <c r="B585" i="11"/>
  <c r="C585" i="11"/>
  <c r="D585" i="11"/>
  <c r="A586" i="11"/>
  <c r="B586" i="11"/>
  <c r="C586" i="11"/>
  <c r="D586" i="11"/>
  <c r="A587" i="11"/>
  <c r="B587" i="11"/>
  <c r="C587" i="11"/>
  <c r="D587" i="11"/>
  <c r="A588" i="11"/>
  <c r="B588" i="11"/>
  <c r="C588" i="11"/>
  <c r="D588" i="11"/>
  <c r="A589" i="11"/>
  <c r="B589" i="11"/>
  <c r="C589" i="11"/>
  <c r="D589" i="11"/>
  <c r="A590" i="11"/>
  <c r="B590" i="11"/>
  <c r="C590" i="11"/>
  <c r="D590" i="11"/>
  <c r="A591" i="11"/>
  <c r="B591" i="11"/>
  <c r="C591" i="11"/>
  <c r="D591" i="11"/>
  <c r="A592" i="11"/>
  <c r="B592" i="11"/>
  <c r="C592" i="11"/>
  <c r="D592" i="11"/>
  <c r="A593" i="11"/>
  <c r="B593" i="11"/>
  <c r="C593" i="11"/>
  <c r="D593" i="11"/>
  <c r="A594" i="11"/>
  <c r="B594" i="11"/>
  <c r="C594" i="11"/>
  <c r="D594" i="11"/>
  <c r="A595" i="11"/>
  <c r="B595" i="11"/>
  <c r="C595" i="11"/>
  <c r="D595" i="11"/>
  <c r="A596" i="11"/>
  <c r="B596" i="11"/>
  <c r="C596" i="11"/>
  <c r="D596" i="11"/>
  <c r="A597" i="11"/>
  <c r="B597" i="11"/>
  <c r="C597" i="11"/>
  <c r="D597" i="11"/>
  <c r="A598" i="11"/>
  <c r="B598" i="11"/>
  <c r="C598" i="11"/>
  <c r="D598" i="11"/>
  <c r="A599" i="11"/>
  <c r="B599" i="11"/>
  <c r="C599" i="11"/>
  <c r="D599" i="11"/>
  <c r="A600" i="11"/>
  <c r="B600" i="11"/>
  <c r="C600" i="11"/>
  <c r="D600" i="11"/>
  <c r="A601" i="11"/>
  <c r="B601" i="11"/>
  <c r="C601" i="11"/>
  <c r="D601" i="11"/>
  <c r="A602" i="11"/>
  <c r="B602" i="11"/>
  <c r="C602" i="11"/>
  <c r="D602" i="11"/>
  <c r="A603" i="11"/>
  <c r="B603" i="11"/>
  <c r="C603" i="11"/>
  <c r="D603" i="11"/>
  <c r="A604" i="11"/>
  <c r="B604" i="11"/>
  <c r="C604" i="11"/>
  <c r="D604" i="11"/>
  <c r="A605" i="11"/>
  <c r="B605" i="11"/>
  <c r="C605" i="11"/>
  <c r="D605" i="11"/>
  <c r="A606" i="11"/>
  <c r="B606" i="11"/>
  <c r="C606" i="11"/>
  <c r="D606" i="11"/>
  <c r="A607" i="11"/>
  <c r="B607" i="11"/>
  <c r="C607" i="11"/>
  <c r="D607" i="11"/>
  <c r="A608" i="11"/>
  <c r="B608" i="11"/>
  <c r="C608" i="11"/>
  <c r="D608" i="11"/>
  <c r="A609" i="11"/>
  <c r="B609" i="11"/>
  <c r="C609" i="11"/>
  <c r="D609" i="11"/>
  <c r="A610" i="11"/>
  <c r="B610" i="11"/>
  <c r="C610" i="11"/>
  <c r="D610" i="11"/>
  <c r="A611" i="11"/>
  <c r="B611" i="11"/>
  <c r="C611" i="11"/>
  <c r="D611" i="11"/>
  <c r="A612" i="11"/>
  <c r="B612" i="11"/>
  <c r="C612" i="11"/>
  <c r="D612" i="11"/>
  <c r="A613" i="11"/>
  <c r="B613" i="11"/>
  <c r="C613" i="11"/>
  <c r="D613" i="11"/>
  <c r="A614" i="11"/>
  <c r="B614" i="11"/>
  <c r="C614" i="11"/>
  <c r="D614" i="11"/>
  <c r="A615" i="11"/>
  <c r="B615" i="11"/>
  <c r="C615" i="11"/>
  <c r="D615" i="11"/>
  <c r="A616" i="11"/>
  <c r="B616" i="11"/>
  <c r="C616" i="11"/>
  <c r="D616" i="11"/>
  <c r="A617" i="11"/>
  <c r="B617" i="11"/>
  <c r="C617" i="11"/>
  <c r="D617" i="11"/>
  <c r="A618" i="11"/>
  <c r="B618" i="11"/>
  <c r="C618" i="11"/>
  <c r="D618" i="11"/>
  <c r="A619" i="11"/>
  <c r="B619" i="11"/>
  <c r="C619" i="11"/>
  <c r="D619" i="11"/>
  <c r="A620" i="11"/>
  <c r="B620" i="11"/>
  <c r="C620" i="11"/>
  <c r="D620" i="11"/>
  <c r="A621" i="11"/>
  <c r="B621" i="11"/>
  <c r="C621" i="11"/>
  <c r="D621" i="11"/>
  <c r="A622" i="11"/>
  <c r="B622" i="11"/>
  <c r="C622" i="11"/>
  <c r="D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D661" i="11"/>
  <c r="A662" i="11"/>
  <c r="B662" i="11"/>
  <c r="C662" i="11"/>
  <c r="D662" i="11"/>
  <c r="A663" i="11"/>
  <c r="B663" i="11"/>
  <c r="C663" i="11"/>
  <c r="D663" i="11"/>
  <c r="A664" i="11"/>
  <c r="B664" i="11"/>
  <c r="C664" i="11"/>
  <c r="D664" i="11"/>
  <c r="A665" i="11"/>
  <c r="B665" i="11"/>
  <c r="C665" i="11"/>
  <c r="D665" i="11"/>
  <c r="A666" i="11"/>
  <c r="B666" i="11"/>
  <c r="C666" i="11"/>
  <c r="D666" i="11"/>
  <c r="A667" i="11"/>
  <c r="B667" i="11"/>
  <c r="C667" i="11"/>
  <c r="D667" i="11"/>
  <c r="A668" i="11"/>
  <c r="B668" i="11"/>
  <c r="C668" i="11"/>
  <c r="D668" i="11"/>
  <c r="A669" i="11"/>
  <c r="B669" i="11"/>
  <c r="C669" i="11"/>
  <c r="D669" i="11"/>
  <c r="A670" i="11"/>
  <c r="B670" i="11"/>
  <c r="C670" i="11"/>
  <c r="D670" i="11"/>
  <c r="A671" i="11"/>
  <c r="B671" i="11"/>
  <c r="C671" i="11"/>
  <c r="D671" i="11"/>
  <c r="A672" i="11"/>
  <c r="B672" i="11"/>
  <c r="C672" i="11"/>
  <c r="D672" i="11"/>
  <c r="A673" i="11"/>
  <c r="B673" i="11"/>
  <c r="C673" i="11"/>
  <c r="D673" i="11"/>
  <c r="A674" i="11"/>
  <c r="B674" i="11"/>
  <c r="C674" i="11"/>
  <c r="D674" i="11"/>
  <c r="A675" i="11"/>
  <c r="B675" i="11"/>
  <c r="C675" i="11"/>
  <c r="D675" i="11"/>
  <c r="A676" i="11"/>
  <c r="B676" i="11"/>
  <c r="C676" i="11"/>
  <c r="D676" i="11"/>
  <c r="A677" i="11"/>
  <c r="B677" i="11"/>
  <c r="C677" i="11"/>
  <c r="D677" i="11"/>
  <c r="A678" i="11"/>
  <c r="B678" i="11"/>
  <c r="C678" i="11"/>
  <c r="D678" i="11"/>
  <c r="A679" i="11"/>
  <c r="B679" i="11"/>
  <c r="C679" i="11"/>
  <c r="D679" i="11"/>
  <c r="A680" i="11"/>
  <c r="B680" i="11"/>
  <c r="C680" i="11"/>
  <c r="D680" i="11"/>
  <c r="A681" i="11"/>
  <c r="B681" i="11"/>
  <c r="C681" i="11"/>
  <c r="D681" i="11"/>
  <c r="A682" i="11"/>
  <c r="B682" i="11"/>
  <c r="C682" i="11"/>
  <c r="D682" i="11"/>
  <c r="A683" i="11"/>
  <c r="B683" i="11"/>
  <c r="C683" i="11"/>
  <c r="D683" i="11"/>
  <c r="A684" i="11"/>
  <c r="B684" i="11"/>
  <c r="C684" i="11"/>
  <c r="D684" i="11"/>
  <c r="A685" i="11"/>
  <c r="B685" i="11"/>
  <c r="C685" i="11"/>
  <c r="D685" i="11"/>
  <c r="A686" i="11"/>
  <c r="B686" i="11"/>
  <c r="C686" i="11"/>
  <c r="D686" i="11"/>
  <c r="A687" i="11"/>
  <c r="B687" i="11"/>
  <c r="C687" i="11"/>
  <c r="D687" i="11"/>
  <c r="A688" i="11"/>
  <c r="B688" i="11"/>
  <c r="C688" i="11"/>
  <c r="D688" i="11"/>
  <c r="A689" i="11"/>
  <c r="B689" i="11"/>
  <c r="C689" i="11"/>
  <c r="D689" i="11"/>
  <c r="A690" i="11"/>
  <c r="B690" i="11"/>
  <c r="C690" i="11"/>
  <c r="D690" i="11"/>
  <c r="A691" i="11"/>
  <c r="B691" i="11"/>
  <c r="C691" i="11"/>
  <c r="D691" i="11"/>
  <c r="A692" i="11"/>
  <c r="B692" i="11"/>
  <c r="C692" i="11"/>
  <c r="D692" i="11"/>
  <c r="A693" i="11"/>
  <c r="B693" i="11"/>
  <c r="C693" i="11"/>
  <c r="D693" i="11"/>
  <c r="A694" i="11"/>
  <c r="B694" i="11"/>
  <c r="C694" i="11"/>
  <c r="D694" i="11"/>
  <c r="A695" i="11"/>
  <c r="B695" i="11"/>
  <c r="C695" i="11"/>
  <c r="D695" i="11"/>
  <c r="A696" i="11"/>
  <c r="B696" i="11"/>
  <c r="C696" i="11"/>
  <c r="D696" i="11"/>
  <c r="A697" i="11"/>
  <c r="B697" i="11"/>
  <c r="C697" i="11"/>
  <c r="D697" i="11"/>
  <c r="A698" i="11"/>
  <c r="B698" i="11"/>
  <c r="C698" i="11"/>
  <c r="D698" i="11"/>
  <c r="A699" i="11"/>
  <c r="B699" i="11"/>
  <c r="C699" i="11"/>
  <c r="D699" i="11"/>
  <c r="A700" i="11"/>
  <c r="B700" i="11"/>
  <c r="C700" i="11"/>
  <c r="D700" i="11"/>
  <c r="A701" i="11"/>
  <c r="B701" i="11"/>
  <c r="C701" i="11"/>
  <c r="D701" i="11"/>
  <c r="A702" i="11"/>
  <c r="B702" i="11"/>
  <c r="C702" i="11"/>
  <c r="D702" i="11"/>
  <c r="A703" i="11"/>
  <c r="B703" i="11"/>
  <c r="C703" i="11"/>
  <c r="D703" i="11"/>
  <c r="A704" i="11"/>
  <c r="B704" i="11"/>
  <c r="C704" i="11"/>
  <c r="D704" i="11"/>
  <c r="A705" i="11"/>
  <c r="B705" i="11"/>
  <c r="C705" i="11"/>
  <c r="D705" i="11"/>
  <c r="A706" i="11"/>
  <c r="B706" i="11"/>
  <c r="C706" i="11"/>
  <c r="D706" i="11"/>
  <c r="A707" i="11"/>
  <c r="B707" i="11"/>
  <c r="C707" i="11"/>
  <c r="D707" i="11"/>
  <c r="A708" i="11"/>
  <c r="B708" i="11"/>
  <c r="C708" i="11"/>
  <c r="D708" i="11"/>
  <c r="A709" i="11"/>
  <c r="B709" i="11"/>
  <c r="C709" i="11"/>
  <c r="D709" i="11"/>
  <c r="A710" i="11"/>
  <c r="B710" i="11"/>
  <c r="C710" i="11"/>
  <c r="D710" i="11"/>
  <c r="A711" i="11"/>
  <c r="B711" i="11"/>
  <c r="C711" i="11"/>
  <c r="D711" i="11"/>
  <c r="A712" i="11"/>
  <c r="B712" i="11"/>
  <c r="C712" i="11"/>
  <c r="D712" i="11"/>
  <c r="A713" i="11"/>
  <c r="B713" i="11"/>
  <c r="C713" i="11"/>
  <c r="D713" i="11"/>
  <c r="A714" i="11"/>
  <c r="B714" i="11"/>
  <c r="C714" i="11"/>
  <c r="D714" i="11"/>
  <c r="A715" i="11"/>
  <c r="B715" i="11"/>
  <c r="C715" i="11"/>
  <c r="D715" i="11"/>
  <c r="A716" i="11"/>
  <c r="B716" i="11"/>
  <c r="C716" i="11"/>
  <c r="D716" i="11"/>
  <c r="A717" i="11"/>
  <c r="B717" i="11"/>
  <c r="C717" i="11"/>
  <c r="D717" i="11"/>
  <c r="A718" i="11"/>
  <c r="B718" i="11"/>
  <c r="C718" i="11"/>
  <c r="D718" i="11"/>
  <c r="A719" i="11"/>
  <c r="B719" i="11"/>
  <c r="C719" i="11"/>
  <c r="D719" i="11"/>
  <c r="A720" i="11"/>
  <c r="B720" i="11"/>
  <c r="C720" i="11"/>
  <c r="D720" i="11"/>
  <c r="A721" i="11"/>
  <c r="B721" i="11"/>
  <c r="C721" i="11"/>
  <c r="D721" i="11"/>
  <c r="A722" i="11"/>
  <c r="B722" i="11"/>
  <c r="C722" i="11"/>
  <c r="D722" i="11"/>
  <c r="A723" i="11"/>
  <c r="B723" i="11"/>
  <c r="C723" i="11"/>
  <c r="D723" i="11"/>
  <c r="A724" i="11"/>
  <c r="B724" i="11"/>
  <c r="C724" i="11"/>
  <c r="D724" i="11"/>
  <c r="A725" i="11"/>
  <c r="B725" i="11"/>
  <c r="C725" i="11"/>
  <c r="D725" i="11"/>
  <c r="A726" i="11"/>
  <c r="B726" i="11"/>
  <c r="C726" i="11"/>
  <c r="D726" i="11"/>
  <c r="A727" i="11"/>
  <c r="B727" i="11"/>
  <c r="C727" i="11"/>
  <c r="D727" i="11"/>
  <c r="A728" i="11"/>
  <c r="B728" i="11"/>
  <c r="C728" i="11"/>
  <c r="D728" i="11"/>
  <c r="A729" i="11"/>
  <c r="B729" i="11"/>
  <c r="C729" i="11"/>
  <c r="D729" i="11"/>
  <c r="A730" i="11"/>
  <c r="B730" i="11"/>
  <c r="C730" i="11"/>
  <c r="D730" i="11"/>
  <c r="A731" i="11"/>
  <c r="B731" i="11"/>
  <c r="C731" i="11"/>
  <c r="D731" i="11"/>
  <c r="A732" i="11"/>
  <c r="B732" i="11"/>
  <c r="C732" i="11"/>
  <c r="D732" i="11"/>
  <c r="A733" i="11"/>
  <c r="B733" i="11"/>
  <c r="C733" i="11"/>
  <c r="D733" i="11"/>
  <c r="A734" i="11"/>
  <c r="B734" i="11"/>
  <c r="C734" i="11"/>
  <c r="D734" i="11"/>
  <c r="A735" i="11"/>
  <c r="B735" i="11"/>
  <c r="C735" i="11"/>
  <c r="D735" i="11"/>
  <c r="A736" i="11"/>
  <c r="B736" i="11"/>
  <c r="C736" i="11"/>
  <c r="D736" i="11"/>
  <c r="A737" i="11"/>
  <c r="B737" i="11"/>
  <c r="C737" i="11"/>
  <c r="D737" i="11"/>
  <c r="A738" i="11"/>
  <c r="B738" i="11"/>
  <c r="C738" i="11"/>
  <c r="D738" i="11"/>
  <c r="A739" i="11"/>
  <c r="B739" i="11"/>
  <c r="C739" i="11"/>
  <c r="D739" i="11"/>
  <c r="A740" i="11"/>
  <c r="B740" i="11"/>
  <c r="C740" i="11"/>
  <c r="D740" i="11"/>
  <c r="A741" i="11"/>
  <c r="B741" i="11"/>
  <c r="C741" i="11"/>
  <c r="D741" i="11"/>
  <c r="A742" i="11"/>
  <c r="B742" i="11"/>
  <c r="C742" i="11"/>
  <c r="D742" i="11"/>
  <c r="A743" i="11"/>
  <c r="B743" i="11"/>
  <c r="C743" i="11"/>
  <c r="D743" i="11"/>
  <c r="A744" i="11"/>
  <c r="B744" i="11"/>
  <c r="C744" i="11"/>
  <c r="D744" i="11"/>
  <c r="A745" i="11"/>
  <c r="B745" i="11"/>
  <c r="C745" i="11"/>
  <c r="D745" i="11"/>
  <c r="A746" i="11"/>
  <c r="B746" i="11"/>
  <c r="C746" i="11"/>
  <c r="D746" i="11"/>
  <c r="A747" i="11"/>
  <c r="B747" i="11"/>
  <c r="C747" i="11"/>
  <c r="D747" i="11"/>
  <c r="A748" i="11"/>
  <c r="B748" i="11"/>
  <c r="C748" i="11"/>
  <c r="D748" i="11"/>
  <c r="A749" i="11"/>
  <c r="B749" i="11"/>
  <c r="C749" i="11"/>
  <c r="D749" i="11"/>
  <c r="A750" i="11"/>
  <c r="B750" i="11"/>
  <c r="C750" i="11"/>
  <c r="D750" i="11"/>
  <c r="A751" i="11"/>
  <c r="B751" i="11"/>
  <c r="C751" i="11"/>
  <c r="D751" i="11"/>
  <c r="A752" i="11"/>
  <c r="B752" i="11"/>
  <c r="C752" i="11"/>
  <c r="D752" i="11"/>
  <c r="A753" i="11"/>
  <c r="B753" i="11"/>
  <c r="C753" i="11"/>
  <c r="D753" i="11"/>
  <c r="A754" i="11"/>
  <c r="B754" i="11"/>
  <c r="C754" i="11"/>
  <c r="D754" i="11"/>
  <c r="A755" i="11"/>
  <c r="B755" i="11"/>
  <c r="C755" i="11"/>
  <c r="D755" i="11"/>
  <c r="A756" i="11"/>
  <c r="B756" i="11"/>
  <c r="C756" i="11"/>
  <c r="D756" i="11"/>
  <c r="A757" i="11"/>
  <c r="B757" i="11"/>
  <c r="C757" i="11"/>
  <c r="D757" i="11"/>
  <c r="A758" i="11"/>
  <c r="B758" i="11"/>
  <c r="C758" i="11"/>
  <c r="D758" i="11"/>
  <c r="A759" i="11"/>
  <c r="B759" i="11"/>
  <c r="C759" i="11"/>
  <c r="D759" i="11"/>
  <c r="A760" i="11"/>
  <c r="B760" i="11"/>
  <c r="C760" i="11"/>
  <c r="D760" i="11"/>
  <c r="E760" i="11" s="1"/>
  <c r="A761" i="11"/>
  <c r="B761" i="11"/>
  <c r="C761" i="11"/>
  <c r="D761" i="11"/>
  <c r="A762" i="11"/>
  <c r="B762" i="11"/>
  <c r="C762" i="11"/>
  <c r="D762" i="11"/>
  <c r="A763" i="11"/>
  <c r="B763" i="11"/>
  <c r="C763" i="11"/>
  <c r="D763" i="11"/>
  <c r="A764" i="11"/>
  <c r="B764" i="11"/>
  <c r="C764" i="11"/>
  <c r="D764" i="11"/>
  <c r="A765" i="11"/>
  <c r="B765" i="11"/>
  <c r="C765" i="11"/>
  <c r="D765" i="11"/>
  <c r="A766" i="11"/>
  <c r="B766" i="11"/>
  <c r="C766" i="11"/>
  <c r="D766" i="11"/>
  <c r="A767" i="11"/>
  <c r="B767" i="11"/>
  <c r="C767" i="11"/>
  <c r="D767" i="11"/>
  <c r="A768" i="11"/>
  <c r="B768" i="11"/>
  <c r="C768" i="11"/>
  <c r="D768" i="11"/>
  <c r="A769" i="11"/>
  <c r="B769" i="11"/>
  <c r="C769" i="11"/>
  <c r="D769" i="11"/>
  <c r="A770" i="11"/>
  <c r="B770" i="11"/>
  <c r="C770" i="11"/>
  <c r="D770" i="11"/>
  <c r="A771" i="11"/>
  <c r="B771" i="11"/>
  <c r="C771" i="11"/>
  <c r="D771" i="11"/>
  <c r="A772" i="11"/>
  <c r="B772" i="11"/>
  <c r="C772" i="11"/>
  <c r="D772" i="11"/>
  <c r="A773" i="11"/>
  <c r="B773" i="11"/>
  <c r="C773" i="11"/>
  <c r="D773" i="11"/>
  <c r="A774" i="11"/>
  <c r="B774" i="11"/>
  <c r="C774" i="11"/>
  <c r="D774" i="11"/>
  <c r="A775" i="11"/>
  <c r="B775" i="11"/>
  <c r="C775" i="11"/>
  <c r="D775" i="11"/>
  <c r="A776" i="11"/>
  <c r="B776" i="11"/>
  <c r="C776" i="11"/>
  <c r="D776" i="11"/>
  <c r="A777" i="11"/>
  <c r="B777" i="11"/>
  <c r="C777" i="11"/>
  <c r="D777" i="11"/>
  <c r="A778" i="11"/>
  <c r="B778" i="11"/>
  <c r="C778" i="11"/>
  <c r="D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D785" i="11" s="1"/>
  <c r="C785" i="11"/>
  <c r="A786" i="11"/>
  <c r="B786" i="11"/>
  <c r="C786" i="11"/>
  <c r="D786" i="1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C795" i="11"/>
  <c r="D795" i="11"/>
  <c r="A796" i="11"/>
  <c r="B796" i="11"/>
  <c r="C796" i="11"/>
  <c r="D796" i="11"/>
  <c r="A797" i="11"/>
  <c r="B797" i="11"/>
  <c r="C797" i="11"/>
  <c r="D797" i="11"/>
  <c r="A798" i="11"/>
  <c r="B798" i="11"/>
  <c r="C798" i="11"/>
  <c r="D798" i="11"/>
  <c r="A799" i="11"/>
  <c r="B799" i="11"/>
  <c r="C799" i="11"/>
  <c r="D799" i="11"/>
  <c r="A800" i="11"/>
  <c r="B800" i="11"/>
  <c r="C800" i="11"/>
  <c r="D800" i="11"/>
  <c r="A801" i="11"/>
  <c r="B801" i="11"/>
  <c r="C801" i="11"/>
  <c r="D801" i="11"/>
  <c r="A802" i="11"/>
  <c r="B802" i="11"/>
  <c r="C802" i="11"/>
  <c r="D802" i="11"/>
  <c r="A803" i="11"/>
  <c r="B803" i="11"/>
  <c r="C803" i="11"/>
  <c r="D803" i="11"/>
  <c r="A804" i="11"/>
  <c r="B804" i="11"/>
  <c r="C804" i="11"/>
  <c r="D804" i="11"/>
  <c r="A805" i="11"/>
  <c r="B805" i="11"/>
  <c r="C805" i="11"/>
  <c r="D805" i="11"/>
  <c r="A806" i="11"/>
  <c r="B806" i="11"/>
  <c r="C806" i="11"/>
  <c r="D806" i="11"/>
  <c r="A807" i="11"/>
  <c r="B807" i="11"/>
  <c r="C807" i="11"/>
  <c r="D807" i="11"/>
  <c r="A808" i="11"/>
  <c r="B808" i="11"/>
  <c r="C808" i="11"/>
  <c r="D808" i="11"/>
  <c r="A809" i="11"/>
  <c r="B809" i="11"/>
  <c r="C809" i="11"/>
  <c r="D809" i="11"/>
  <c r="A810" i="11"/>
  <c r="B810" i="11"/>
  <c r="C810" i="11"/>
  <c r="D810" i="11"/>
  <c r="A811" i="11"/>
  <c r="B811" i="11"/>
  <c r="C811" i="11"/>
  <c r="D811" i="11"/>
  <c r="A812" i="11"/>
  <c r="B812" i="11"/>
  <c r="C812" i="11"/>
  <c r="D812" i="11"/>
  <c r="A813" i="11"/>
  <c r="B813" i="11"/>
  <c r="C813" i="11"/>
  <c r="D813" i="11"/>
  <c r="A814" i="11"/>
  <c r="B814" i="11"/>
  <c r="C814" i="11"/>
  <c r="D814" i="11"/>
  <c r="A815" i="11"/>
  <c r="B815" i="11"/>
  <c r="C815" i="11"/>
  <c r="D815" i="11"/>
  <c r="A816" i="11"/>
  <c r="B816" i="11"/>
  <c r="C816" i="11"/>
  <c r="D816" i="11"/>
  <c r="A817" i="11"/>
  <c r="B817" i="11"/>
  <c r="C817" i="11"/>
  <c r="D817" i="11"/>
  <c r="A818" i="11"/>
  <c r="B818" i="11"/>
  <c r="C818" i="11"/>
  <c r="D818" i="11"/>
  <c r="A819" i="11"/>
  <c r="B819" i="11"/>
  <c r="C819" i="11"/>
  <c r="D819" i="11"/>
  <c r="A820" i="11"/>
  <c r="B820" i="11"/>
  <c r="C820" i="11"/>
  <c r="D820" i="11"/>
  <c r="A821" i="11"/>
  <c r="B821" i="11"/>
  <c r="C821" i="11"/>
  <c r="D821" i="11"/>
  <c r="A822" i="11"/>
  <c r="B822" i="11"/>
  <c r="C822" i="11"/>
  <c r="D822" i="11"/>
  <c r="A823" i="11"/>
  <c r="B823" i="11"/>
  <c r="C823" i="11"/>
  <c r="D823" i="11"/>
  <c r="A824" i="11"/>
  <c r="B824" i="11"/>
  <c r="C824" i="11"/>
  <c r="D824" i="11"/>
  <c r="A825" i="11"/>
  <c r="B825" i="11"/>
  <c r="C825" i="11"/>
  <c r="D825" i="11"/>
  <c r="A826" i="11"/>
  <c r="B826" i="11"/>
  <c r="C826" i="11"/>
  <c r="D826" i="11"/>
  <c r="A827" i="11"/>
  <c r="B827" i="11"/>
  <c r="C827" i="11"/>
  <c r="D827" i="11"/>
  <c r="A828" i="11"/>
  <c r="B828" i="11"/>
  <c r="C828" i="11"/>
  <c r="D828" i="11"/>
  <c r="A829" i="11"/>
  <c r="B829" i="11"/>
  <c r="C829" i="11"/>
  <c r="D829" i="11"/>
  <c r="A830" i="11"/>
  <c r="B830" i="11"/>
  <c r="C830" i="11"/>
  <c r="D830" i="11"/>
  <c r="A831" i="11"/>
  <c r="B831" i="11"/>
  <c r="C831" i="11"/>
  <c r="D831" i="11"/>
  <c r="A832" i="11"/>
  <c r="B832" i="11"/>
  <c r="C832" i="11"/>
  <c r="D832" i="11"/>
  <c r="H832" i="11" s="1"/>
  <c r="A833" i="11"/>
  <c r="B833" i="11"/>
  <c r="C833" i="11"/>
  <c r="D833" i="11"/>
  <c r="A834" i="11"/>
  <c r="B834" i="11"/>
  <c r="C834" i="11"/>
  <c r="D834" i="11"/>
  <c r="A835" i="11"/>
  <c r="B835" i="11"/>
  <c r="C835" i="11"/>
  <c r="D835" i="11"/>
  <c r="A836" i="11"/>
  <c r="B836" i="11"/>
  <c r="C836" i="11"/>
  <c r="D836" i="11"/>
  <c r="A837" i="11"/>
  <c r="B837" i="11"/>
  <c r="C837" i="11"/>
  <c r="D837" i="11"/>
  <c r="A838" i="11"/>
  <c r="B838" i="11"/>
  <c r="C838" i="11"/>
  <c r="D838" i="11"/>
  <c r="A839" i="11"/>
  <c r="B839" i="11"/>
  <c r="C839" i="11"/>
  <c r="D839" i="11"/>
  <c r="A840" i="11"/>
  <c r="B840" i="11"/>
  <c r="C840" i="11"/>
  <c r="D840" i="11"/>
  <c r="A841" i="11"/>
  <c r="B841" i="11"/>
  <c r="C841" i="11"/>
  <c r="D841" i="11"/>
  <c r="A842" i="11"/>
  <c r="B842" i="11"/>
  <c r="C842" i="11"/>
  <c r="D842" i="11"/>
  <c r="A843" i="11"/>
  <c r="B843" i="11"/>
  <c r="C843" i="11"/>
  <c r="D843" i="11"/>
  <c r="A844" i="11"/>
  <c r="B844" i="11"/>
  <c r="C844" i="11"/>
  <c r="D844" i="11"/>
  <c r="A845" i="11"/>
  <c r="B845" i="11"/>
  <c r="C845" i="11"/>
  <c r="D845" i="11"/>
  <c r="A846" i="11"/>
  <c r="B846" i="11"/>
  <c r="C846" i="11"/>
  <c r="D846" i="11"/>
  <c r="A847" i="11"/>
  <c r="B847" i="11"/>
  <c r="C847" i="11"/>
  <c r="D847" i="11"/>
  <c r="A848" i="11"/>
  <c r="B848" i="11"/>
  <c r="C848" i="11"/>
  <c r="D848" i="11"/>
  <c r="A849" i="11"/>
  <c r="B849" i="11"/>
  <c r="C849" i="11"/>
  <c r="D849" i="11"/>
  <c r="A850" i="11"/>
  <c r="B850" i="11"/>
  <c r="C850" i="11"/>
  <c r="D850" i="11"/>
  <c r="A851" i="11"/>
  <c r="B851" i="11"/>
  <c r="C851" i="11"/>
  <c r="D851" i="11"/>
  <c r="A852" i="11"/>
  <c r="B852" i="11"/>
  <c r="C852" i="11"/>
  <c r="D852" i="11"/>
  <c r="A853" i="11"/>
  <c r="B853" i="11"/>
  <c r="C853" i="11"/>
  <c r="D853" i="11"/>
  <c r="A854" i="11"/>
  <c r="B854" i="11"/>
  <c r="C854" i="11"/>
  <c r="D854" i="1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C895" i="11"/>
  <c r="D895" i="11"/>
  <c r="A896" i="11"/>
  <c r="B896" i="11"/>
  <c r="C896" i="11"/>
  <c r="D896" i="11"/>
  <c r="A897" i="11"/>
  <c r="B897" i="11"/>
  <c r="C897" i="11"/>
  <c r="D897" i="11"/>
  <c r="A898" i="11"/>
  <c r="B898" i="11"/>
  <c r="C898" i="11"/>
  <c r="D898" i="11"/>
  <c r="A899" i="11"/>
  <c r="B899" i="11"/>
  <c r="C899" i="11"/>
  <c r="D899" i="11"/>
  <c r="A900" i="11"/>
  <c r="B900" i="11"/>
  <c r="C900" i="11"/>
  <c r="D900" i="11"/>
  <c r="A901" i="11"/>
  <c r="B901" i="11"/>
  <c r="C901" i="11"/>
  <c r="D901" i="11"/>
  <c r="A902" i="11"/>
  <c r="B902" i="11"/>
  <c r="C902" i="11"/>
  <c r="D902" i="11"/>
  <c r="A903" i="11"/>
  <c r="B903" i="11"/>
  <c r="C903" i="11"/>
  <c r="D903" i="11"/>
  <c r="A904" i="11"/>
  <c r="B904" i="11"/>
  <c r="C904" i="11"/>
  <c r="D904" i="11"/>
  <c r="A905" i="11"/>
  <c r="B905" i="11"/>
  <c r="C905" i="11"/>
  <c r="D905" i="11"/>
  <c r="A906" i="11"/>
  <c r="B906" i="11"/>
  <c r="C906" i="11"/>
  <c r="D906" i="11"/>
  <c r="A907" i="11"/>
  <c r="B907" i="11"/>
  <c r="C907" i="11"/>
  <c r="D907" i="11"/>
  <c r="A908" i="11"/>
  <c r="B908" i="11"/>
  <c r="C908" i="11"/>
  <c r="D908" i="11"/>
  <c r="A909" i="11"/>
  <c r="B909" i="11"/>
  <c r="C909" i="11"/>
  <c r="D909" i="11"/>
  <c r="A910" i="11"/>
  <c r="B910" i="11"/>
  <c r="C910" i="11"/>
  <c r="D910" i="11"/>
  <c r="A911" i="11"/>
  <c r="B911" i="11"/>
  <c r="C911" i="11"/>
  <c r="D911" i="11"/>
  <c r="A912" i="11"/>
  <c r="B912" i="11"/>
  <c r="C912" i="11"/>
  <c r="D912" i="11"/>
  <c r="A913" i="11"/>
  <c r="B913" i="11"/>
  <c r="C913" i="11"/>
  <c r="D913" i="11"/>
  <c r="A914" i="11"/>
  <c r="B914" i="11"/>
  <c r="C914" i="11"/>
  <c r="D914" i="11"/>
  <c r="A915" i="11"/>
  <c r="B915" i="11"/>
  <c r="C915" i="11"/>
  <c r="D915" i="11"/>
  <c r="A916" i="11"/>
  <c r="B916" i="11"/>
  <c r="C916" i="11"/>
  <c r="D916" i="11"/>
  <c r="A917" i="11"/>
  <c r="B917" i="11"/>
  <c r="C917" i="11"/>
  <c r="D917" i="11"/>
  <c r="A918" i="11"/>
  <c r="B918" i="11"/>
  <c r="C918" i="11"/>
  <c r="D918" i="11"/>
  <c r="A919" i="11"/>
  <c r="B919" i="11"/>
  <c r="C919" i="11"/>
  <c r="D919" i="11"/>
  <c r="A920" i="11"/>
  <c r="B920" i="11"/>
  <c r="C920" i="11"/>
  <c r="D920" i="11"/>
  <c r="A921" i="11"/>
  <c r="B921" i="11"/>
  <c r="C921" i="11"/>
  <c r="D921" i="11"/>
  <c r="A922" i="11"/>
  <c r="B922" i="11"/>
  <c r="C922" i="11"/>
  <c r="D922" i="11"/>
  <c r="A923" i="11"/>
  <c r="B923" i="11"/>
  <c r="C923" i="11"/>
  <c r="D923" i="11"/>
  <c r="A924" i="11"/>
  <c r="B924" i="11"/>
  <c r="C924" i="11"/>
  <c r="D924" i="11"/>
  <c r="A925" i="11"/>
  <c r="B925" i="11"/>
  <c r="C925" i="11"/>
  <c r="D925" i="11"/>
  <c r="A926" i="11"/>
  <c r="B926" i="11"/>
  <c r="C926" i="11"/>
  <c r="D926" i="11"/>
  <c r="A927" i="11"/>
  <c r="B927" i="11"/>
  <c r="C927" i="11"/>
  <c r="D927" i="11"/>
  <c r="A928" i="11"/>
  <c r="B928" i="11"/>
  <c r="C928" i="11"/>
  <c r="D928" i="11"/>
  <c r="A929" i="11"/>
  <c r="B929" i="11"/>
  <c r="C929" i="11"/>
  <c r="D929" i="11"/>
  <c r="A930" i="11"/>
  <c r="B930" i="11"/>
  <c r="C930" i="11"/>
  <c r="D930" i="11"/>
  <c r="A931" i="11"/>
  <c r="B931" i="11"/>
  <c r="C931" i="11"/>
  <c r="D931" i="11"/>
  <c r="A932" i="11"/>
  <c r="B932" i="11"/>
  <c r="C932" i="11"/>
  <c r="D932" i="11"/>
  <c r="A933" i="11"/>
  <c r="B933" i="11"/>
  <c r="C933" i="11"/>
  <c r="D933" i="11"/>
  <c r="A934" i="11"/>
  <c r="B934" i="11"/>
  <c r="C934" i="11"/>
  <c r="D934" i="11"/>
  <c r="A935" i="11"/>
  <c r="B935" i="11"/>
  <c r="C935" i="11"/>
  <c r="D935" i="11"/>
  <c r="A936" i="11"/>
  <c r="B936" i="11"/>
  <c r="C936" i="11"/>
  <c r="D936" i="11"/>
  <c r="A937" i="11"/>
  <c r="B937" i="11"/>
  <c r="C937" i="11"/>
  <c r="D937" i="11"/>
  <c r="A938" i="11"/>
  <c r="B938" i="11"/>
  <c r="C938" i="11"/>
  <c r="D938" i="11"/>
  <c r="A939" i="11"/>
  <c r="B939" i="11"/>
  <c r="C939" i="11"/>
  <c r="D939" i="11"/>
  <c r="A940" i="11"/>
  <c r="B940" i="11"/>
  <c r="C940" i="11"/>
  <c r="D940" i="11"/>
  <c r="A941" i="11"/>
  <c r="B941" i="11"/>
  <c r="C941" i="11"/>
  <c r="D941" i="11"/>
  <c r="A942" i="11"/>
  <c r="B942" i="11"/>
  <c r="C942" i="11"/>
  <c r="D942" i="11"/>
  <c r="A943" i="11"/>
  <c r="B943" i="11"/>
  <c r="C943" i="11"/>
  <c r="D943" i="11"/>
  <c r="A944" i="11"/>
  <c r="B944" i="11"/>
  <c r="C944" i="11"/>
  <c r="D944" i="11"/>
  <c r="A945" i="11"/>
  <c r="B945" i="11"/>
  <c r="C945" i="11"/>
  <c r="D945" i="11"/>
  <c r="A946" i="11"/>
  <c r="B946" i="11"/>
  <c r="C946" i="11"/>
  <c r="D946" i="11"/>
  <c r="A947" i="11"/>
  <c r="B947" i="11"/>
  <c r="C947" i="11"/>
  <c r="D947" i="11"/>
  <c r="A948" i="11"/>
  <c r="B948" i="11"/>
  <c r="C948" i="11"/>
  <c r="D948" i="11"/>
  <c r="A949" i="11"/>
  <c r="B949" i="11"/>
  <c r="C949" i="11"/>
  <c r="D949" i="11"/>
  <c r="A950" i="11"/>
  <c r="B950" i="11"/>
  <c r="C950" i="11"/>
  <c r="D950" i="11"/>
  <c r="A951" i="11"/>
  <c r="B951" i="11"/>
  <c r="C951" i="11"/>
  <c r="D951" i="11"/>
  <c r="A952" i="11"/>
  <c r="B952" i="11"/>
  <c r="C952" i="11"/>
  <c r="D952" i="11"/>
  <c r="A953" i="11"/>
  <c r="B953" i="11"/>
  <c r="C953" i="11"/>
  <c r="D953" i="11"/>
  <c r="A954" i="11"/>
  <c r="B954" i="11"/>
  <c r="C954" i="11"/>
  <c r="D954" i="11"/>
  <c r="A955" i="11"/>
  <c r="B955" i="11"/>
  <c r="C955" i="11"/>
  <c r="D955" i="11"/>
  <c r="A956" i="11"/>
  <c r="B956" i="11"/>
  <c r="C956" i="11"/>
  <c r="D956" i="11"/>
  <c r="A957" i="11"/>
  <c r="B957" i="11"/>
  <c r="C957" i="11"/>
  <c r="D957" i="11"/>
  <c r="A958" i="11"/>
  <c r="B958" i="11"/>
  <c r="C958" i="11"/>
  <c r="D958" i="11"/>
  <c r="A959" i="11"/>
  <c r="B959" i="11"/>
  <c r="C959" i="11"/>
  <c r="D959" i="11"/>
  <c r="A960" i="11"/>
  <c r="B960" i="11"/>
  <c r="C960" i="11"/>
  <c r="D960" i="11"/>
  <c r="A961" i="11"/>
  <c r="B961" i="11"/>
  <c r="C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A965" i="11"/>
  <c r="B965" i="11"/>
  <c r="C965" i="11"/>
  <c r="D965" i="11"/>
  <c r="A966" i="11"/>
  <c r="B966" i="11"/>
  <c r="C966" i="11"/>
  <c r="D966" i="1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A973" i="11"/>
  <c r="B973" i="11"/>
  <c r="C973" i="11"/>
  <c r="D973" i="11"/>
  <c r="A974" i="11"/>
  <c r="B974" i="11"/>
  <c r="C974" i="11"/>
  <c r="D974" i="1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B982" i="11"/>
  <c r="C982" i="11"/>
  <c r="A983" i="11"/>
  <c r="B983" i="11"/>
  <c r="C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B991" i="11"/>
  <c r="C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F661" i="11" l="1"/>
  <c r="F601" i="11"/>
  <c r="H574" i="11"/>
  <c r="F569" i="11"/>
  <c r="E564" i="11"/>
  <c r="F561" i="11"/>
  <c r="E560" i="11"/>
  <c r="F945" i="11"/>
  <c r="H894" i="11"/>
  <c r="H840" i="11"/>
  <c r="H836" i="11"/>
  <c r="F295" i="11"/>
  <c r="H253" i="11"/>
  <c r="F228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F150" i="11"/>
  <c r="F146" i="11"/>
  <c r="E145" i="11"/>
  <c r="H143" i="11"/>
  <c r="E141" i="11"/>
  <c r="F138" i="11"/>
  <c r="E133" i="11"/>
  <c r="F130" i="11"/>
  <c r="E129" i="11"/>
  <c r="H127" i="11"/>
  <c r="E125" i="11"/>
  <c r="H123" i="11"/>
  <c r="H852" i="11"/>
  <c r="H173" i="11"/>
  <c r="E171" i="11"/>
  <c r="F168" i="11"/>
  <c r="H165" i="11"/>
  <c r="F164" i="11"/>
  <c r="E163" i="11"/>
  <c r="F160" i="11"/>
  <c r="E159" i="11"/>
  <c r="H157" i="11"/>
  <c r="F154" i="11"/>
  <c r="H974" i="11"/>
  <c r="E972" i="11"/>
  <c r="H966" i="11"/>
  <c r="F961" i="11"/>
  <c r="F953" i="11"/>
  <c r="H950" i="11"/>
  <c r="E794" i="11"/>
  <c r="H778" i="11"/>
  <c r="H770" i="11"/>
  <c r="H762" i="11"/>
  <c r="E386" i="11"/>
  <c r="F327" i="11"/>
  <c r="E306" i="11"/>
  <c r="H300" i="11"/>
  <c r="E298" i="11"/>
  <c r="H296" i="11"/>
  <c r="F37" i="11"/>
  <c r="H20" i="11"/>
  <c r="E12" i="11"/>
  <c r="F11" i="11"/>
  <c r="H10" i="11"/>
  <c r="F4" i="11"/>
  <c r="E3" i="11"/>
  <c r="F913" i="11"/>
  <c r="H902" i="11"/>
  <c r="F897" i="11"/>
  <c r="H812" i="11"/>
  <c r="H804" i="11"/>
  <c r="F799" i="11"/>
  <c r="H796" i="11"/>
  <c r="F737" i="11"/>
  <c r="H726" i="11"/>
  <c r="E716" i="11"/>
  <c r="H714" i="11"/>
  <c r="E712" i="11"/>
  <c r="F709" i="11"/>
  <c r="H706" i="11"/>
  <c r="F701" i="11"/>
  <c r="H698" i="11"/>
  <c r="E696" i="11"/>
  <c r="F693" i="11"/>
  <c r="H682" i="11"/>
  <c r="E680" i="11"/>
  <c r="H678" i="11"/>
  <c r="F677" i="11"/>
  <c r="H674" i="11"/>
  <c r="F673" i="11"/>
  <c r="E672" i="11"/>
  <c r="H666" i="11"/>
  <c r="E664" i="11"/>
  <c r="H662" i="11"/>
  <c r="F499" i="11"/>
  <c r="F451" i="11"/>
  <c r="H440" i="11"/>
  <c r="E438" i="11"/>
  <c r="H436" i="11"/>
  <c r="F435" i="11"/>
  <c r="F431" i="11"/>
  <c r="E430" i="11"/>
  <c r="F427" i="11"/>
  <c r="F423" i="11"/>
  <c r="E422" i="11"/>
  <c r="F419" i="11"/>
  <c r="F415" i="11"/>
  <c r="E414" i="11"/>
  <c r="H412" i="11"/>
  <c r="E410" i="11"/>
  <c r="H408" i="11"/>
  <c r="F407" i="11"/>
  <c r="H404" i="11"/>
  <c r="F403" i="11"/>
  <c r="H396" i="11"/>
  <c r="F391" i="11"/>
  <c r="H388" i="11"/>
  <c r="F387" i="11"/>
  <c r="F263" i="11"/>
  <c r="H259" i="11"/>
  <c r="E257" i="11"/>
  <c r="E69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M23" i="11"/>
  <c r="K23" i="11"/>
  <c r="M22" i="11"/>
  <c r="K22" i="11"/>
  <c r="N21" i="11"/>
  <c r="L21" i="11"/>
  <c r="N20" i="11"/>
  <c r="L20" i="11"/>
  <c r="N19" i="11"/>
  <c r="L19" i="11"/>
  <c r="M18" i="11"/>
  <c r="K18" i="11"/>
  <c r="M17" i="11"/>
  <c r="K17" i="11"/>
  <c r="N16" i="11"/>
  <c r="L16" i="11"/>
  <c r="N15" i="11"/>
  <c r="L15" i="11"/>
  <c r="M14" i="11"/>
  <c r="K1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N23" i="11"/>
  <c r="L23" i="11"/>
  <c r="N22" i="11"/>
  <c r="L22" i="11"/>
  <c r="M21" i="11"/>
  <c r="K21" i="11"/>
  <c r="M20" i="11"/>
  <c r="K20" i="11"/>
  <c r="M19" i="11"/>
  <c r="K19" i="11"/>
  <c r="N18" i="11"/>
  <c r="L18" i="11"/>
  <c r="N17" i="11"/>
  <c r="L17" i="11"/>
  <c r="M16" i="11"/>
  <c r="K16" i="11"/>
  <c r="M15" i="11"/>
  <c r="K15" i="11"/>
  <c r="N14" i="11"/>
  <c r="L1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I20" i="11" s="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979" i="11"/>
  <c r="E743" i="11"/>
  <c r="F743" i="11"/>
  <c r="F978" i="11"/>
  <c r="E977" i="11"/>
  <c r="H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F785" i="11"/>
  <c r="F784" i="11"/>
  <c r="E783" i="11"/>
  <c r="H782" i="11"/>
  <c r="F748" i="11"/>
  <c r="J748" i="11" s="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J740" i="11" s="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J716" i="11" s="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J700" i="11" s="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I670" i="11" s="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J656" i="11" s="1"/>
  <c r="F655" i="11"/>
  <c r="F654" i="11"/>
  <c r="E653" i="11"/>
  <c r="H652" i="11"/>
  <c r="J652" i="11" s="1"/>
  <c r="F651" i="11"/>
  <c r="F650" i="1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I608" i="11" s="1"/>
  <c r="F607" i="11"/>
  <c r="F606" i="11"/>
  <c r="E605" i="11"/>
  <c r="H604" i="11"/>
  <c r="I604" i="11" s="1"/>
  <c r="F603" i="11"/>
  <c r="F602" i="11"/>
  <c r="E601" i="11"/>
  <c r="H600" i="11"/>
  <c r="F599" i="11"/>
  <c r="F598" i="11"/>
  <c r="J598" i="11" s="1"/>
  <c r="E597" i="11"/>
  <c r="H596" i="11"/>
  <c r="I596" i="11" s="1"/>
  <c r="F595" i="11"/>
  <c r="F594" i="11"/>
  <c r="J594" i="11" s="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I580" i="11" s="1"/>
  <c r="F579" i="11"/>
  <c r="F578" i="11"/>
  <c r="E577" i="11"/>
  <c r="H576" i="11"/>
  <c r="I576" i="11" s="1"/>
  <c r="F575" i="11"/>
  <c r="F574" i="11"/>
  <c r="I574" i="11" s="1"/>
  <c r="E573" i="11"/>
  <c r="H572" i="11"/>
  <c r="I572" i="11" s="1"/>
  <c r="F571" i="11"/>
  <c r="F570" i="11"/>
  <c r="E569" i="11"/>
  <c r="H568" i="11"/>
  <c r="F567" i="11"/>
  <c r="F566" i="11"/>
  <c r="J566" i="11" s="1"/>
  <c r="E565" i="11"/>
  <c r="H564" i="11"/>
  <c r="I564" i="11" s="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J243" i="11" s="1"/>
  <c r="F242" i="11"/>
  <c r="F241" i="11"/>
  <c r="E240" i="11"/>
  <c r="H239" i="11"/>
  <c r="J239" i="11" s="1"/>
  <c r="F238" i="11"/>
  <c r="F237" i="11"/>
  <c r="J237" i="11" s="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I556" i="11" s="1"/>
  <c r="E555" i="11"/>
  <c r="H554" i="11"/>
  <c r="J554" i="11" s="1"/>
  <c r="F553" i="11"/>
  <c r="F552" i="1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J542" i="11" s="1"/>
  <c r="F541" i="11"/>
  <c r="F540" i="11"/>
  <c r="I540" i="11" s="1"/>
  <c r="E539" i="11"/>
  <c r="H538" i="11"/>
  <c r="J538" i="11" s="1"/>
  <c r="F537" i="11"/>
  <c r="F536" i="11"/>
  <c r="E535" i="11"/>
  <c r="H534" i="11"/>
  <c r="J534" i="11" s="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E499" i="11"/>
  <c r="H498" i="11"/>
  <c r="F497" i="11"/>
  <c r="F496" i="11"/>
  <c r="E495" i="11"/>
  <c r="H494" i="11"/>
  <c r="F493" i="11"/>
  <c r="F492" i="11"/>
  <c r="I492" i="11" s="1"/>
  <c r="E491" i="11"/>
  <c r="H490" i="11"/>
  <c r="J490" i="11" s="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E479" i="11"/>
  <c r="H478" i="11"/>
  <c r="J478" i="11" s="1"/>
  <c r="F477" i="11"/>
  <c r="F476" i="11"/>
  <c r="I476" i="11" s="1"/>
  <c r="E475" i="11"/>
  <c r="H474" i="11"/>
  <c r="J474" i="11" s="1"/>
  <c r="F473" i="11"/>
  <c r="F472" i="11"/>
  <c r="E471" i="11"/>
  <c r="H470" i="11"/>
  <c r="J470" i="11" s="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F393" i="11"/>
  <c r="F392" i="11"/>
  <c r="E391" i="11"/>
  <c r="H390" i="11"/>
  <c r="F389" i="11"/>
  <c r="F388" i="11"/>
  <c r="I388" i="11" s="1"/>
  <c r="E387" i="11"/>
  <c r="H386" i="11"/>
  <c r="F385" i="11"/>
  <c r="F384" i="11"/>
  <c r="E383" i="11"/>
  <c r="H382" i="11"/>
  <c r="F381" i="11"/>
  <c r="F380" i="11"/>
  <c r="E379" i="11"/>
  <c r="H378" i="11"/>
  <c r="F377" i="11"/>
  <c r="F376" i="11"/>
  <c r="E375" i="11"/>
  <c r="H374" i="11"/>
  <c r="F373" i="11"/>
  <c r="F372" i="11"/>
  <c r="E371" i="11"/>
  <c r="H370" i="11"/>
  <c r="F369" i="11"/>
  <c r="F368" i="11"/>
  <c r="E367" i="11"/>
  <c r="H366" i="11"/>
  <c r="F365" i="11"/>
  <c r="F364" i="11"/>
  <c r="E363" i="11"/>
  <c r="H362" i="11"/>
  <c r="F361" i="11"/>
  <c r="F360" i="11"/>
  <c r="E359" i="11"/>
  <c r="H358" i="11"/>
  <c r="F357" i="11"/>
  <c r="F356" i="11"/>
  <c r="E355" i="11"/>
  <c r="H354" i="11"/>
  <c r="F353" i="11"/>
  <c r="F352" i="11"/>
  <c r="E351" i="11"/>
  <c r="H350" i="11"/>
  <c r="F349" i="11"/>
  <c r="F348" i="11"/>
  <c r="E347" i="11"/>
  <c r="H346" i="11"/>
  <c r="F345" i="11"/>
  <c r="F344" i="11"/>
  <c r="E343" i="11"/>
  <c r="H342" i="11"/>
  <c r="F341" i="11"/>
  <c r="F340" i="11"/>
  <c r="E339" i="11"/>
  <c r="H338" i="11"/>
  <c r="F337" i="11"/>
  <c r="F336" i="11"/>
  <c r="E335" i="11"/>
  <c r="H334" i="11"/>
  <c r="F333" i="11"/>
  <c r="F332" i="11"/>
  <c r="E331" i="11"/>
  <c r="H330" i="1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F317" i="11"/>
  <c r="F316" i="11"/>
  <c r="E315" i="11"/>
  <c r="H314" i="11"/>
  <c r="F313" i="11"/>
  <c r="F312" i="1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F285" i="11"/>
  <c r="F284" i="1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F265" i="11"/>
  <c r="F264" i="11"/>
  <c r="E263" i="11"/>
  <c r="H262" i="11"/>
  <c r="F261" i="11"/>
  <c r="H221" i="11"/>
  <c r="F16" i="11"/>
  <c r="E15" i="11"/>
  <c r="H14" i="11"/>
  <c r="J14" i="11" s="1"/>
  <c r="F13" i="11"/>
  <c r="H8" i="11"/>
  <c r="I8" i="11" s="1"/>
  <c r="F225" i="11"/>
  <c r="E224" i="11"/>
  <c r="F221" i="11"/>
  <c r="J221" i="11" s="1"/>
  <c r="E220" i="11"/>
  <c r="H219" i="11"/>
  <c r="F218" i="11"/>
  <c r="F217" i="11"/>
  <c r="E216" i="11"/>
  <c r="H215" i="1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F202" i="11"/>
  <c r="F201" i="11"/>
  <c r="E200" i="11"/>
  <c r="H199" i="11"/>
  <c r="F198" i="11"/>
  <c r="F197" i="11"/>
  <c r="E196" i="11"/>
  <c r="H195" i="11"/>
  <c r="F194" i="11"/>
  <c r="F193" i="11"/>
  <c r="E192" i="11"/>
  <c r="H191" i="11"/>
  <c r="F190" i="11"/>
  <c r="F189" i="11"/>
  <c r="E188" i="11"/>
  <c r="H187" i="11"/>
  <c r="F186" i="11"/>
  <c r="F185" i="11"/>
  <c r="I185" i="11" s="1"/>
  <c r="E184" i="11"/>
  <c r="H183" i="11"/>
  <c r="F182" i="11"/>
  <c r="F181" i="11"/>
  <c r="E180" i="11"/>
  <c r="H179" i="11"/>
  <c r="F178" i="11"/>
  <c r="F177" i="11"/>
  <c r="E176" i="11"/>
  <c r="H175" i="11"/>
  <c r="F174" i="11"/>
  <c r="F173" i="11"/>
  <c r="E172" i="11"/>
  <c r="H171" i="1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E142" i="11"/>
  <c r="H141" i="11"/>
  <c r="F140" i="11"/>
  <c r="F139" i="11"/>
  <c r="E138" i="11"/>
  <c r="H137" i="11"/>
  <c r="F136" i="11"/>
  <c r="F135" i="11"/>
  <c r="E134" i="11"/>
  <c r="H133" i="11"/>
  <c r="F132" i="11"/>
  <c r="F131" i="11"/>
  <c r="E130" i="11"/>
  <c r="H129" i="11"/>
  <c r="F128" i="11"/>
  <c r="F127" i="11"/>
  <c r="E126" i="11"/>
  <c r="H125" i="11"/>
  <c r="F124" i="11"/>
  <c r="F123" i="1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F92" i="11"/>
  <c r="F91" i="11"/>
  <c r="E90" i="11"/>
  <c r="H89" i="11"/>
  <c r="F88" i="11"/>
  <c r="F87" i="1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E70" i="11"/>
  <c r="H69" i="11"/>
  <c r="F68" i="11"/>
  <c r="F63" i="11"/>
  <c r="F62" i="11"/>
  <c r="E61" i="11"/>
  <c r="H60" i="11"/>
  <c r="F59" i="11"/>
  <c r="F58" i="11"/>
  <c r="E57" i="11"/>
  <c r="H56" i="11"/>
  <c r="F55" i="11"/>
  <c r="F54" i="11"/>
  <c r="E53" i="11"/>
  <c r="H52" i="11"/>
  <c r="F51" i="11"/>
  <c r="F50" i="11"/>
  <c r="E49" i="11"/>
  <c r="H48" i="11"/>
  <c r="F47" i="11"/>
  <c r="F46" i="11"/>
  <c r="E45" i="11"/>
  <c r="H44" i="11"/>
  <c r="F43" i="11"/>
  <c r="F42" i="11"/>
  <c r="E41" i="11"/>
  <c r="H40" i="11"/>
  <c r="F39" i="11"/>
  <c r="F38" i="11"/>
  <c r="E37" i="11"/>
  <c r="H36" i="11"/>
  <c r="F35" i="11"/>
  <c r="F34" i="11"/>
  <c r="E33" i="11"/>
  <c r="H32" i="11"/>
  <c r="F31" i="11"/>
  <c r="F30" i="11"/>
  <c r="E29" i="11"/>
  <c r="H28" i="11"/>
  <c r="F27" i="11"/>
  <c r="F26" i="11"/>
  <c r="E25" i="11"/>
  <c r="H24" i="11"/>
  <c r="F23" i="11"/>
  <c r="F22" i="11"/>
  <c r="E21" i="11"/>
  <c r="F18" i="11"/>
  <c r="J946" i="11"/>
  <c r="J882" i="11"/>
  <c r="F1001" i="11"/>
  <c r="H992" i="11"/>
  <c r="I944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H983" i="11"/>
  <c r="H979" i="11"/>
  <c r="I979" i="11" s="1"/>
  <c r="H977" i="11"/>
  <c r="H975" i="11"/>
  <c r="H973" i="11"/>
  <c r="H971" i="11"/>
  <c r="H969" i="11"/>
  <c r="H967" i="11"/>
  <c r="H965" i="11"/>
  <c r="H963" i="11"/>
  <c r="H961" i="11"/>
  <c r="I961" i="11" s="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I913" i="11" s="1"/>
  <c r="H911" i="11"/>
  <c r="H909" i="11"/>
  <c r="H907" i="11"/>
  <c r="H905" i="11"/>
  <c r="H903" i="11"/>
  <c r="H901" i="11"/>
  <c r="H899" i="11"/>
  <c r="H897" i="11"/>
  <c r="I897" i="11" s="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J847" i="11" s="1"/>
  <c r="F846" i="11"/>
  <c r="E843" i="11"/>
  <c r="H843" i="11"/>
  <c r="F842" i="11"/>
  <c r="E839" i="11"/>
  <c r="H839" i="11"/>
  <c r="J839" i="11" s="1"/>
  <c r="F838" i="11"/>
  <c r="E835" i="11"/>
  <c r="H835" i="11"/>
  <c r="F834" i="11"/>
  <c r="E831" i="11"/>
  <c r="H831" i="11"/>
  <c r="J831" i="11" s="1"/>
  <c r="F830" i="11"/>
  <c r="I826" i="11"/>
  <c r="I794" i="11"/>
  <c r="I778" i="11"/>
  <c r="J762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I721" i="11" s="1"/>
  <c r="H719" i="11"/>
  <c r="H717" i="1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H675" i="11"/>
  <c r="H673" i="11"/>
  <c r="H671" i="11"/>
  <c r="H669" i="11"/>
  <c r="H667" i="11"/>
  <c r="H665" i="11"/>
  <c r="H663" i="11"/>
  <c r="H661" i="11"/>
  <c r="I661" i="11" s="1"/>
  <c r="H659" i="11"/>
  <c r="H657" i="11"/>
  <c r="I657" i="11" s="1"/>
  <c r="H655" i="11"/>
  <c r="H653" i="1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F418" i="11"/>
  <c r="E415" i="11"/>
  <c r="H415" i="11"/>
  <c r="I408" i="11"/>
  <c r="J396" i="11"/>
  <c r="J388" i="11"/>
  <c r="I296" i="11"/>
  <c r="H625" i="11"/>
  <c r="H623" i="11"/>
  <c r="H621" i="11"/>
  <c r="I621" i="11" s="1"/>
  <c r="H619" i="11"/>
  <c r="H617" i="11"/>
  <c r="H615" i="11"/>
  <c r="H613" i="11"/>
  <c r="H611" i="11"/>
  <c r="H609" i="1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H591" i="11"/>
  <c r="H589" i="1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H545" i="11"/>
  <c r="I545" i="11" s="1"/>
  <c r="H543" i="11"/>
  <c r="H541" i="11"/>
  <c r="I541" i="11" s="1"/>
  <c r="H539" i="1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H521" i="11"/>
  <c r="I521" i="11" s="1"/>
  <c r="H519" i="11"/>
  <c r="H517" i="11"/>
  <c r="I517" i="11" s="1"/>
  <c r="H515" i="11"/>
  <c r="H513" i="11"/>
  <c r="I513" i="11" s="1"/>
  <c r="H511" i="11"/>
  <c r="H509" i="11"/>
  <c r="I509" i="11" s="1"/>
  <c r="H507" i="11"/>
  <c r="H505" i="11"/>
  <c r="I505" i="11" s="1"/>
  <c r="H503" i="11"/>
  <c r="H501" i="11"/>
  <c r="I501" i="11" s="1"/>
  <c r="H499" i="11"/>
  <c r="I499" i="11" s="1"/>
  <c r="H497" i="11"/>
  <c r="I497" i="11" s="1"/>
  <c r="H495" i="1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H473" i="11"/>
  <c r="I473" i="11" s="1"/>
  <c r="H471" i="11"/>
  <c r="H469" i="11"/>
  <c r="I469" i="11" s="1"/>
  <c r="H467" i="11"/>
  <c r="H465" i="11"/>
  <c r="I465" i="11" s="1"/>
  <c r="H463" i="11"/>
  <c r="H461" i="11"/>
  <c r="I461" i="11" s="1"/>
  <c r="H459" i="11"/>
  <c r="H457" i="11"/>
  <c r="I457" i="11" s="1"/>
  <c r="H455" i="11"/>
  <c r="H453" i="11"/>
  <c r="I453" i="11" s="1"/>
  <c r="H451" i="1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374" i="11"/>
  <c r="J310" i="11"/>
  <c r="E258" i="11"/>
  <c r="H258" i="11"/>
  <c r="F257" i="11"/>
  <c r="E254" i="11"/>
  <c r="H254" i="11"/>
  <c r="F253" i="11"/>
  <c r="E250" i="11"/>
  <c r="H250" i="11"/>
  <c r="F249" i="11"/>
  <c r="E246" i="11"/>
  <c r="H246" i="11"/>
  <c r="J207" i="11"/>
  <c r="H413" i="11"/>
  <c r="H411" i="11"/>
  <c r="H409" i="11"/>
  <c r="H407" i="11"/>
  <c r="H405" i="11"/>
  <c r="H403" i="11"/>
  <c r="H401" i="11"/>
  <c r="H399" i="11"/>
  <c r="H397" i="11"/>
  <c r="H395" i="11"/>
  <c r="I395" i="11" s="1"/>
  <c r="H393" i="11"/>
  <c r="H391" i="11"/>
  <c r="H389" i="11"/>
  <c r="H387" i="11"/>
  <c r="H385" i="11"/>
  <c r="H383" i="11"/>
  <c r="I383" i="11" s="1"/>
  <c r="H381" i="11"/>
  <c r="H379" i="11"/>
  <c r="H377" i="11"/>
  <c r="H375" i="11"/>
  <c r="H373" i="11"/>
  <c r="H371" i="11"/>
  <c r="H369" i="11"/>
  <c r="H367" i="11"/>
  <c r="I367" i="11" s="1"/>
  <c r="H365" i="11"/>
  <c r="H363" i="11"/>
  <c r="I363" i="11" s="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I303" i="11" s="1"/>
  <c r="H301" i="11"/>
  <c r="H299" i="11"/>
  <c r="I299" i="11" s="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I217" i="11"/>
  <c r="J181" i="11"/>
  <c r="I165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17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H182" i="11"/>
  <c r="H180" i="11"/>
  <c r="H178" i="11"/>
  <c r="H176" i="11"/>
  <c r="H174" i="11"/>
  <c r="H172" i="11"/>
  <c r="I172" i="11" s="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E67" i="11"/>
  <c r="H67" i="11"/>
  <c r="F66" i="11"/>
  <c r="J40" i="11"/>
  <c r="J20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I122" i="11" s="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J50" i="11"/>
  <c r="I34" i="11"/>
  <c r="H63" i="11"/>
  <c r="H61" i="11"/>
  <c r="H59" i="11"/>
  <c r="H57" i="11"/>
  <c r="I57" i="11" s="1"/>
  <c r="H55" i="11"/>
  <c r="H53" i="11"/>
  <c r="H51" i="11"/>
  <c r="H49" i="11"/>
  <c r="H47" i="11"/>
  <c r="H45" i="11"/>
  <c r="I45" i="11" s="1"/>
  <c r="H43" i="11"/>
  <c r="H41" i="11"/>
  <c r="I41" i="11" s="1"/>
  <c r="H39" i="11"/>
  <c r="H37" i="11"/>
  <c r="H35" i="11"/>
  <c r="H33" i="11"/>
  <c r="H31" i="11"/>
  <c r="H29" i="11"/>
  <c r="I29" i="11" s="1"/>
  <c r="H27" i="11"/>
  <c r="H25" i="11"/>
  <c r="I25" i="11" s="1"/>
  <c r="H23" i="11"/>
  <c r="H21" i="11"/>
  <c r="H19" i="11"/>
  <c r="H17" i="11"/>
  <c r="H15" i="11"/>
  <c r="H13" i="11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23" i="8"/>
  <c r="E23" i="8"/>
  <c r="D24" i="8"/>
  <c r="E2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5" i="8"/>
  <c r="G15" i="8"/>
  <c r="F16" i="8"/>
  <c r="G16" i="8"/>
  <c r="F17" i="8"/>
  <c r="G17" i="8"/>
  <c r="F18" i="8"/>
  <c r="G18" i="8"/>
  <c r="F19" i="8"/>
  <c r="G19" i="8"/>
  <c r="F20" i="8"/>
  <c r="G20" i="8"/>
  <c r="F21" i="8"/>
  <c r="G21" i="8"/>
  <c r="F22" i="8"/>
  <c r="G22" i="8"/>
  <c r="F23" i="8"/>
  <c r="G23" i="8"/>
  <c r="F24" i="8"/>
  <c r="G24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D14" i="9" s="1"/>
  <c r="B14" i="9"/>
  <c r="E14" i="9" s="1"/>
  <c r="A15" i="9"/>
  <c r="D15" i="9" s="1"/>
  <c r="B15" i="9"/>
  <c r="E15" i="9" s="1"/>
  <c r="A16" i="9"/>
  <c r="D16" i="9" s="1"/>
  <c r="B16" i="9"/>
  <c r="E16" i="9" s="1"/>
  <c r="A17" i="9"/>
  <c r="D17" i="9" s="1"/>
  <c r="B17" i="9"/>
  <c r="E17" i="9" s="1"/>
  <c r="A18" i="9"/>
  <c r="B18" i="9"/>
  <c r="E18" i="9" s="1"/>
  <c r="A19" i="9"/>
  <c r="D19" i="9" s="1"/>
  <c r="B19" i="9"/>
  <c r="E19" i="9" s="1"/>
  <c r="A20" i="9"/>
  <c r="D20" i="9" s="1"/>
  <c r="B20" i="9"/>
  <c r="E20" i="9" s="1"/>
  <c r="A21" i="9"/>
  <c r="D21" i="9" s="1"/>
  <c r="B21" i="9"/>
  <c r="E21" i="9" s="1"/>
  <c r="A22" i="9"/>
  <c r="D22" i="9" s="1"/>
  <c r="B22" i="9"/>
  <c r="E22" i="9" s="1"/>
  <c r="A23" i="9"/>
  <c r="D23" i="9" s="1"/>
  <c r="B23" i="9"/>
  <c r="E23" i="9" s="1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D50" i="9" s="1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D66" i="9" s="1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D82" i="9" s="1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D114" i="9" s="1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D130" i="9" s="1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D146" i="9" s="1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D178" i="9" s="1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E302" i="9" s="1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B2" i="9"/>
  <c r="A2" i="9"/>
  <c r="D18" i="9"/>
  <c r="D98" i="9"/>
  <c r="D162" i="9"/>
  <c r="D226" i="9"/>
  <c r="E274" i="9"/>
  <c r="E290" i="9"/>
  <c r="E306" i="9"/>
  <c r="E322" i="9"/>
  <c r="E338" i="9"/>
  <c r="E347" i="9"/>
  <c r="E351" i="9"/>
  <c r="E355" i="9"/>
  <c r="E359" i="9"/>
  <c r="E363" i="9"/>
  <c r="E367" i="9"/>
  <c r="E371" i="9"/>
  <c r="E375" i="9"/>
  <c r="E379" i="9"/>
  <c r="E383" i="9"/>
  <c r="E387" i="9"/>
  <c r="E391" i="9"/>
  <c r="E395" i="9"/>
  <c r="E399" i="9"/>
  <c r="E403" i="9"/>
  <c r="E407" i="9"/>
  <c r="E411" i="9"/>
  <c r="E415" i="9"/>
  <c r="E419" i="9"/>
  <c r="E423" i="9"/>
  <c r="E427" i="9"/>
  <c r="E431" i="9"/>
  <c r="E435" i="9"/>
  <c r="E439" i="9"/>
  <c r="E443" i="9"/>
  <c r="E447" i="9"/>
  <c r="E451" i="9"/>
  <c r="E455" i="9"/>
  <c r="E459" i="9"/>
  <c r="E463" i="9"/>
  <c r="E467" i="9"/>
  <c r="E471" i="9"/>
  <c r="E475" i="9"/>
  <c r="E479" i="9"/>
  <c r="E483" i="9"/>
  <c r="E487" i="9"/>
  <c r="E491" i="9"/>
  <c r="E495" i="9"/>
  <c r="E499" i="9"/>
  <c r="E503" i="9"/>
  <c r="E507" i="9"/>
  <c r="E511" i="9"/>
  <c r="E515" i="9"/>
  <c r="E519" i="9"/>
  <c r="E523" i="9"/>
  <c r="E527" i="9"/>
  <c r="E531" i="9"/>
  <c r="E535" i="9"/>
  <c r="E539" i="9"/>
  <c r="E543" i="9"/>
  <c r="E547" i="9"/>
  <c r="E551" i="9"/>
  <c r="E555" i="9"/>
  <c r="E559" i="9"/>
  <c r="E563" i="9"/>
  <c r="E567" i="9"/>
  <c r="E571" i="9"/>
  <c r="E575" i="9"/>
  <c r="E579" i="9"/>
  <c r="E583" i="9"/>
  <c r="E587" i="9"/>
  <c r="E591" i="9"/>
  <c r="E595" i="9"/>
  <c r="E599" i="9"/>
  <c r="E603" i="9"/>
  <c r="E607" i="9"/>
  <c r="E611" i="9"/>
  <c r="E615" i="9"/>
  <c r="E619" i="9"/>
  <c r="E623" i="9"/>
  <c r="E627" i="9"/>
  <c r="E631" i="9"/>
  <c r="E635" i="9"/>
  <c r="E639" i="9"/>
  <c r="E643" i="9"/>
  <c r="E647" i="9"/>
  <c r="E651" i="9"/>
  <c r="E655" i="9"/>
  <c r="E659" i="9"/>
  <c r="E663" i="9"/>
  <c r="E667" i="9"/>
  <c r="E671" i="9"/>
  <c r="E675" i="9"/>
  <c r="E679" i="9"/>
  <c r="E683" i="9"/>
  <c r="E687" i="9"/>
  <c r="E691" i="9"/>
  <c r="E695" i="9"/>
  <c r="E699" i="9"/>
  <c r="E703" i="9"/>
  <c r="E707" i="9"/>
  <c r="E711" i="9"/>
  <c r="E715" i="9"/>
  <c r="E719" i="9"/>
  <c r="E723" i="9"/>
  <c r="E727" i="9"/>
  <c r="E731" i="9"/>
  <c r="E735" i="9"/>
  <c r="E739" i="9"/>
  <c r="E743" i="9"/>
  <c r="E747" i="9"/>
  <c r="E751" i="9"/>
  <c r="E755" i="9"/>
  <c r="E759" i="9"/>
  <c r="E763" i="9"/>
  <c r="E767" i="9"/>
  <c r="E771" i="9"/>
  <c r="E775" i="9"/>
  <c r="E779" i="9"/>
  <c r="E783" i="9"/>
  <c r="E787" i="9"/>
  <c r="E791" i="9"/>
  <c r="E795" i="9"/>
  <c r="E799" i="9"/>
  <c r="E803" i="9"/>
  <c r="E807" i="9"/>
  <c r="E811" i="9"/>
  <c r="E815" i="9"/>
  <c r="E819" i="9"/>
  <c r="E823" i="9"/>
  <c r="E827" i="9"/>
  <c r="E831" i="9"/>
  <c r="E835" i="9"/>
  <c r="E839" i="9"/>
  <c r="E843" i="9"/>
  <c r="E847" i="9"/>
  <c r="E851" i="9"/>
  <c r="E855" i="9"/>
  <c r="E859" i="9"/>
  <c r="E863" i="9"/>
  <c r="E867" i="9"/>
  <c r="E871" i="9"/>
  <c r="E875" i="9"/>
  <c r="E879" i="9"/>
  <c r="E883" i="9"/>
  <c r="E887" i="9"/>
  <c r="E891" i="9"/>
  <c r="E895" i="9"/>
  <c r="E903" i="9"/>
  <c r="E911" i="9"/>
  <c r="E917" i="9"/>
  <c r="E921" i="9"/>
  <c r="E925" i="9"/>
  <c r="E929" i="9"/>
  <c r="E933" i="9"/>
  <c r="E937" i="9"/>
  <c r="E941" i="9"/>
  <c r="E945" i="9"/>
  <c r="E949" i="9"/>
  <c r="E953" i="9"/>
  <c r="E957" i="9"/>
  <c r="E961" i="9"/>
  <c r="E965" i="9"/>
  <c r="E969" i="9"/>
  <c r="E973" i="9"/>
  <c r="E977" i="9"/>
  <c r="E981" i="9"/>
  <c r="E985" i="9"/>
  <c r="E989" i="9"/>
  <c r="E993" i="9"/>
  <c r="E997" i="9"/>
  <c r="E1001" i="9"/>
  <c r="D1002" i="2"/>
  <c r="D18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D191" i="5" s="1"/>
  <c r="E191" i="5" s="1"/>
  <c r="H192" i="2" s="1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C14" i="4"/>
  <c r="M14" i="4" s="1"/>
  <c r="L14" i="4"/>
  <c r="O14" i="4"/>
  <c r="A15" i="4"/>
  <c r="K15" i="4" s="1"/>
  <c r="B15" i="4"/>
  <c r="L15" i="4" s="1"/>
  <c r="C15" i="4"/>
  <c r="M15" i="4" s="1"/>
  <c r="O15" i="4"/>
  <c r="A16" i="4"/>
  <c r="B16" i="4"/>
  <c r="C16" i="4"/>
  <c r="L16" i="4"/>
  <c r="O16" i="4"/>
  <c r="A17" i="4"/>
  <c r="K17" i="4" s="1"/>
  <c r="B17" i="4"/>
  <c r="C17" i="4"/>
  <c r="M17" i="4" s="1"/>
  <c r="O17" i="4"/>
  <c r="A18" i="4"/>
  <c r="B18" i="4"/>
  <c r="C18" i="4"/>
  <c r="M18" i="4" s="1"/>
  <c r="L18" i="4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C22" i="4"/>
  <c r="M22" i="4" s="1"/>
  <c r="L22" i="4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C27" i="4"/>
  <c r="M27" i="4" s="1"/>
  <c r="L27" i="4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C30" i="4"/>
  <c r="M30" i="4" s="1"/>
  <c r="L30" i="4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C34" i="4"/>
  <c r="M34" i="4" s="1"/>
  <c r="L34" i="4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C65" i="4"/>
  <c r="M65" i="4" s="1"/>
  <c r="L65" i="4"/>
  <c r="O65" i="4"/>
  <c r="A66" i="4"/>
  <c r="K66" i="4" s="1"/>
  <c r="B66" i="4"/>
  <c r="L66" i="4" s="1"/>
  <c r="C66" i="4"/>
  <c r="M66" i="4" s="1"/>
  <c r="O66" i="4"/>
  <c r="A67" i="4"/>
  <c r="K67" i="4" s="1"/>
  <c r="B67" i="4"/>
  <c r="C67" i="4"/>
  <c r="M67" i="4" s="1"/>
  <c r="L67" i="4"/>
  <c r="O67" i="4"/>
  <c r="A68" i="4"/>
  <c r="B68" i="4"/>
  <c r="C68" i="4"/>
  <c r="M68" i="4" s="1"/>
  <c r="O68" i="4"/>
  <c r="A69" i="4"/>
  <c r="K69" i="4" s="1"/>
  <c r="B69" i="4"/>
  <c r="C69" i="4"/>
  <c r="M69" i="4" s="1"/>
  <c r="L69" i="4"/>
  <c r="O69" i="4"/>
  <c r="A70" i="4"/>
  <c r="B70" i="4"/>
  <c r="C70" i="4"/>
  <c r="M70" i="4" s="1"/>
  <c r="O70" i="4"/>
  <c r="A71" i="4"/>
  <c r="K71" i="4" s="1"/>
  <c r="B71" i="4"/>
  <c r="C71" i="4"/>
  <c r="M71" i="4" s="1"/>
  <c r="L71" i="4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C87" i="4"/>
  <c r="M87" i="4" s="1"/>
  <c r="L87" i="4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C101" i="4"/>
  <c r="M101" i="4" s="1"/>
  <c r="L101" i="4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C161" i="4"/>
  <c r="M161" i="4" s="1"/>
  <c r="L161" i="4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C169" i="4"/>
  <c r="M169" i="4" s="1"/>
  <c r="L169" i="4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C197" i="4"/>
  <c r="M197" i="4" s="1"/>
  <c r="L197" i="4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C205" i="4"/>
  <c r="M205" i="4" s="1"/>
  <c r="L205" i="4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C225" i="4"/>
  <c r="M225" i="4" s="1"/>
  <c r="L225" i="4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C273" i="4"/>
  <c r="M273" i="4" s="1"/>
  <c r="L273" i="4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C287" i="4"/>
  <c r="M287" i="4" s="1"/>
  <c r="L287" i="4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C293" i="4"/>
  <c r="M293" i="4" s="1"/>
  <c r="L293" i="4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C301" i="4"/>
  <c r="M301" i="4" s="1"/>
  <c r="L301" i="4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C325" i="4"/>
  <c r="M325" i="4" s="1"/>
  <c r="L325" i="4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C359" i="4"/>
  <c r="M359" i="4" s="1"/>
  <c r="L359" i="4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C382" i="4"/>
  <c r="M382" i="4" s="1"/>
  <c r="L382" i="4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C389" i="4"/>
  <c r="M389" i="4" s="1"/>
  <c r="L389" i="4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C395" i="4"/>
  <c r="M395" i="4" s="1"/>
  <c r="L395" i="4"/>
  <c r="O395" i="4"/>
  <c r="A396" i="4"/>
  <c r="K396" i="4" s="1"/>
  <c r="B396" i="4"/>
  <c r="L396" i="4" s="1"/>
  <c r="C396" i="4"/>
  <c r="M396" i="4" s="1"/>
  <c r="O396" i="4"/>
  <c r="A397" i="4"/>
  <c r="B397" i="4"/>
  <c r="C397" i="4"/>
  <c r="M397" i="4" s="1"/>
  <c r="L397" i="4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C407" i="4"/>
  <c r="M407" i="4" s="1"/>
  <c r="L407" i="4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C411" i="4"/>
  <c r="M411" i="4" s="1"/>
  <c r="L411" i="4"/>
  <c r="O411" i="4"/>
  <c r="A412" i="4"/>
  <c r="K412" i="4" s="1"/>
  <c r="B412" i="4"/>
  <c r="C412" i="4"/>
  <c r="M412" i="4" s="1"/>
  <c r="L412" i="4"/>
  <c r="O412" i="4"/>
  <c r="A413" i="4"/>
  <c r="B413" i="4"/>
  <c r="L413" i="4" s="1"/>
  <c r="C413" i="4"/>
  <c r="M413" i="4" s="1"/>
  <c r="O413" i="4"/>
  <c r="A414" i="4"/>
  <c r="K414" i="4" s="1"/>
  <c r="B414" i="4"/>
  <c r="C414" i="4"/>
  <c r="M414" i="4" s="1"/>
  <c r="L414" i="4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C427" i="4"/>
  <c r="M427" i="4" s="1"/>
  <c r="L427" i="4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C443" i="4"/>
  <c r="M443" i="4" s="1"/>
  <c r="L443" i="4"/>
  <c r="O443" i="4"/>
  <c r="A444" i="4"/>
  <c r="K444" i="4" s="1"/>
  <c r="B444" i="4"/>
  <c r="L444" i="4" s="1"/>
  <c r="C444" i="4"/>
  <c r="M444" i="4" s="1"/>
  <c r="O444" i="4"/>
  <c r="A445" i="4"/>
  <c r="B445" i="4"/>
  <c r="C445" i="4"/>
  <c r="M445" i="4" s="1"/>
  <c r="L445" i="4"/>
  <c r="O445" i="4"/>
  <c r="A446" i="4"/>
  <c r="K446" i="4" s="1"/>
  <c r="B446" i="4"/>
  <c r="L446" i="4" s="1"/>
  <c r="C446" i="4"/>
  <c r="M446" i="4" s="1"/>
  <c r="O446" i="4"/>
  <c r="A447" i="4"/>
  <c r="B447" i="4"/>
  <c r="C447" i="4"/>
  <c r="M447" i="4" s="1"/>
  <c r="L447" i="4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C459" i="4"/>
  <c r="M459" i="4" s="1"/>
  <c r="L459" i="4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C466" i="4"/>
  <c r="M466" i="4" s="1"/>
  <c r="L466" i="4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C471" i="4"/>
  <c r="M471" i="4" s="1"/>
  <c r="L471" i="4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C475" i="4"/>
  <c r="M475" i="4" s="1"/>
  <c r="L475" i="4"/>
  <c r="O475" i="4"/>
  <c r="A476" i="4"/>
  <c r="K476" i="4" s="1"/>
  <c r="B476" i="4"/>
  <c r="C476" i="4"/>
  <c r="M476" i="4" s="1"/>
  <c r="L476" i="4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C479" i="4"/>
  <c r="M479" i="4" s="1"/>
  <c r="L479" i="4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C483" i="4"/>
  <c r="M483" i="4" s="1"/>
  <c r="L483" i="4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C491" i="4"/>
  <c r="M491" i="4" s="1"/>
  <c r="L491" i="4"/>
  <c r="O491" i="4"/>
  <c r="A492" i="4"/>
  <c r="K492" i="4" s="1"/>
  <c r="B492" i="4"/>
  <c r="C492" i="4"/>
  <c r="M492" i="4" s="1"/>
  <c r="L492" i="4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C495" i="4"/>
  <c r="L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C499" i="4"/>
  <c r="L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C503" i="4"/>
  <c r="L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C507" i="4"/>
  <c r="L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C513" i="4"/>
  <c r="L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C516" i="4"/>
  <c r="M516" i="4" s="1"/>
  <c r="L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C587" i="4"/>
  <c r="L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C793" i="4"/>
  <c r="L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C853" i="4"/>
  <c r="L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C922" i="4"/>
  <c r="M922" i="4" s="1"/>
  <c r="L922" i="4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C332" i="9" l="1"/>
  <c r="C624" i="9"/>
  <c r="I280" i="11"/>
  <c r="J312" i="11"/>
  <c r="I87" i="11"/>
  <c r="J58" i="11"/>
  <c r="I225" i="11"/>
  <c r="J380" i="11"/>
  <c r="I42" i="11"/>
  <c r="J770" i="11"/>
  <c r="I157" i="11"/>
  <c r="I173" i="11"/>
  <c r="J189" i="11"/>
  <c r="J197" i="11"/>
  <c r="J205" i="11"/>
  <c r="I37" i="11"/>
  <c r="I53" i="11"/>
  <c r="I61" i="11"/>
  <c r="I593" i="11"/>
  <c r="I609" i="11"/>
  <c r="I625" i="11"/>
  <c r="I653" i="11"/>
  <c r="I669" i="11"/>
  <c r="I673" i="11"/>
  <c r="I677" i="11"/>
  <c r="I693" i="11"/>
  <c r="I729" i="11"/>
  <c r="I737" i="11"/>
  <c r="I765" i="11"/>
  <c r="I773" i="11"/>
  <c r="J633" i="11"/>
  <c r="I82" i="11"/>
  <c r="I98" i="11"/>
  <c r="I102" i="11"/>
  <c r="I106" i="11"/>
  <c r="I114" i="11"/>
  <c r="I118" i="11"/>
  <c r="I130" i="11"/>
  <c r="I134" i="11"/>
  <c r="I138" i="11"/>
  <c r="I146" i="11"/>
  <c r="I160" i="11"/>
  <c r="I164" i="11"/>
  <c r="I168" i="11"/>
  <c r="I184" i="11"/>
  <c r="I208" i="11"/>
  <c r="I228" i="11"/>
  <c r="I287" i="11"/>
  <c r="I295" i="11"/>
  <c r="I307" i="11"/>
  <c r="I311" i="11"/>
  <c r="I319" i="11"/>
  <c r="I371" i="11"/>
  <c r="I375" i="11"/>
  <c r="I387" i="11"/>
  <c r="I391" i="11"/>
  <c r="I399" i="11"/>
  <c r="I403" i="11"/>
  <c r="I407" i="11"/>
  <c r="I451" i="11"/>
  <c r="I463" i="11"/>
  <c r="I475" i="11"/>
  <c r="I495" i="11"/>
  <c r="I539" i="11"/>
  <c r="I547" i="11"/>
  <c r="I419" i="11"/>
  <c r="I435" i="11"/>
  <c r="I791" i="11"/>
  <c r="I799" i="11"/>
  <c r="I807" i="11"/>
  <c r="I823" i="11"/>
  <c r="J645" i="11"/>
  <c r="I865" i="11"/>
  <c r="I881" i="11"/>
  <c r="I905" i="11"/>
  <c r="I945" i="11"/>
  <c r="I953" i="11"/>
  <c r="I977" i="11"/>
  <c r="J42" i="11"/>
  <c r="I58" i="11"/>
  <c r="J87" i="11"/>
  <c r="I123" i="11"/>
  <c r="I127" i="11"/>
  <c r="J143" i="11"/>
  <c r="J157" i="11"/>
  <c r="J173" i="11"/>
  <c r="I181" i="11"/>
  <c r="I189" i="11"/>
  <c r="I197" i="11"/>
  <c r="I201" i="11"/>
  <c r="I205" i="11"/>
  <c r="J225" i="11"/>
  <c r="J280" i="11"/>
  <c r="I312" i="11"/>
  <c r="J344" i="11"/>
  <c r="I376" i="11"/>
  <c r="I380" i="11"/>
  <c r="I392" i="11"/>
  <c r="I770" i="11"/>
  <c r="J12" i="11"/>
  <c r="I12" i="11"/>
  <c r="J22" i="11"/>
  <c r="J28" i="11"/>
  <c r="J60" i="11"/>
  <c r="J93" i="11"/>
  <c r="J125" i="11"/>
  <c r="I187" i="11"/>
  <c r="I219" i="11"/>
  <c r="J266" i="11"/>
  <c r="J298" i="11"/>
  <c r="J330" i="11"/>
  <c r="J362" i="11"/>
  <c r="J394" i="11"/>
  <c r="J48" i="11"/>
  <c r="J105" i="11"/>
  <c r="J137" i="11"/>
  <c r="I167" i="11"/>
  <c r="I199" i="11"/>
  <c r="J286" i="11"/>
  <c r="J318" i="11"/>
  <c r="J350" i="11"/>
  <c r="J382" i="11"/>
  <c r="J414" i="11"/>
  <c r="I880" i="11"/>
  <c r="I912" i="11"/>
  <c r="I976" i="11"/>
  <c r="J304" i="11"/>
  <c r="E1000" i="11"/>
  <c r="C348" i="9"/>
  <c r="J440" i="11"/>
  <c r="I440" i="11"/>
  <c r="J480" i="11"/>
  <c r="I480" i="11"/>
  <c r="J552" i="11"/>
  <c r="I552" i="11"/>
  <c r="I586" i="11"/>
  <c r="J586" i="11"/>
  <c r="I618" i="11"/>
  <c r="J618" i="11"/>
  <c r="J650" i="11"/>
  <c r="I650" i="11"/>
  <c r="J726" i="11"/>
  <c r="I726" i="11"/>
  <c r="J438" i="11"/>
  <c r="J502" i="11"/>
  <c r="I612" i="11"/>
  <c r="J688" i="11"/>
  <c r="J64" i="11"/>
  <c r="J227" i="11"/>
  <c r="J458" i="11"/>
  <c r="J522" i="11"/>
  <c r="I592" i="11"/>
  <c r="J668" i="11"/>
  <c r="I752" i="11"/>
  <c r="J752" i="11"/>
  <c r="I65" i="11"/>
  <c r="I717" i="11"/>
  <c r="I733" i="11"/>
  <c r="I745" i="11"/>
  <c r="I761" i="11"/>
  <c r="I777" i="11"/>
  <c r="I785" i="11"/>
  <c r="I789" i="11"/>
  <c r="I793" i="11"/>
  <c r="I797" i="11"/>
  <c r="I801" i="11"/>
  <c r="I805" i="11"/>
  <c r="I809" i="11"/>
  <c r="I813" i="11"/>
  <c r="I817" i="11"/>
  <c r="I821" i="11"/>
  <c r="I825" i="11"/>
  <c r="E991" i="11"/>
  <c r="H991" i="11"/>
  <c r="H993" i="11"/>
  <c r="I17" i="11"/>
  <c r="I33" i="11"/>
  <c r="I49" i="11"/>
  <c r="I78" i="11"/>
  <c r="I110" i="11"/>
  <c r="I142" i="11"/>
  <c r="I787" i="11"/>
  <c r="I803" i="11"/>
  <c r="I819" i="11"/>
  <c r="I22" i="11"/>
  <c r="I28" i="11"/>
  <c r="I32" i="11"/>
  <c r="J38" i="11"/>
  <c r="I44" i="11"/>
  <c r="I48" i="11"/>
  <c r="I54" i="11"/>
  <c r="I60" i="11"/>
  <c r="I77" i="11"/>
  <c r="I89" i="11"/>
  <c r="I93" i="11"/>
  <c r="J99" i="11"/>
  <c r="I105" i="11"/>
  <c r="I109" i="11"/>
  <c r="I121" i="11"/>
  <c r="I125" i="11"/>
  <c r="J131" i="11"/>
  <c r="I137" i="11"/>
  <c r="I141" i="11"/>
  <c r="J167" i="11"/>
  <c r="J171" i="11"/>
  <c r="J177" i="11"/>
  <c r="J183" i="11"/>
  <c r="J187" i="11"/>
  <c r="J199" i="11"/>
  <c r="J203" i="11"/>
  <c r="J209" i="11"/>
  <c r="J215" i="11"/>
  <c r="J219" i="11"/>
  <c r="I266" i="11"/>
  <c r="I270" i="11"/>
  <c r="J272" i="11"/>
  <c r="I282" i="11"/>
  <c r="I286" i="11"/>
  <c r="I298" i="11"/>
  <c r="I302" i="11"/>
  <c r="I314" i="11"/>
  <c r="I318" i="11"/>
  <c r="I330" i="11"/>
  <c r="I334" i="11"/>
  <c r="J336" i="11"/>
  <c r="I346" i="11"/>
  <c r="I350" i="11"/>
  <c r="I362" i="11"/>
  <c r="I366" i="11"/>
  <c r="J368" i="11"/>
  <c r="I378" i="11"/>
  <c r="I382" i="11"/>
  <c r="I394" i="11"/>
  <c r="I398" i="11"/>
  <c r="J400" i="11"/>
  <c r="I410" i="11"/>
  <c r="I414" i="11"/>
  <c r="J756" i="11"/>
  <c r="I766" i="11"/>
  <c r="J768" i="11"/>
  <c r="J772" i="11"/>
  <c r="I786" i="11"/>
  <c r="I802" i="11"/>
  <c r="I818" i="11"/>
  <c r="I860" i="11"/>
  <c r="J864" i="11"/>
  <c r="I876" i="11"/>
  <c r="J880" i="11"/>
  <c r="I892" i="11"/>
  <c r="J896" i="11"/>
  <c r="I908" i="11"/>
  <c r="J912" i="11"/>
  <c r="I924" i="11"/>
  <c r="J928" i="11"/>
  <c r="I940" i="11"/>
  <c r="J944" i="11"/>
  <c r="I956" i="11"/>
  <c r="J960" i="11"/>
  <c r="I972" i="11"/>
  <c r="J976" i="11"/>
  <c r="I5" i="11"/>
  <c r="J85" i="11"/>
  <c r="J101" i="11"/>
  <c r="J133" i="11"/>
  <c r="J24" i="11"/>
  <c r="J56" i="11"/>
  <c r="J159" i="11"/>
  <c r="J175" i="11"/>
  <c r="J191" i="11"/>
  <c r="J262" i="11"/>
  <c r="J278" i="11"/>
  <c r="J294" i="11"/>
  <c r="J326" i="11"/>
  <c r="J342" i="11"/>
  <c r="J358" i="11"/>
  <c r="J390" i="11"/>
  <c r="J406" i="11"/>
  <c r="J914" i="11"/>
  <c r="J776" i="11"/>
  <c r="I810" i="11"/>
  <c r="J841" i="11"/>
  <c r="I288" i="11"/>
  <c r="J320" i="11"/>
  <c r="E985" i="11"/>
  <c r="E997" i="11"/>
  <c r="I356" i="11"/>
  <c r="I79" i="11"/>
  <c r="J111" i="11"/>
  <c r="I95" i="11"/>
  <c r="J372" i="11"/>
  <c r="J788" i="11"/>
  <c r="E964" i="11"/>
  <c r="E924" i="11"/>
  <c r="H918" i="11"/>
  <c r="J918" i="11" s="1"/>
  <c r="E916" i="11"/>
  <c r="H870" i="11"/>
  <c r="J870" i="11" s="1"/>
  <c r="E860" i="11"/>
  <c r="F857" i="11"/>
  <c r="I857" i="11" s="1"/>
  <c r="H854" i="11"/>
  <c r="E818" i="11"/>
  <c r="F815" i="11"/>
  <c r="I815" i="11" s="1"/>
  <c r="E786" i="11"/>
  <c r="F781" i="11"/>
  <c r="I781" i="11" s="1"/>
  <c r="H750" i="11"/>
  <c r="I750" i="11" s="1"/>
  <c r="E744" i="11"/>
  <c r="E740" i="11"/>
  <c r="F629" i="11"/>
  <c r="J629" i="11" s="1"/>
  <c r="F617" i="11"/>
  <c r="I617" i="11" s="1"/>
  <c r="H614" i="11"/>
  <c r="J614" i="11" s="1"/>
  <c r="F613" i="11"/>
  <c r="I613" i="11" s="1"/>
  <c r="E612" i="11"/>
  <c r="H610" i="11"/>
  <c r="I610" i="11" s="1"/>
  <c r="H606" i="11"/>
  <c r="J606" i="11" s="1"/>
  <c r="E604" i="11"/>
  <c r="H602" i="11"/>
  <c r="I602" i="11" s="1"/>
  <c r="H536" i="11"/>
  <c r="J536" i="11" s="1"/>
  <c r="E526" i="11"/>
  <c r="F523" i="11"/>
  <c r="I523" i="11" s="1"/>
  <c r="E522" i="11"/>
  <c r="H520" i="11"/>
  <c r="J520" i="11" s="1"/>
  <c r="E518" i="11"/>
  <c r="H516" i="11"/>
  <c r="I516" i="11" s="1"/>
  <c r="F515" i="11"/>
  <c r="I515" i="11" s="1"/>
  <c r="H512" i="11"/>
  <c r="J512" i="11" s="1"/>
  <c r="F511" i="11"/>
  <c r="I511" i="11" s="1"/>
  <c r="E510" i="11"/>
  <c r="F507" i="11"/>
  <c r="I507" i="11" s="1"/>
  <c r="H504" i="11"/>
  <c r="J504" i="11" s="1"/>
  <c r="E502" i="11"/>
  <c r="H500" i="11"/>
  <c r="I500" i="11" s="1"/>
  <c r="E370" i="11"/>
  <c r="H364" i="11"/>
  <c r="I364" i="11" s="1"/>
  <c r="E362" i="11"/>
  <c r="H360" i="11"/>
  <c r="J360" i="11" s="1"/>
  <c r="F359" i="11"/>
  <c r="I359" i="11" s="1"/>
  <c r="E354" i="11"/>
  <c r="F351" i="11"/>
  <c r="I351" i="11" s="1"/>
  <c r="E350" i="11"/>
  <c r="H348" i="11"/>
  <c r="I348" i="11" s="1"/>
  <c r="F343" i="11"/>
  <c r="I343" i="11" s="1"/>
  <c r="H340" i="11"/>
  <c r="I340" i="11" s="1"/>
  <c r="F339" i="11"/>
  <c r="I339" i="11" s="1"/>
  <c r="E338" i="11"/>
  <c r="H332" i="11"/>
  <c r="I332" i="11" s="1"/>
  <c r="E330" i="11"/>
  <c r="H328" i="11"/>
  <c r="J328" i="11" s="1"/>
  <c r="H284" i="11"/>
  <c r="J284" i="11" s="1"/>
  <c r="F279" i="11"/>
  <c r="I279" i="11" s="1"/>
  <c r="H276" i="11"/>
  <c r="J276" i="11" s="1"/>
  <c r="F275" i="11"/>
  <c r="I275" i="11" s="1"/>
  <c r="H268" i="11"/>
  <c r="J268" i="11" s="1"/>
  <c r="E266" i="11"/>
  <c r="H264" i="11"/>
  <c r="I264" i="11" s="1"/>
  <c r="E239" i="11"/>
  <c r="H233" i="11"/>
  <c r="J233" i="11" s="1"/>
  <c r="E231" i="11"/>
  <c r="H229" i="11"/>
  <c r="I229" i="11" s="1"/>
  <c r="F90" i="11"/>
  <c r="I90" i="11" s="1"/>
  <c r="F74" i="11"/>
  <c r="I74" i="11" s="1"/>
  <c r="E73" i="11"/>
  <c r="F70" i="11"/>
  <c r="I70" i="11" s="1"/>
  <c r="H26" i="11"/>
  <c r="I26" i="11" s="1"/>
  <c r="F21" i="11"/>
  <c r="I21" i="11" s="1"/>
  <c r="H2" i="11"/>
  <c r="I423" i="11"/>
  <c r="J423" i="11"/>
  <c r="I16" i="11"/>
  <c r="J16" i="11"/>
  <c r="J436" i="11"/>
  <c r="I436" i="11"/>
  <c r="J456" i="11"/>
  <c r="I456" i="11"/>
  <c r="J464" i="11"/>
  <c r="I464" i="11"/>
  <c r="J528" i="11"/>
  <c r="I528" i="11"/>
  <c r="I536" i="11"/>
  <c r="I233" i="11"/>
  <c r="I241" i="11"/>
  <c r="J241" i="11"/>
  <c r="I582" i="11"/>
  <c r="J582" i="11"/>
  <c r="I590" i="11"/>
  <c r="J590" i="11"/>
  <c r="I606" i="11"/>
  <c r="I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I981" i="11" s="1"/>
  <c r="F2" i="11"/>
  <c r="E2" i="11"/>
  <c r="I148" i="11"/>
  <c r="I248" i="11"/>
  <c r="I256" i="11"/>
  <c r="J574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J986" i="11" s="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I989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4" i="9"/>
  <c r="F5" i="8" s="1"/>
  <c r="C13" i="9"/>
  <c r="G13" i="9" s="1"/>
  <c r="G15" i="9"/>
  <c r="C15" i="9"/>
  <c r="G17" i="9"/>
  <c r="C17" i="9"/>
  <c r="G19" i="9"/>
  <c r="C19" i="9"/>
  <c r="G21" i="9"/>
  <c r="C21" i="9"/>
  <c r="G23" i="9"/>
  <c r="C23" i="9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G14" i="9"/>
  <c r="C14" i="9"/>
  <c r="G16" i="9"/>
  <c r="C16" i="9"/>
  <c r="G18" i="9"/>
  <c r="C18" i="9"/>
  <c r="G20" i="9"/>
  <c r="C20" i="9"/>
  <c r="G22" i="9"/>
  <c r="C22" i="9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D254" i="5"/>
  <c r="I254" i="5" s="1"/>
  <c r="D252" i="5"/>
  <c r="D250" i="5"/>
  <c r="I250" i="5" s="1"/>
  <c r="D248" i="5"/>
  <c r="D246" i="5"/>
  <c r="I246" i="5" s="1"/>
  <c r="D244" i="5"/>
  <c r="D242" i="5"/>
  <c r="I242" i="5" s="1"/>
  <c r="D240" i="5"/>
  <c r="D238" i="5"/>
  <c r="I238" i="5" s="1"/>
  <c r="D236" i="5"/>
  <c r="D234" i="5"/>
  <c r="I234" i="5" s="1"/>
  <c r="D232" i="5"/>
  <c r="D230" i="5"/>
  <c r="I230" i="5" s="1"/>
  <c r="D228" i="5"/>
  <c r="D226" i="5"/>
  <c r="I226" i="5" s="1"/>
  <c r="D224" i="5"/>
  <c r="D222" i="5"/>
  <c r="I222" i="5" s="1"/>
  <c r="D220" i="5"/>
  <c r="D218" i="5"/>
  <c r="I218" i="5" s="1"/>
  <c r="D216" i="5"/>
  <c r="D214" i="5"/>
  <c r="I214" i="5" s="1"/>
  <c r="D212" i="5"/>
  <c r="D210" i="5"/>
  <c r="I210" i="5" s="1"/>
  <c r="D208" i="5"/>
  <c r="D206" i="5"/>
  <c r="I206" i="5" s="1"/>
  <c r="D204" i="5"/>
  <c r="D202" i="5"/>
  <c r="I202" i="5" s="1"/>
  <c r="D200" i="5"/>
  <c r="D198" i="5"/>
  <c r="I198" i="5" s="1"/>
  <c r="D196" i="5"/>
  <c r="D194" i="5"/>
  <c r="I194" i="5" s="1"/>
  <c r="D192" i="5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Q166" i="2" s="1"/>
  <c r="D163" i="5"/>
  <c r="E163" i="5" s="1"/>
  <c r="H164" i="2" s="1"/>
  <c r="Q164" i="2" s="1"/>
  <c r="D161" i="5"/>
  <c r="E161" i="5" s="1"/>
  <c r="H162" i="2" s="1"/>
  <c r="Q162" i="2" s="1"/>
  <c r="D159" i="5"/>
  <c r="E159" i="5" s="1"/>
  <c r="H160" i="2" s="1"/>
  <c r="Q160" i="2" s="1"/>
  <c r="D157" i="5"/>
  <c r="E157" i="5" s="1"/>
  <c r="H158" i="2" s="1"/>
  <c r="Q158" i="2" s="1"/>
  <c r="D155" i="5"/>
  <c r="E155" i="5" s="1"/>
  <c r="H156" i="2" s="1"/>
  <c r="Q156" i="2" s="1"/>
  <c r="D153" i="5"/>
  <c r="E153" i="5" s="1"/>
  <c r="H154" i="2" s="1"/>
  <c r="Q154" i="2" s="1"/>
  <c r="D151" i="5"/>
  <c r="E151" i="5" s="1"/>
  <c r="H152" i="2" s="1"/>
  <c r="Q152" i="2" s="1"/>
  <c r="D149" i="5"/>
  <c r="E149" i="5" s="1"/>
  <c r="H150" i="2" s="1"/>
  <c r="Q150" i="2" s="1"/>
  <c r="D147" i="5"/>
  <c r="E147" i="5" s="1"/>
  <c r="H148" i="2" s="1"/>
  <c r="Q148" i="2" s="1"/>
  <c r="D145" i="5"/>
  <c r="E145" i="5" s="1"/>
  <c r="H146" i="2" s="1"/>
  <c r="Q146" i="2" s="1"/>
  <c r="D9" i="5"/>
  <c r="E9" i="5" s="1"/>
  <c r="H10" i="2" s="1"/>
  <c r="Q10" i="2" s="1"/>
  <c r="D7" i="5"/>
  <c r="E7" i="5" s="1"/>
  <c r="H8" i="2" s="1"/>
  <c r="Q8" i="2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D188" i="5"/>
  <c r="E188" i="5" s="1"/>
  <c r="H189" i="2" s="1"/>
  <c r="D186" i="5"/>
  <c r="D184" i="5"/>
  <c r="E184" i="5" s="1"/>
  <c r="H185" i="2" s="1"/>
  <c r="D182" i="5"/>
  <c r="D180" i="5"/>
  <c r="E180" i="5" s="1"/>
  <c r="H181" i="2" s="1"/>
  <c r="D178" i="5"/>
  <c r="D176" i="5"/>
  <c r="E176" i="5" s="1"/>
  <c r="H177" i="2" s="1"/>
  <c r="D174" i="5"/>
  <c r="D172" i="5"/>
  <c r="E172" i="5" s="1"/>
  <c r="H173" i="2" s="1"/>
  <c r="D170" i="5"/>
  <c r="D168" i="5"/>
  <c r="E168" i="5" s="1"/>
  <c r="H169" i="2" s="1"/>
  <c r="D166" i="5"/>
  <c r="I166" i="5" s="1"/>
  <c r="D164" i="5"/>
  <c r="E164" i="5" s="1"/>
  <c r="H165" i="2" s="1"/>
  <c r="Q165" i="2" s="1"/>
  <c r="D162" i="5"/>
  <c r="I162" i="5" s="1"/>
  <c r="D160" i="5"/>
  <c r="E160" i="5" s="1"/>
  <c r="H161" i="2" s="1"/>
  <c r="Q161" i="2" s="1"/>
  <c r="D158" i="5"/>
  <c r="E158" i="5" s="1"/>
  <c r="H159" i="2" s="1"/>
  <c r="Q159" i="2" s="1"/>
  <c r="D156" i="5"/>
  <c r="E156" i="5" s="1"/>
  <c r="H157" i="2" s="1"/>
  <c r="Q157" i="2" s="1"/>
  <c r="D154" i="5"/>
  <c r="E154" i="5" s="1"/>
  <c r="H155" i="2" s="1"/>
  <c r="Q155" i="2" s="1"/>
  <c r="D152" i="5"/>
  <c r="E152" i="5" s="1"/>
  <c r="H153" i="2" s="1"/>
  <c r="Q153" i="2" s="1"/>
  <c r="D150" i="5"/>
  <c r="D148" i="5"/>
  <c r="E148" i="5" s="1"/>
  <c r="H149" i="2" s="1"/>
  <c r="Q149" i="2" s="1"/>
  <c r="D146" i="5"/>
  <c r="D8" i="5"/>
  <c r="I8" i="5" s="1"/>
  <c r="D6" i="5"/>
  <c r="E6" i="5" s="1"/>
  <c r="H7" i="2" s="1"/>
  <c r="Q7" i="2" s="1"/>
  <c r="D4" i="5"/>
  <c r="E4" i="5" s="1"/>
  <c r="H5" i="2" s="1"/>
  <c r="Q5" i="2" s="1"/>
  <c r="Q241" i="4"/>
  <c r="I4" i="5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E256" i="5"/>
  <c r="H257" i="2" s="1"/>
  <c r="I256" i="5"/>
  <c r="E252" i="5"/>
  <c r="H253" i="2" s="1"/>
  <c r="I252" i="5"/>
  <c r="E248" i="5"/>
  <c r="H249" i="2" s="1"/>
  <c r="I248" i="5"/>
  <c r="E244" i="5"/>
  <c r="H245" i="2" s="1"/>
  <c r="I244" i="5"/>
  <c r="E240" i="5"/>
  <c r="H241" i="2" s="1"/>
  <c r="I240" i="5"/>
  <c r="E236" i="5"/>
  <c r="H237" i="2" s="1"/>
  <c r="I236" i="5"/>
  <c r="E232" i="5"/>
  <c r="H233" i="2" s="1"/>
  <c r="I232" i="5"/>
  <c r="E228" i="5"/>
  <c r="H229" i="2" s="1"/>
  <c r="I228" i="5"/>
  <c r="E224" i="5"/>
  <c r="H225" i="2" s="1"/>
  <c r="I224" i="5"/>
  <c r="E220" i="5"/>
  <c r="H221" i="2" s="1"/>
  <c r="I220" i="5"/>
  <c r="E216" i="5"/>
  <c r="H217" i="2" s="1"/>
  <c r="I216" i="5"/>
  <c r="E212" i="5"/>
  <c r="H213" i="2" s="1"/>
  <c r="I212" i="5"/>
  <c r="E208" i="5"/>
  <c r="H209" i="2" s="1"/>
  <c r="I208" i="5"/>
  <c r="E204" i="5"/>
  <c r="H205" i="2" s="1"/>
  <c r="I204" i="5"/>
  <c r="E200" i="5"/>
  <c r="H201" i="2" s="1"/>
  <c r="I200" i="5"/>
  <c r="E196" i="5"/>
  <c r="H197" i="2" s="1"/>
  <c r="I196" i="5"/>
  <c r="E192" i="5"/>
  <c r="H193" i="2" s="1"/>
  <c r="I192" i="5"/>
  <c r="I188" i="5"/>
  <c r="I184" i="5"/>
  <c r="I180" i="5"/>
  <c r="I176" i="5"/>
  <c r="I172" i="5"/>
  <c r="I168" i="5"/>
  <c r="I160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I271" i="5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50" i="5"/>
  <c r="H251" i="2" s="1"/>
  <c r="E246" i="5"/>
  <c r="H247" i="2" s="1"/>
  <c r="E242" i="5"/>
  <c r="H243" i="2" s="1"/>
  <c r="E238" i="5"/>
  <c r="H239" i="2" s="1"/>
  <c r="E234" i="5"/>
  <c r="H235" i="2" s="1"/>
  <c r="E230" i="5"/>
  <c r="H231" i="2" s="1"/>
  <c r="E226" i="5"/>
  <c r="H227" i="2" s="1"/>
  <c r="E222" i="5"/>
  <c r="H223" i="2" s="1"/>
  <c r="E218" i="5"/>
  <c r="H219" i="2" s="1"/>
  <c r="E214" i="5"/>
  <c r="H215" i="2" s="1"/>
  <c r="E210" i="5"/>
  <c r="H211" i="2" s="1"/>
  <c r="E206" i="5"/>
  <c r="H207" i="2" s="1"/>
  <c r="E202" i="5"/>
  <c r="H203" i="2" s="1"/>
  <c r="E198" i="5"/>
  <c r="H199" i="2" s="1"/>
  <c r="E194" i="5"/>
  <c r="H195" i="2" s="1"/>
  <c r="E190" i="5"/>
  <c r="H191" i="2" s="1"/>
  <c r="I190" i="5"/>
  <c r="E186" i="5"/>
  <c r="H187" i="2" s="1"/>
  <c r="I186" i="5"/>
  <c r="E182" i="5"/>
  <c r="H183" i="2" s="1"/>
  <c r="I182" i="5"/>
  <c r="E178" i="5"/>
  <c r="H179" i="2" s="1"/>
  <c r="I178" i="5"/>
  <c r="E174" i="5"/>
  <c r="H175" i="2" s="1"/>
  <c r="I174" i="5"/>
  <c r="E170" i="5"/>
  <c r="H171" i="2" s="1"/>
  <c r="I170" i="5"/>
  <c r="E166" i="5"/>
  <c r="H167" i="2" s="1"/>
  <c r="Q167" i="2" s="1"/>
  <c r="E162" i="5"/>
  <c r="H163" i="2" s="1"/>
  <c r="Q163" i="2" s="1"/>
  <c r="I154" i="5"/>
  <c r="E150" i="5"/>
  <c r="H151" i="2" s="1"/>
  <c r="Q151" i="2" s="1"/>
  <c r="I150" i="5"/>
  <c r="E146" i="5"/>
  <c r="H147" i="2" s="1"/>
  <c r="Q147" i="2" s="1"/>
  <c r="I146" i="5"/>
  <c r="E8" i="5"/>
  <c r="H9" i="2" s="1"/>
  <c r="Q9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I274" i="5"/>
  <c r="F273" i="5"/>
  <c r="I274" i="2" s="1"/>
  <c r="F271" i="5"/>
  <c r="I272" i="2" s="1"/>
  <c r="I270" i="5"/>
  <c r="F267" i="5"/>
  <c r="I268" i="2" s="1"/>
  <c r="I266" i="5"/>
  <c r="F265" i="5"/>
  <c r="I266" i="2" s="1"/>
  <c r="I264" i="5"/>
  <c r="F263" i="5"/>
  <c r="I264" i="2" s="1"/>
  <c r="F259" i="5"/>
  <c r="I260" i="2" s="1"/>
  <c r="F255" i="5"/>
  <c r="I256" i="2" s="1"/>
  <c r="F251" i="5"/>
  <c r="I252" i="2" s="1"/>
  <c r="F247" i="5"/>
  <c r="I248" i="2" s="1"/>
  <c r="F243" i="5"/>
  <c r="I244" i="2" s="1"/>
  <c r="F239" i="5"/>
  <c r="I240" i="2" s="1"/>
  <c r="F235" i="5"/>
  <c r="I236" i="2" s="1"/>
  <c r="F231" i="5"/>
  <c r="I232" i="2" s="1"/>
  <c r="F227" i="5"/>
  <c r="I228" i="2" s="1"/>
  <c r="F223" i="5"/>
  <c r="I224" i="2" s="1"/>
  <c r="F219" i="5"/>
  <c r="I220" i="2" s="1"/>
  <c r="F215" i="5"/>
  <c r="I216" i="2" s="1"/>
  <c r="F211" i="5"/>
  <c r="I212" i="2" s="1"/>
  <c r="F207" i="5"/>
  <c r="I208" i="2" s="1"/>
  <c r="F203" i="5"/>
  <c r="I204" i="2" s="1"/>
  <c r="F199" i="5"/>
  <c r="I200" i="2" s="1"/>
  <c r="F195" i="5"/>
  <c r="I196" i="2" s="1"/>
  <c r="F191" i="5"/>
  <c r="I192" i="2" s="1"/>
  <c r="F187" i="5"/>
  <c r="I188" i="2" s="1"/>
  <c r="F183" i="5"/>
  <c r="I184" i="2" s="1"/>
  <c r="F179" i="5"/>
  <c r="I180" i="2" s="1"/>
  <c r="F175" i="5"/>
  <c r="I176" i="2" s="1"/>
  <c r="F171" i="5"/>
  <c r="I172" i="2" s="1"/>
  <c r="F167" i="5"/>
  <c r="I168" i="2" s="1"/>
  <c r="F163" i="5"/>
  <c r="I164" i="2" s="1"/>
  <c r="F159" i="5"/>
  <c r="I160" i="2" s="1"/>
  <c r="F155" i="5"/>
  <c r="I156" i="2" s="1"/>
  <c r="F151" i="5"/>
  <c r="I152" i="2" s="1"/>
  <c r="F147" i="5"/>
  <c r="I148" i="2" s="1"/>
  <c r="D13" i="5"/>
  <c r="G13" i="5" s="1"/>
  <c r="J14" i="2" s="1"/>
  <c r="D12" i="5"/>
  <c r="G12" i="5" s="1"/>
  <c r="J13" i="2" s="1"/>
  <c r="D11" i="5"/>
  <c r="G11" i="5" s="1"/>
  <c r="J12" i="2" s="1"/>
  <c r="F8" i="5"/>
  <c r="I9" i="2" s="1"/>
  <c r="D5" i="5"/>
  <c r="G4" i="5"/>
  <c r="J5" i="2" s="1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4" i="5"/>
  <c r="I275" i="2" s="1"/>
  <c r="F270" i="5"/>
  <c r="I271" i="2" s="1"/>
  <c r="F266" i="5"/>
  <c r="I267" i="2" s="1"/>
  <c r="F264" i="5"/>
  <c r="I265" i="2" s="1"/>
  <c r="I263" i="5"/>
  <c r="F262" i="5"/>
  <c r="I263" i="2" s="1"/>
  <c r="F260" i="5"/>
  <c r="I261" i="2" s="1"/>
  <c r="I259" i="5"/>
  <c r="F258" i="5"/>
  <c r="I259" i="2" s="1"/>
  <c r="F256" i="5"/>
  <c r="I257" i="2" s="1"/>
  <c r="I255" i="5"/>
  <c r="F254" i="5"/>
  <c r="I255" i="2" s="1"/>
  <c r="F252" i="5"/>
  <c r="I253" i="2" s="1"/>
  <c r="I251" i="5"/>
  <c r="F250" i="5"/>
  <c r="I251" i="2" s="1"/>
  <c r="F248" i="5"/>
  <c r="I249" i="2" s="1"/>
  <c r="I247" i="5"/>
  <c r="F246" i="5"/>
  <c r="I247" i="2" s="1"/>
  <c r="F244" i="5"/>
  <c r="I245" i="2" s="1"/>
  <c r="I243" i="5"/>
  <c r="F242" i="5"/>
  <c r="I243" i="2" s="1"/>
  <c r="F240" i="5"/>
  <c r="I241" i="2" s="1"/>
  <c r="I239" i="5"/>
  <c r="F238" i="5"/>
  <c r="I239" i="2" s="1"/>
  <c r="F236" i="5"/>
  <c r="I237" i="2" s="1"/>
  <c r="I235" i="5"/>
  <c r="F234" i="5"/>
  <c r="I235" i="2" s="1"/>
  <c r="F232" i="5"/>
  <c r="I233" i="2" s="1"/>
  <c r="I231" i="5"/>
  <c r="F230" i="5"/>
  <c r="I231" i="2" s="1"/>
  <c r="F228" i="5"/>
  <c r="I229" i="2" s="1"/>
  <c r="I227" i="5"/>
  <c r="F226" i="5"/>
  <c r="I227" i="2" s="1"/>
  <c r="F224" i="5"/>
  <c r="I225" i="2" s="1"/>
  <c r="I223" i="5"/>
  <c r="F222" i="5"/>
  <c r="I223" i="2" s="1"/>
  <c r="F220" i="5"/>
  <c r="I221" i="2" s="1"/>
  <c r="I219" i="5"/>
  <c r="F218" i="5"/>
  <c r="I219" i="2" s="1"/>
  <c r="F216" i="5"/>
  <c r="I217" i="2" s="1"/>
  <c r="I215" i="5"/>
  <c r="F214" i="5"/>
  <c r="I215" i="2" s="1"/>
  <c r="F212" i="5"/>
  <c r="I213" i="2" s="1"/>
  <c r="I211" i="5"/>
  <c r="F210" i="5"/>
  <c r="I211" i="2" s="1"/>
  <c r="F208" i="5"/>
  <c r="I209" i="2" s="1"/>
  <c r="I207" i="5"/>
  <c r="F206" i="5"/>
  <c r="I207" i="2" s="1"/>
  <c r="F204" i="5"/>
  <c r="I205" i="2" s="1"/>
  <c r="I203" i="5"/>
  <c r="F202" i="5"/>
  <c r="I203" i="2" s="1"/>
  <c r="F200" i="5"/>
  <c r="I201" i="2" s="1"/>
  <c r="I199" i="5"/>
  <c r="F198" i="5"/>
  <c r="I199" i="2" s="1"/>
  <c r="F196" i="5"/>
  <c r="I197" i="2" s="1"/>
  <c r="I195" i="5"/>
  <c r="F194" i="5"/>
  <c r="I195" i="2" s="1"/>
  <c r="F192" i="5"/>
  <c r="I193" i="2" s="1"/>
  <c r="I191" i="5"/>
  <c r="F190" i="5"/>
  <c r="I191" i="2" s="1"/>
  <c r="F188" i="5"/>
  <c r="I189" i="2" s="1"/>
  <c r="I187" i="5"/>
  <c r="F186" i="5"/>
  <c r="I187" i="2" s="1"/>
  <c r="F184" i="5"/>
  <c r="I185" i="2" s="1"/>
  <c r="I183" i="5"/>
  <c r="F182" i="5"/>
  <c r="I183" i="2" s="1"/>
  <c r="F180" i="5"/>
  <c r="I181" i="2" s="1"/>
  <c r="I179" i="5"/>
  <c r="F178" i="5"/>
  <c r="I179" i="2" s="1"/>
  <c r="F176" i="5"/>
  <c r="I177" i="2" s="1"/>
  <c r="I175" i="5"/>
  <c r="F174" i="5"/>
  <c r="I175" i="2" s="1"/>
  <c r="F172" i="5"/>
  <c r="I173" i="2" s="1"/>
  <c r="I171" i="5"/>
  <c r="F170" i="5"/>
  <c r="I171" i="2" s="1"/>
  <c r="F168" i="5"/>
  <c r="I169" i="2" s="1"/>
  <c r="I167" i="5"/>
  <c r="F164" i="5"/>
  <c r="I165" i="2" s="1"/>
  <c r="I159" i="5"/>
  <c r="F158" i="5"/>
  <c r="I159" i="2" s="1"/>
  <c r="I155" i="5"/>
  <c r="F154" i="5"/>
  <c r="I155" i="2" s="1"/>
  <c r="I151" i="5"/>
  <c r="F150" i="5"/>
  <c r="I151" i="2" s="1"/>
  <c r="F148" i="5"/>
  <c r="I149" i="2" s="1"/>
  <c r="F146" i="5"/>
  <c r="I147" i="2" s="1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I12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4" i="5"/>
  <c r="J275" i="2" s="1"/>
  <c r="G273" i="5"/>
  <c r="J274" i="2" s="1"/>
  <c r="G271" i="5"/>
  <c r="J272" i="2" s="1"/>
  <c r="G270" i="5"/>
  <c r="J271" i="2" s="1"/>
  <c r="G269" i="5"/>
  <c r="J270" i="2" s="1"/>
  <c r="G267" i="5"/>
  <c r="J268" i="2" s="1"/>
  <c r="G266" i="5"/>
  <c r="J267" i="2" s="1"/>
  <c r="G265" i="5"/>
  <c r="J266" i="2" s="1"/>
  <c r="G264" i="5"/>
  <c r="J265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6" i="5"/>
  <c r="J257" i="2" s="1"/>
  <c r="G255" i="5"/>
  <c r="J256" i="2" s="1"/>
  <c r="G254" i="5"/>
  <c r="J255" i="2" s="1"/>
  <c r="G253" i="5"/>
  <c r="J254" i="2" s="1"/>
  <c r="G252" i="5"/>
  <c r="J253" i="2" s="1"/>
  <c r="G251" i="5"/>
  <c r="J252" i="2" s="1"/>
  <c r="G250" i="5"/>
  <c r="J251" i="2" s="1"/>
  <c r="G249" i="5"/>
  <c r="J250" i="2" s="1"/>
  <c r="G248" i="5"/>
  <c r="J249" i="2" s="1"/>
  <c r="G247" i="5"/>
  <c r="J248" i="2" s="1"/>
  <c r="G246" i="5"/>
  <c r="J247" i="2" s="1"/>
  <c r="G245" i="5"/>
  <c r="J246" i="2" s="1"/>
  <c r="G244" i="5"/>
  <c r="J245" i="2" s="1"/>
  <c r="G243" i="5"/>
  <c r="J244" i="2" s="1"/>
  <c r="G242" i="5"/>
  <c r="J243" i="2" s="1"/>
  <c r="G241" i="5"/>
  <c r="J242" i="2" s="1"/>
  <c r="G240" i="5"/>
  <c r="J241" i="2" s="1"/>
  <c r="G239" i="5"/>
  <c r="J240" i="2" s="1"/>
  <c r="G238" i="5"/>
  <c r="J239" i="2" s="1"/>
  <c r="G237" i="5"/>
  <c r="J238" i="2" s="1"/>
  <c r="G236" i="5"/>
  <c r="J237" i="2" s="1"/>
  <c r="G235" i="5"/>
  <c r="J236" i="2" s="1"/>
  <c r="G234" i="5"/>
  <c r="J235" i="2" s="1"/>
  <c r="G233" i="5"/>
  <c r="J234" i="2" s="1"/>
  <c r="G232" i="5"/>
  <c r="J233" i="2" s="1"/>
  <c r="G231" i="5"/>
  <c r="J232" i="2" s="1"/>
  <c r="G230" i="5"/>
  <c r="J231" i="2" s="1"/>
  <c r="G229" i="5"/>
  <c r="J230" i="2" s="1"/>
  <c r="G228" i="5"/>
  <c r="J229" i="2" s="1"/>
  <c r="G227" i="5"/>
  <c r="J228" i="2" s="1"/>
  <c r="G226" i="5"/>
  <c r="J227" i="2" s="1"/>
  <c r="G225" i="5"/>
  <c r="J226" i="2" s="1"/>
  <c r="G224" i="5"/>
  <c r="J225" i="2" s="1"/>
  <c r="G223" i="5"/>
  <c r="J224" i="2" s="1"/>
  <c r="G222" i="5"/>
  <c r="J223" i="2" s="1"/>
  <c r="G221" i="5"/>
  <c r="J222" i="2" s="1"/>
  <c r="G220" i="5"/>
  <c r="J221" i="2" s="1"/>
  <c r="G219" i="5"/>
  <c r="J220" i="2" s="1"/>
  <c r="G218" i="5"/>
  <c r="J219" i="2" s="1"/>
  <c r="G217" i="5"/>
  <c r="J218" i="2" s="1"/>
  <c r="G216" i="5"/>
  <c r="J217" i="2" s="1"/>
  <c r="G215" i="5"/>
  <c r="J216" i="2" s="1"/>
  <c r="G214" i="5"/>
  <c r="J215" i="2" s="1"/>
  <c r="G213" i="5"/>
  <c r="J214" i="2" s="1"/>
  <c r="G212" i="5"/>
  <c r="J213" i="2" s="1"/>
  <c r="G211" i="5"/>
  <c r="J212" i="2" s="1"/>
  <c r="G210" i="5"/>
  <c r="J211" i="2" s="1"/>
  <c r="G209" i="5"/>
  <c r="J210" i="2" s="1"/>
  <c r="G208" i="5"/>
  <c r="J209" i="2" s="1"/>
  <c r="G207" i="5"/>
  <c r="J208" i="2" s="1"/>
  <c r="G206" i="5"/>
  <c r="J207" i="2" s="1"/>
  <c r="G205" i="5"/>
  <c r="J206" i="2" s="1"/>
  <c r="G204" i="5"/>
  <c r="J205" i="2" s="1"/>
  <c r="G203" i="5"/>
  <c r="J204" i="2" s="1"/>
  <c r="G202" i="5"/>
  <c r="J203" i="2" s="1"/>
  <c r="G201" i="5"/>
  <c r="J202" i="2" s="1"/>
  <c r="G200" i="5"/>
  <c r="J201" i="2" s="1"/>
  <c r="G199" i="5"/>
  <c r="J200" i="2" s="1"/>
  <c r="G198" i="5"/>
  <c r="J199" i="2" s="1"/>
  <c r="G197" i="5"/>
  <c r="J198" i="2" s="1"/>
  <c r="G196" i="5"/>
  <c r="J197" i="2" s="1"/>
  <c r="G195" i="5"/>
  <c r="J196" i="2" s="1"/>
  <c r="G194" i="5"/>
  <c r="J195" i="2" s="1"/>
  <c r="G193" i="5"/>
  <c r="J194" i="2" s="1"/>
  <c r="G192" i="5"/>
  <c r="J193" i="2" s="1"/>
  <c r="G191" i="5"/>
  <c r="J192" i="2" s="1"/>
  <c r="G190" i="5"/>
  <c r="J191" i="2" s="1"/>
  <c r="G189" i="5"/>
  <c r="J190" i="2" s="1"/>
  <c r="G188" i="5"/>
  <c r="J189" i="2" s="1"/>
  <c r="G187" i="5"/>
  <c r="J188" i="2" s="1"/>
  <c r="G186" i="5"/>
  <c r="J187" i="2" s="1"/>
  <c r="G185" i="5"/>
  <c r="J186" i="2" s="1"/>
  <c r="G184" i="5"/>
  <c r="J185" i="2" s="1"/>
  <c r="G183" i="5"/>
  <c r="J184" i="2" s="1"/>
  <c r="G182" i="5"/>
  <c r="J183" i="2" s="1"/>
  <c r="G181" i="5"/>
  <c r="J182" i="2" s="1"/>
  <c r="G180" i="5"/>
  <c r="J181" i="2" s="1"/>
  <c r="G179" i="5"/>
  <c r="J180" i="2" s="1"/>
  <c r="G178" i="5"/>
  <c r="J179" i="2" s="1"/>
  <c r="G177" i="5"/>
  <c r="J178" i="2" s="1"/>
  <c r="G176" i="5"/>
  <c r="J177" i="2" s="1"/>
  <c r="G175" i="5"/>
  <c r="J176" i="2" s="1"/>
  <c r="G174" i="5"/>
  <c r="J175" i="2" s="1"/>
  <c r="G173" i="5"/>
  <c r="J174" i="2" s="1"/>
  <c r="G172" i="5"/>
  <c r="J173" i="2" s="1"/>
  <c r="G171" i="5"/>
  <c r="J172" i="2" s="1"/>
  <c r="G170" i="5"/>
  <c r="J171" i="2" s="1"/>
  <c r="G169" i="5"/>
  <c r="J170" i="2" s="1"/>
  <c r="G168" i="5"/>
  <c r="J169" i="2" s="1"/>
  <c r="G167" i="5"/>
  <c r="J168" i="2" s="1"/>
  <c r="G166" i="5"/>
  <c r="J167" i="2" s="1"/>
  <c r="G165" i="5"/>
  <c r="J166" i="2" s="1"/>
  <c r="G163" i="5"/>
  <c r="J164" i="2" s="1"/>
  <c r="G160" i="5"/>
  <c r="J161" i="2" s="1"/>
  <c r="G159" i="5"/>
  <c r="J160" i="2" s="1"/>
  <c r="G157" i="5"/>
  <c r="J158" i="2" s="1"/>
  <c r="G155" i="5"/>
  <c r="J156" i="2" s="1"/>
  <c r="G154" i="5"/>
  <c r="J155" i="2" s="1"/>
  <c r="G151" i="5"/>
  <c r="J152" i="2" s="1"/>
  <c r="G150" i="5"/>
  <c r="J151" i="2" s="1"/>
  <c r="G149" i="5"/>
  <c r="J150" i="2" s="1"/>
  <c r="G147" i="5"/>
  <c r="J148" i="2" s="1"/>
  <c r="G146" i="5"/>
  <c r="J147" i="2" s="1"/>
  <c r="G145" i="5"/>
  <c r="J146" i="2" s="1"/>
  <c r="D20" i="5"/>
  <c r="E20" i="5" s="1"/>
  <c r="H21" i="2" s="1"/>
  <c r="Q21" i="2" s="1"/>
  <c r="D19" i="5"/>
  <c r="D18" i="5"/>
  <c r="D14" i="5"/>
  <c r="D10" i="5"/>
  <c r="G8" i="5"/>
  <c r="J9" i="2" s="1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Q190" i="4" s="1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103" i="5"/>
  <c r="H104" i="2" s="1"/>
  <c r="Q104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Q513" i="4" s="1"/>
  <c r="K511" i="4"/>
  <c r="K507" i="4"/>
  <c r="K505" i="4"/>
  <c r="K503" i="4"/>
  <c r="Q503" i="4" s="1"/>
  <c r="K499" i="4"/>
  <c r="K497" i="4"/>
  <c r="K495" i="4"/>
  <c r="K493" i="4"/>
  <c r="K491" i="4"/>
  <c r="K489" i="4"/>
  <c r="K487" i="4"/>
  <c r="Q487" i="4" s="1"/>
  <c r="K485" i="4"/>
  <c r="K483" i="4"/>
  <c r="K481" i="4"/>
  <c r="K479" i="4"/>
  <c r="Q479" i="4" s="1"/>
  <c r="K477" i="4"/>
  <c r="K475" i="4"/>
  <c r="K473" i="4"/>
  <c r="K471" i="4"/>
  <c r="Q471" i="4" s="1"/>
  <c r="K469" i="4"/>
  <c r="K467" i="4"/>
  <c r="K465" i="4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Q328" i="4" s="1"/>
  <c r="L326" i="4"/>
  <c r="L324" i="4"/>
  <c r="Q324" i="4" s="1"/>
  <c r="L322" i="4"/>
  <c r="L320" i="4"/>
  <c r="L318" i="4"/>
  <c r="L316" i="4"/>
  <c r="L314" i="4"/>
  <c r="L312" i="4"/>
  <c r="Q312" i="4" s="1"/>
  <c r="L310" i="4"/>
  <c r="L308" i="4"/>
  <c r="Q308" i="4" s="1"/>
  <c r="L306" i="4"/>
  <c r="L304" i="4"/>
  <c r="L302" i="4"/>
  <c r="L300" i="4"/>
  <c r="L298" i="4"/>
  <c r="L296" i="4"/>
  <c r="Q296" i="4" s="1"/>
  <c r="L294" i="4"/>
  <c r="L292" i="4"/>
  <c r="Q292" i="4" s="1"/>
  <c r="L290" i="4"/>
  <c r="L288" i="4"/>
  <c r="L286" i="4"/>
  <c r="L284" i="4"/>
  <c r="L282" i="4"/>
  <c r="L280" i="4"/>
  <c r="Q280" i="4" s="1"/>
  <c r="L278" i="4"/>
  <c r="L276" i="4"/>
  <c r="Q276" i="4" s="1"/>
  <c r="L274" i="4"/>
  <c r="L272" i="4"/>
  <c r="L270" i="4"/>
  <c r="L268" i="4"/>
  <c r="L266" i="4"/>
  <c r="L264" i="4"/>
  <c r="Q264" i="4" s="1"/>
  <c r="L262" i="4"/>
  <c r="L260" i="4"/>
  <c r="Q260" i="4" s="1"/>
  <c r="L258" i="4"/>
  <c r="L256" i="4"/>
  <c r="L254" i="4"/>
  <c r="L252" i="4"/>
  <c r="L250" i="4"/>
  <c r="L248" i="4"/>
  <c r="Q248" i="4" s="1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Q96" i="4" s="1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Q160" i="4" s="1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Q84" i="4" s="1"/>
  <c r="L82" i="4"/>
  <c r="L80" i="4"/>
  <c r="L78" i="4"/>
  <c r="L76" i="4"/>
  <c r="Q76" i="4" s="1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T15" i="4" s="1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T544" i="4" s="1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P967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7" i="4"/>
  <c r="T947" i="4" s="1"/>
  <c r="N945" i="4"/>
  <c r="P945" i="4"/>
  <c r="N943" i="4"/>
  <c r="P943" i="4"/>
  <c r="P939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R524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Q483" i="4"/>
  <c r="P482" i="4"/>
  <c r="N482" i="4"/>
  <c r="P480" i="4"/>
  <c r="N480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T379" i="4" s="1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T367" i="4" s="1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T357" i="4" s="1"/>
  <c r="P355" i="4"/>
  <c r="N355" i="4"/>
  <c r="P353" i="4"/>
  <c r="N353" i="4"/>
  <c r="T353" i="4" s="1"/>
  <c r="P351" i="4"/>
  <c r="N351" i="4"/>
  <c r="R351" i="4" s="1"/>
  <c r="P349" i="4"/>
  <c r="N349" i="4"/>
  <c r="T349" i="4" s="1"/>
  <c r="P347" i="4"/>
  <c r="N347" i="4"/>
  <c r="P345" i="4"/>
  <c r="N345" i="4"/>
  <c r="T345" i="4" s="1"/>
  <c r="P343" i="4"/>
  <c r="N343" i="4"/>
  <c r="R343" i="4" s="1"/>
  <c r="P341" i="4"/>
  <c r="N341" i="4"/>
  <c r="T341" i="4" s="1"/>
  <c r="P339" i="4"/>
  <c r="N339" i="4"/>
  <c r="P337" i="4"/>
  <c r="N337" i="4"/>
  <c r="T337" i="4" s="1"/>
  <c r="P335" i="4"/>
  <c r="N335" i="4"/>
  <c r="R335" i="4" s="1"/>
  <c r="P333" i="4"/>
  <c r="N333" i="4"/>
  <c r="T333" i="4" s="1"/>
  <c r="P331" i="4"/>
  <c r="N331" i="4"/>
  <c r="P329" i="4"/>
  <c r="N329" i="4"/>
  <c r="T329" i="4" s="1"/>
  <c r="P327" i="4"/>
  <c r="N327" i="4"/>
  <c r="R327" i="4" s="1"/>
  <c r="P325" i="4"/>
  <c r="N325" i="4"/>
  <c r="T325" i="4" s="1"/>
  <c r="P323" i="4"/>
  <c r="N323" i="4"/>
  <c r="P321" i="4"/>
  <c r="N321" i="4"/>
  <c r="T321" i="4" s="1"/>
  <c r="P319" i="4"/>
  <c r="N319" i="4"/>
  <c r="R319" i="4" s="1"/>
  <c r="P317" i="4"/>
  <c r="N317" i="4"/>
  <c r="T317" i="4" s="1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T245" i="4"/>
  <c r="P233" i="4"/>
  <c r="N233" i="4"/>
  <c r="T233" i="4" s="1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T213" i="4" s="1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T197" i="4" s="1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T177" i="4" s="1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Q122" i="4"/>
  <c r="P121" i="4"/>
  <c r="N121" i="4"/>
  <c r="R121" i="4" s="1"/>
  <c r="P119" i="4"/>
  <c r="N119" i="4"/>
  <c r="T119" i="4" s="1"/>
  <c r="P117" i="4"/>
  <c r="N117" i="4"/>
  <c r="R117" i="4" s="1"/>
  <c r="P115" i="4"/>
  <c r="N115" i="4"/>
  <c r="T115" i="4" s="1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T101" i="4" s="1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T31" i="4" s="1"/>
  <c r="P29" i="4"/>
  <c r="N29" i="4"/>
  <c r="P27" i="4"/>
  <c r="N27" i="4"/>
  <c r="T27" i="4" s="1"/>
  <c r="P25" i="4"/>
  <c r="N25" i="4"/>
  <c r="P23" i="4"/>
  <c r="N23" i="4"/>
  <c r="P21" i="4"/>
  <c r="N21" i="4"/>
  <c r="L20" i="4"/>
  <c r="T502" i="4" l="1"/>
  <c r="T546" i="4"/>
  <c r="G148" i="5"/>
  <c r="J149" i="2" s="1"/>
  <c r="G152" i="5"/>
  <c r="J153" i="2" s="1"/>
  <c r="G161" i="5"/>
  <c r="J162" i="2" s="1"/>
  <c r="G164" i="5"/>
  <c r="J165" i="2" s="1"/>
  <c r="F160" i="5"/>
  <c r="I161" i="2" s="1"/>
  <c r="I164" i="5"/>
  <c r="G2" i="9"/>
  <c r="D6" i="9"/>
  <c r="F7" i="8" s="1"/>
  <c r="F166" i="5"/>
  <c r="I167" i="2" s="1"/>
  <c r="I163" i="5"/>
  <c r="G162" i="5"/>
  <c r="J163" i="2" s="1"/>
  <c r="F162" i="5"/>
  <c r="I163" i="2" s="1"/>
  <c r="I512" i="11"/>
  <c r="Q509" i="4"/>
  <c r="T951" i="4"/>
  <c r="Q465" i="4"/>
  <c r="Q469" i="4"/>
  <c r="Q473" i="4"/>
  <c r="Q477" i="4"/>
  <c r="Q481" i="4"/>
  <c r="Q485" i="4"/>
  <c r="Q489" i="4"/>
  <c r="Q493" i="4"/>
  <c r="Q497" i="4"/>
  <c r="Q507" i="4"/>
  <c r="Q955" i="4"/>
  <c r="I99" i="5"/>
  <c r="E87" i="5"/>
  <c r="H88" i="2" s="1"/>
  <c r="Q88" i="2" s="1"/>
  <c r="I15" i="5"/>
  <c r="F152" i="5"/>
  <c r="I153" i="2" s="1"/>
  <c r="G158" i="5"/>
  <c r="J159" i="2" s="1"/>
  <c r="I158" i="5"/>
  <c r="G156" i="5"/>
  <c r="J157" i="2" s="1"/>
  <c r="F156" i="5"/>
  <c r="I157" i="2" s="1"/>
  <c r="I156" i="5"/>
  <c r="E157" i="2" s="1"/>
  <c r="G153" i="5"/>
  <c r="J154" i="2" s="1"/>
  <c r="I152" i="5"/>
  <c r="I148" i="5"/>
  <c r="I147" i="5"/>
  <c r="D14" i="8"/>
  <c r="E14" i="8"/>
  <c r="K13" i="11"/>
  <c r="M13" i="11" s="1"/>
  <c r="H14" i="8" s="1"/>
  <c r="L13" i="11"/>
  <c r="N13" i="11" s="1"/>
  <c r="I14" i="8" s="1"/>
  <c r="E13" i="9"/>
  <c r="G14" i="8" s="1"/>
  <c r="D13" i="9"/>
  <c r="F14" i="8" s="1"/>
  <c r="T965" i="4"/>
  <c r="I83" i="5"/>
  <c r="I107" i="5"/>
  <c r="E31" i="5"/>
  <c r="H32" i="2" s="1"/>
  <c r="Q32" i="2" s="1"/>
  <c r="E95" i="5"/>
  <c r="H96" i="2" s="1"/>
  <c r="Q96" i="2" s="1"/>
  <c r="T23" i="4"/>
  <c r="T123" i="4"/>
  <c r="T127" i="4"/>
  <c r="T131" i="4"/>
  <c r="T135" i="4"/>
  <c r="T139" i="4"/>
  <c r="T143" i="4"/>
  <c r="T147" i="4"/>
  <c r="T173" i="4"/>
  <c r="T181" i="4"/>
  <c r="T189" i="4"/>
  <c r="T510" i="4"/>
  <c r="T542" i="4"/>
  <c r="T923" i="4"/>
  <c r="T927" i="4"/>
  <c r="P941" i="4"/>
  <c r="N963" i="4"/>
  <c r="T963" i="4" s="1"/>
  <c r="N967" i="4"/>
  <c r="T524" i="4"/>
  <c r="T540" i="4"/>
  <c r="P987" i="4"/>
  <c r="P999" i="4"/>
  <c r="Q118" i="4"/>
  <c r="P122" i="4"/>
  <c r="Q134" i="4"/>
  <c r="P138" i="4"/>
  <c r="Q100" i="4"/>
  <c r="I20" i="5"/>
  <c r="Q11" i="4"/>
  <c r="Q13" i="4"/>
  <c r="T66" i="4"/>
  <c r="J1000" i="11"/>
  <c r="J229" i="11"/>
  <c r="K12" i="11"/>
  <c r="M12" i="11" s="1"/>
  <c r="H13" i="8" s="1"/>
  <c r="L12" i="11"/>
  <c r="N12" i="11" s="1"/>
  <c r="I13" i="8" s="1"/>
  <c r="G12" i="9"/>
  <c r="E12" i="9"/>
  <c r="G13" i="8" s="1"/>
  <c r="Q92" i="4"/>
  <c r="I91" i="5"/>
  <c r="E92" i="2" s="1"/>
  <c r="Q88" i="4"/>
  <c r="Q80" i="4"/>
  <c r="R544" i="4"/>
  <c r="E71" i="5"/>
  <c r="H72" i="2" s="1"/>
  <c r="Q72" i="2" s="1"/>
  <c r="J994" i="11"/>
  <c r="I1000" i="11"/>
  <c r="J996" i="11"/>
  <c r="L5" i="11"/>
  <c r="N5" i="11" s="1"/>
  <c r="I6" i="8" s="1"/>
  <c r="I991" i="11"/>
  <c r="I360" i="11"/>
  <c r="J26" i="11"/>
  <c r="J610" i="11"/>
  <c r="I64" i="11"/>
  <c r="H995" i="11"/>
  <c r="J995" i="11" s="1"/>
  <c r="E995" i="11"/>
  <c r="I589" i="11"/>
  <c r="J835" i="11"/>
  <c r="J843" i="11"/>
  <c r="J851" i="11"/>
  <c r="I853" i="11"/>
  <c r="I869" i="11"/>
  <c r="I885" i="11"/>
  <c r="I901" i="11"/>
  <c r="I917" i="11"/>
  <c r="I933" i="11"/>
  <c r="I949" i="11"/>
  <c r="I965" i="11"/>
  <c r="E79" i="5"/>
  <c r="H80" i="2" s="1"/>
  <c r="Q80" i="2" s="1"/>
  <c r="I75" i="5"/>
  <c r="G76" i="2" s="1"/>
  <c r="S76" i="2" s="1"/>
  <c r="I67" i="5"/>
  <c r="E63" i="5"/>
  <c r="H64" i="2" s="1"/>
  <c r="Q64" i="2" s="1"/>
  <c r="E55" i="5"/>
  <c r="H56" i="2" s="1"/>
  <c r="Q56" i="2" s="1"/>
  <c r="I51" i="5"/>
  <c r="G52" i="2" s="1"/>
  <c r="S52" i="2" s="1"/>
  <c r="E47" i="5"/>
  <c r="H48" i="2" s="1"/>
  <c r="Q48" i="2" s="1"/>
  <c r="T43" i="4"/>
  <c r="E16" i="2"/>
  <c r="G16" i="2"/>
  <c r="S16" i="2" s="1"/>
  <c r="F16" i="2"/>
  <c r="R16" i="2" s="1"/>
  <c r="F13" i="2"/>
  <c r="R13" i="2" s="1"/>
  <c r="E13" i="2"/>
  <c r="G13" i="2"/>
  <c r="S13" i="2" s="1"/>
  <c r="F5" i="2"/>
  <c r="R5" i="2" s="1"/>
  <c r="E5" i="2"/>
  <c r="G5" i="2"/>
  <c r="S5" i="2" s="1"/>
  <c r="F9" i="2"/>
  <c r="R9" i="2" s="1"/>
  <c r="E9" i="2"/>
  <c r="G9" i="2"/>
  <c r="S9" i="2" s="1"/>
  <c r="F4" i="2"/>
  <c r="R4" i="2" s="1"/>
  <c r="E4" i="2"/>
  <c r="G4" i="2"/>
  <c r="S4" i="2" s="1"/>
  <c r="Q499" i="4"/>
  <c r="Q314" i="4"/>
  <c r="T50" i="4"/>
  <c r="T58" i="4"/>
  <c r="T85" i="4"/>
  <c r="T107" i="4"/>
  <c r="T221" i="4"/>
  <c r="T225" i="4"/>
  <c r="T249" i="4"/>
  <c r="T253" i="4"/>
  <c r="T257" i="4"/>
  <c r="T261" i="4"/>
  <c r="T265" i="4"/>
  <c r="T269" i="4"/>
  <c r="T273" i="4"/>
  <c r="T277" i="4"/>
  <c r="T281" i="4"/>
  <c r="T285" i="4"/>
  <c r="T289" i="4"/>
  <c r="T293" i="4"/>
  <c r="T297" i="4"/>
  <c r="T301" i="4"/>
  <c r="T305" i="4"/>
  <c r="T309" i="4"/>
  <c r="T313" i="4"/>
  <c r="T375" i="4"/>
  <c r="R520" i="4"/>
  <c r="R552" i="4"/>
  <c r="P961" i="4"/>
  <c r="T516" i="4"/>
  <c r="T532" i="4"/>
  <c r="T548" i="4"/>
  <c r="P975" i="4"/>
  <c r="P983" i="4"/>
  <c r="E15" i="5"/>
  <c r="H16" i="2" s="1"/>
  <c r="Q16" i="2" s="1"/>
  <c r="Q70" i="4"/>
  <c r="Q274" i="4"/>
  <c r="J990" i="11"/>
  <c r="J985" i="11"/>
  <c r="J987" i="11"/>
  <c r="I328" i="11"/>
  <c r="J750" i="11"/>
  <c r="J602" i="11"/>
  <c r="J516" i="11"/>
  <c r="Q24" i="4"/>
  <c r="Q417" i="4"/>
  <c r="D11" i="9"/>
  <c r="F12" i="8" s="1"/>
  <c r="J364" i="11"/>
  <c r="J348" i="11"/>
  <c r="J340" i="11"/>
  <c r="I268" i="11"/>
  <c r="J500" i="1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E7" i="8"/>
  <c r="D7" i="8"/>
  <c r="E12" i="8"/>
  <c r="T48" i="4"/>
  <c r="T54" i="4"/>
  <c r="T56" i="4"/>
  <c r="T470" i="4"/>
  <c r="T478" i="4"/>
  <c r="T486" i="4"/>
  <c r="T494" i="4"/>
  <c r="T526" i="4"/>
  <c r="T935" i="4"/>
  <c r="T943" i="4"/>
  <c r="N955" i="4"/>
  <c r="T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Q4" i="2" s="1"/>
  <c r="G6" i="5"/>
  <c r="J7" i="2" s="1"/>
  <c r="F3" i="5"/>
  <c r="I4" i="2" s="1"/>
  <c r="F9" i="5"/>
  <c r="I10" i="2" s="1"/>
  <c r="I6" i="5"/>
  <c r="G9" i="5"/>
  <c r="J10" i="2" s="1"/>
  <c r="G3" i="5"/>
  <c r="J4" i="2" s="1"/>
  <c r="F6" i="5"/>
  <c r="I7" i="2" s="1"/>
  <c r="I9" i="5"/>
  <c r="G8" i="9"/>
  <c r="G4" i="9"/>
  <c r="G9" i="9"/>
  <c r="G5" i="9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G24" i="2" s="1"/>
  <c r="S24" i="2" s="1"/>
  <c r="I31" i="5"/>
  <c r="G32" i="2" s="1"/>
  <c r="S32" i="2" s="1"/>
  <c r="I39" i="5"/>
  <c r="I47" i="5"/>
  <c r="G48" i="2" s="1"/>
  <c r="S48" i="2" s="1"/>
  <c r="I55" i="5"/>
  <c r="I63" i="5"/>
  <c r="G64" i="2" s="1"/>
  <c r="S64" i="2" s="1"/>
  <c r="I71" i="5"/>
  <c r="I79" i="5"/>
  <c r="G80" i="2" s="1"/>
  <c r="S80" i="2" s="1"/>
  <c r="I87" i="5"/>
  <c r="I95" i="5"/>
  <c r="G96" i="2" s="1"/>
  <c r="S96" i="2" s="1"/>
  <c r="I103" i="5"/>
  <c r="G104" i="2" s="1"/>
  <c r="S104" i="2" s="1"/>
  <c r="E23" i="5"/>
  <c r="H24" i="2" s="1"/>
  <c r="Q24" i="2" s="1"/>
  <c r="E39" i="5"/>
  <c r="H40" i="2" s="1"/>
  <c r="Q40" i="2" s="1"/>
  <c r="E51" i="5"/>
  <c r="H52" i="2" s="1"/>
  <c r="Q52" i="2" s="1"/>
  <c r="E59" i="5"/>
  <c r="H60" i="2" s="1"/>
  <c r="Q60" i="2" s="1"/>
  <c r="E67" i="5"/>
  <c r="H68" i="2" s="1"/>
  <c r="Q68" i="2" s="1"/>
  <c r="E75" i="5"/>
  <c r="H76" i="2" s="1"/>
  <c r="Q76" i="2" s="1"/>
  <c r="E83" i="5"/>
  <c r="H84" i="2" s="1"/>
  <c r="Q84" i="2" s="1"/>
  <c r="E91" i="5"/>
  <c r="H92" i="2" s="1"/>
  <c r="Q92" i="2" s="1"/>
  <c r="E99" i="5"/>
  <c r="H100" i="2" s="1"/>
  <c r="Q100" i="2" s="1"/>
  <c r="E107" i="5"/>
  <c r="H108" i="2" s="1"/>
  <c r="Q108" i="2" s="1"/>
  <c r="F21" i="5"/>
  <c r="I22" i="2" s="1"/>
  <c r="I21" i="5"/>
  <c r="G22" i="2" s="1"/>
  <c r="S22" i="2" s="1"/>
  <c r="F25" i="5"/>
  <c r="I26" i="2" s="1"/>
  <c r="I25" i="5"/>
  <c r="F27" i="5"/>
  <c r="I28" i="2" s="1"/>
  <c r="E27" i="5"/>
  <c r="H28" i="2" s="1"/>
  <c r="Q28" i="2" s="1"/>
  <c r="F29" i="5"/>
  <c r="I30" i="2" s="1"/>
  <c r="I29" i="5"/>
  <c r="F33" i="5"/>
  <c r="I34" i="2" s="1"/>
  <c r="I33" i="5"/>
  <c r="F35" i="5"/>
  <c r="I36" i="2" s="1"/>
  <c r="E35" i="5"/>
  <c r="H36" i="2" s="1"/>
  <c r="Q36" i="2" s="1"/>
  <c r="F37" i="5"/>
  <c r="I38" i="2" s="1"/>
  <c r="I37" i="5"/>
  <c r="F38" i="2" s="1"/>
  <c r="R38" i="2" s="1"/>
  <c r="F41" i="5"/>
  <c r="I42" i="2" s="1"/>
  <c r="I41" i="5"/>
  <c r="G42" i="2" s="1"/>
  <c r="S42" i="2" s="1"/>
  <c r="F43" i="5"/>
  <c r="I44" i="2" s="1"/>
  <c r="E43" i="5"/>
  <c r="H44" i="2" s="1"/>
  <c r="Q44" i="2" s="1"/>
  <c r="F45" i="5"/>
  <c r="I46" i="2" s="1"/>
  <c r="I45" i="5"/>
  <c r="F49" i="5"/>
  <c r="I50" i="2" s="1"/>
  <c r="E49" i="5"/>
  <c r="H50" i="2" s="1"/>
  <c r="Q50" i="2" s="1"/>
  <c r="I49" i="5"/>
  <c r="G50" i="2" s="1"/>
  <c r="S50" i="2" s="1"/>
  <c r="F53" i="5"/>
  <c r="I54" i="2" s="1"/>
  <c r="E53" i="5"/>
  <c r="H54" i="2" s="1"/>
  <c r="Q54" i="2" s="1"/>
  <c r="I53" i="5"/>
  <c r="F57" i="5"/>
  <c r="I58" i="2" s="1"/>
  <c r="E57" i="5"/>
  <c r="H58" i="2" s="1"/>
  <c r="Q58" i="2" s="1"/>
  <c r="I57" i="5"/>
  <c r="G58" i="2" s="1"/>
  <c r="S58" i="2" s="1"/>
  <c r="F61" i="5"/>
  <c r="I62" i="2" s="1"/>
  <c r="E61" i="5"/>
  <c r="H62" i="2" s="1"/>
  <c r="Q62" i="2" s="1"/>
  <c r="I61" i="5"/>
  <c r="F65" i="5"/>
  <c r="I66" i="2" s="1"/>
  <c r="E65" i="5"/>
  <c r="H66" i="2" s="1"/>
  <c r="Q66" i="2" s="1"/>
  <c r="I65" i="5"/>
  <c r="G66" i="2" s="1"/>
  <c r="S66" i="2" s="1"/>
  <c r="F69" i="5"/>
  <c r="I70" i="2" s="1"/>
  <c r="E69" i="5"/>
  <c r="H70" i="2" s="1"/>
  <c r="Q70" i="2" s="1"/>
  <c r="I69" i="5"/>
  <c r="F73" i="5"/>
  <c r="I74" i="2" s="1"/>
  <c r="E73" i="5"/>
  <c r="H74" i="2" s="1"/>
  <c r="Q74" i="2" s="1"/>
  <c r="I73" i="5"/>
  <c r="G74" i="2" s="1"/>
  <c r="S74" i="2" s="1"/>
  <c r="F77" i="5"/>
  <c r="I78" i="2" s="1"/>
  <c r="E77" i="5"/>
  <c r="H78" i="2" s="1"/>
  <c r="Q78" i="2" s="1"/>
  <c r="I77" i="5"/>
  <c r="G78" i="2" s="1"/>
  <c r="S78" i="2" s="1"/>
  <c r="F81" i="5"/>
  <c r="I82" i="2" s="1"/>
  <c r="E81" i="5"/>
  <c r="H82" i="2" s="1"/>
  <c r="Q82" i="2" s="1"/>
  <c r="I81" i="5"/>
  <c r="G82" i="2" s="1"/>
  <c r="S82" i="2" s="1"/>
  <c r="F85" i="5"/>
  <c r="I86" i="2" s="1"/>
  <c r="E85" i="5"/>
  <c r="H86" i="2" s="1"/>
  <c r="Q86" i="2" s="1"/>
  <c r="I85" i="5"/>
  <c r="F89" i="5"/>
  <c r="I90" i="2" s="1"/>
  <c r="E89" i="5"/>
  <c r="H90" i="2" s="1"/>
  <c r="Q90" i="2" s="1"/>
  <c r="I89" i="5"/>
  <c r="G90" i="2" s="1"/>
  <c r="S90" i="2" s="1"/>
  <c r="F93" i="5"/>
  <c r="I94" i="2" s="1"/>
  <c r="E93" i="5"/>
  <c r="H94" i="2" s="1"/>
  <c r="Q94" i="2" s="1"/>
  <c r="I93" i="5"/>
  <c r="G94" i="2" s="1"/>
  <c r="S94" i="2" s="1"/>
  <c r="F97" i="5"/>
  <c r="I98" i="2" s="1"/>
  <c r="E97" i="5"/>
  <c r="H98" i="2" s="1"/>
  <c r="Q98" i="2" s="1"/>
  <c r="I97" i="5"/>
  <c r="G98" i="2" s="1"/>
  <c r="S98" i="2" s="1"/>
  <c r="F101" i="5"/>
  <c r="I102" i="2" s="1"/>
  <c r="E101" i="5"/>
  <c r="H102" i="2" s="1"/>
  <c r="Q102" i="2" s="1"/>
  <c r="I101" i="5"/>
  <c r="F105" i="5"/>
  <c r="I106" i="2" s="1"/>
  <c r="E105" i="5"/>
  <c r="H106" i="2" s="1"/>
  <c r="Q106" i="2" s="1"/>
  <c r="I105" i="5"/>
  <c r="E106" i="2" s="1"/>
  <c r="G144" i="5"/>
  <c r="J145" i="2" s="1"/>
  <c r="E144" i="5"/>
  <c r="H145" i="2" s="1"/>
  <c r="Q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5" i="2" s="1"/>
  <c r="I145" i="5"/>
  <c r="I149" i="5"/>
  <c r="G150" i="2" s="1"/>
  <c r="S150" i="2" s="1"/>
  <c r="I153" i="5"/>
  <c r="I157" i="5"/>
  <c r="G158" i="2" s="1"/>
  <c r="S158" i="2" s="1"/>
  <c r="I161" i="5"/>
  <c r="I165" i="5"/>
  <c r="G166" i="2" s="1"/>
  <c r="S166" i="2" s="1"/>
  <c r="I169" i="5"/>
  <c r="I173" i="5"/>
  <c r="G174" i="2" s="1"/>
  <c r="I177" i="5"/>
  <c r="I181" i="5"/>
  <c r="G182" i="2" s="1"/>
  <c r="I185" i="5"/>
  <c r="I189" i="5"/>
  <c r="G190" i="2" s="1"/>
  <c r="I193" i="5"/>
  <c r="I197" i="5"/>
  <c r="G198" i="2" s="1"/>
  <c r="I201" i="5"/>
  <c r="I205" i="5"/>
  <c r="G206" i="2" s="1"/>
  <c r="I209" i="5"/>
  <c r="I213" i="5"/>
  <c r="G214" i="2" s="1"/>
  <c r="I217" i="5"/>
  <c r="I221" i="5"/>
  <c r="G222" i="2" s="1"/>
  <c r="I225" i="5"/>
  <c r="I229" i="5"/>
  <c r="G230" i="2" s="1"/>
  <c r="I233" i="5"/>
  <c r="I237" i="5"/>
  <c r="G238" i="2" s="1"/>
  <c r="I241" i="5"/>
  <c r="I245" i="5"/>
  <c r="G246" i="2" s="1"/>
  <c r="I249" i="5"/>
  <c r="I253" i="5"/>
  <c r="G254" i="2" s="1"/>
  <c r="I257" i="5"/>
  <c r="I261" i="5"/>
  <c r="G262" i="2" s="1"/>
  <c r="I7" i="5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Q22" i="2" s="1"/>
  <c r="E25" i="5"/>
  <c r="H26" i="2" s="1"/>
  <c r="Q26" i="2" s="1"/>
  <c r="E29" i="5"/>
  <c r="H30" i="2" s="1"/>
  <c r="Q30" i="2" s="1"/>
  <c r="E33" i="5"/>
  <c r="H34" i="2" s="1"/>
  <c r="Q34" i="2" s="1"/>
  <c r="E37" i="5"/>
  <c r="H38" i="2" s="1"/>
  <c r="Q38" i="2" s="1"/>
  <c r="E41" i="5"/>
  <c r="H42" i="2" s="1"/>
  <c r="Q42" i="2" s="1"/>
  <c r="E45" i="5"/>
  <c r="H46" i="2" s="1"/>
  <c r="Q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28" i="2"/>
  <c r="G28" i="2"/>
  <c r="S28" i="2" s="1"/>
  <c r="F28" i="2"/>
  <c r="R28" i="2" s="1"/>
  <c r="E36" i="2"/>
  <c r="G36" i="2"/>
  <c r="S36" i="2" s="1"/>
  <c r="F36" i="2"/>
  <c r="R36" i="2" s="1"/>
  <c r="E44" i="2"/>
  <c r="G44" i="2"/>
  <c r="S44" i="2" s="1"/>
  <c r="F44" i="2"/>
  <c r="R44" i="2" s="1"/>
  <c r="E52" i="2"/>
  <c r="E60" i="2"/>
  <c r="G60" i="2"/>
  <c r="S60" i="2" s="1"/>
  <c r="F60" i="2"/>
  <c r="R60" i="2" s="1"/>
  <c r="F76" i="2"/>
  <c r="R76" i="2" s="1"/>
  <c r="E80" i="2"/>
  <c r="E84" i="2"/>
  <c r="G84" i="2"/>
  <c r="S84" i="2" s="1"/>
  <c r="F84" i="2"/>
  <c r="R84" i="2" s="1"/>
  <c r="G92" i="2"/>
  <c r="S92" i="2" s="1"/>
  <c r="E100" i="2"/>
  <c r="G100" i="2"/>
  <c r="S100" i="2" s="1"/>
  <c r="F100" i="2"/>
  <c r="R100" i="2" s="1"/>
  <c r="G102" i="2"/>
  <c r="S102" i="2" s="1"/>
  <c r="G106" i="2"/>
  <c r="S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149" i="2"/>
  <c r="R149" i="2" s="1"/>
  <c r="E149" i="2"/>
  <c r="G149" i="2"/>
  <c r="S149" i="2" s="1"/>
  <c r="F153" i="2"/>
  <c r="R153" i="2" s="1"/>
  <c r="E153" i="2"/>
  <c r="G153" i="2"/>
  <c r="S153" i="2" s="1"/>
  <c r="F157" i="2"/>
  <c r="R157" i="2" s="1"/>
  <c r="F161" i="2"/>
  <c r="R161" i="2" s="1"/>
  <c r="E161" i="2"/>
  <c r="G161" i="2"/>
  <c r="S161" i="2" s="1"/>
  <c r="F165" i="2"/>
  <c r="R165" i="2" s="1"/>
  <c r="E165" i="2"/>
  <c r="G165" i="2"/>
  <c r="S165" i="2" s="1"/>
  <c r="F169" i="2"/>
  <c r="E169" i="2"/>
  <c r="G169" i="2"/>
  <c r="F173" i="2"/>
  <c r="E173" i="2"/>
  <c r="G173" i="2"/>
  <c r="F177" i="2"/>
  <c r="E177" i="2"/>
  <c r="G177" i="2"/>
  <c r="F181" i="2"/>
  <c r="E181" i="2"/>
  <c r="G181" i="2"/>
  <c r="F185" i="2"/>
  <c r="E185" i="2"/>
  <c r="G185" i="2"/>
  <c r="F189" i="2"/>
  <c r="E189" i="2"/>
  <c r="G189" i="2"/>
  <c r="F193" i="2"/>
  <c r="E193" i="2"/>
  <c r="G193" i="2"/>
  <c r="F197" i="2"/>
  <c r="E197" i="2"/>
  <c r="G197" i="2"/>
  <c r="F201" i="2"/>
  <c r="E201" i="2"/>
  <c r="G201" i="2"/>
  <c r="F205" i="2"/>
  <c r="E205" i="2"/>
  <c r="G205" i="2"/>
  <c r="F209" i="2"/>
  <c r="E209" i="2"/>
  <c r="G209" i="2"/>
  <c r="F213" i="2"/>
  <c r="E213" i="2"/>
  <c r="G213" i="2"/>
  <c r="F217" i="2"/>
  <c r="E217" i="2"/>
  <c r="G217" i="2"/>
  <c r="F221" i="2"/>
  <c r="E221" i="2"/>
  <c r="G221" i="2"/>
  <c r="F225" i="2"/>
  <c r="E225" i="2"/>
  <c r="G225" i="2"/>
  <c r="F229" i="2"/>
  <c r="E229" i="2"/>
  <c r="G229" i="2"/>
  <c r="F233" i="2"/>
  <c r="E233" i="2"/>
  <c r="G233" i="2"/>
  <c r="F237" i="2"/>
  <c r="E237" i="2"/>
  <c r="G237" i="2"/>
  <c r="F241" i="2"/>
  <c r="E241" i="2"/>
  <c r="G241" i="2"/>
  <c r="F245" i="2"/>
  <c r="E245" i="2"/>
  <c r="G245" i="2"/>
  <c r="F249" i="2"/>
  <c r="E249" i="2"/>
  <c r="G249" i="2"/>
  <c r="F253" i="2"/>
  <c r="E253" i="2"/>
  <c r="G253" i="2"/>
  <c r="F257" i="2"/>
  <c r="E257" i="2"/>
  <c r="G257" i="2"/>
  <c r="F261" i="2"/>
  <c r="E261" i="2"/>
  <c r="G261" i="2"/>
  <c r="E30" i="2"/>
  <c r="G46" i="2"/>
  <c r="S46" i="2" s="1"/>
  <c r="G62" i="2"/>
  <c r="S62" i="2" s="1"/>
  <c r="E70" i="2"/>
  <c r="E90" i="2"/>
  <c r="F104" i="2"/>
  <c r="R104" i="2" s="1"/>
  <c r="E108" i="2"/>
  <c r="G108" i="2"/>
  <c r="S108" i="2" s="1"/>
  <c r="F108" i="2"/>
  <c r="R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G146" i="2"/>
  <c r="S146" i="2" s="1"/>
  <c r="F146" i="2"/>
  <c r="R146" i="2" s="1"/>
  <c r="E148" i="2"/>
  <c r="G148" i="2"/>
  <c r="S148" i="2" s="1"/>
  <c r="F148" i="2"/>
  <c r="R148" i="2" s="1"/>
  <c r="E150" i="2"/>
  <c r="E152" i="2"/>
  <c r="G152" i="2"/>
  <c r="S152" i="2" s="1"/>
  <c r="F152" i="2"/>
  <c r="R152" i="2" s="1"/>
  <c r="E154" i="2"/>
  <c r="G154" i="2"/>
  <c r="S154" i="2" s="1"/>
  <c r="F154" i="2"/>
  <c r="R154" i="2" s="1"/>
  <c r="E156" i="2"/>
  <c r="G156" i="2"/>
  <c r="S156" i="2" s="1"/>
  <c r="F156" i="2"/>
  <c r="R156" i="2" s="1"/>
  <c r="E158" i="2"/>
  <c r="F158" i="2"/>
  <c r="R158" i="2" s="1"/>
  <c r="E160" i="2"/>
  <c r="G160" i="2"/>
  <c r="S160" i="2" s="1"/>
  <c r="F160" i="2"/>
  <c r="R160" i="2" s="1"/>
  <c r="E162" i="2"/>
  <c r="G162" i="2"/>
  <c r="S162" i="2" s="1"/>
  <c r="F162" i="2"/>
  <c r="R162" i="2" s="1"/>
  <c r="E164" i="2"/>
  <c r="G164" i="2"/>
  <c r="S164" i="2" s="1"/>
  <c r="F164" i="2"/>
  <c r="R164" i="2" s="1"/>
  <c r="E166" i="2"/>
  <c r="F166" i="2"/>
  <c r="R166" i="2" s="1"/>
  <c r="E168" i="2"/>
  <c r="G168" i="2"/>
  <c r="F168" i="2"/>
  <c r="E170" i="2"/>
  <c r="G170" i="2"/>
  <c r="F170" i="2"/>
  <c r="E172" i="2"/>
  <c r="G172" i="2"/>
  <c r="F172" i="2"/>
  <c r="E174" i="2"/>
  <c r="F174" i="2"/>
  <c r="E176" i="2"/>
  <c r="G176" i="2"/>
  <c r="F176" i="2"/>
  <c r="E178" i="2"/>
  <c r="G178" i="2"/>
  <c r="F178" i="2"/>
  <c r="E180" i="2"/>
  <c r="G180" i="2"/>
  <c r="F180" i="2"/>
  <c r="E182" i="2"/>
  <c r="F182" i="2"/>
  <c r="E184" i="2"/>
  <c r="G184" i="2"/>
  <c r="F184" i="2"/>
  <c r="E186" i="2"/>
  <c r="G186" i="2"/>
  <c r="F186" i="2"/>
  <c r="E188" i="2"/>
  <c r="G188" i="2"/>
  <c r="F188" i="2"/>
  <c r="E190" i="2"/>
  <c r="F190" i="2"/>
  <c r="E192" i="2"/>
  <c r="G192" i="2"/>
  <c r="F192" i="2"/>
  <c r="E194" i="2"/>
  <c r="G194" i="2"/>
  <c r="F194" i="2"/>
  <c r="E196" i="2"/>
  <c r="G196" i="2"/>
  <c r="F196" i="2"/>
  <c r="E198" i="2"/>
  <c r="F198" i="2"/>
  <c r="E200" i="2"/>
  <c r="G200" i="2"/>
  <c r="F200" i="2"/>
  <c r="E202" i="2"/>
  <c r="G202" i="2"/>
  <c r="F202" i="2"/>
  <c r="E204" i="2"/>
  <c r="G204" i="2"/>
  <c r="F204" i="2"/>
  <c r="E206" i="2"/>
  <c r="F206" i="2"/>
  <c r="E208" i="2"/>
  <c r="G208" i="2"/>
  <c r="F208" i="2"/>
  <c r="E210" i="2"/>
  <c r="G210" i="2"/>
  <c r="F210" i="2"/>
  <c r="E212" i="2"/>
  <c r="G212" i="2"/>
  <c r="F212" i="2"/>
  <c r="E214" i="2"/>
  <c r="F214" i="2"/>
  <c r="E216" i="2"/>
  <c r="G216" i="2"/>
  <c r="F216" i="2"/>
  <c r="E218" i="2"/>
  <c r="G218" i="2"/>
  <c r="F218" i="2"/>
  <c r="E220" i="2"/>
  <c r="G220" i="2"/>
  <c r="F220" i="2"/>
  <c r="E222" i="2"/>
  <c r="F222" i="2"/>
  <c r="E224" i="2"/>
  <c r="G224" i="2"/>
  <c r="F224" i="2"/>
  <c r="E226" i="2"/>
  <c r="G226" i="2"/>
  <c r="F226" i="2"/>
  <c r="E228" i="2"/>
  <c r="G228" i="2"/>
  <c r="F228" i="2"/>
  <c r="E230" i="2"/>
  <c r="F230" i="2"/>
  <c r="E232" i="2"/>
  <c r="G232" i="2"/>
  <c r="F232" i="2"/>
  <c r="E234" i="2"/>
  <c r="G234" i="2"/>
  <c r="F234" i="2"/>
  <c r="E236" i="2"/>
  <c r="G236" i="2"/>
  <c r="F236" i="2"/>
  <c r="E238" i="2"/>
  <c r="F238" i="2"/>
  <c r="E240" i="2"/>
  <c r="G240" i="2"/>
  <c r="F240" i="2"/>
  <c r="E242" i="2"/>
  <c r="G242" i="2"/>
  <c r="F242" i="2"/>
  <c r="E244" i="2"/>
  <c r="G244" i="2"/>
  <c r="F244" i="2"/>
  <c r="E246" i="2"/>
  <c r="F246" i="2"/>
  <c r="E248" i="2"/>
  <c r="G248" i="2"/>
  <c r="F248" i="2"/>
  <c r="E250" i="2"/>
  <c r="G250" i="2"/>
  <c r="F250" i="2"/>
  <c r="E252" i="2"/>
  <c r="G252" i="2"/>
  <c r="F252" i="2"/>
  <c r="E254" i="2"/>
  <c r="F254" i="2"/>
  <c r="E256" i="2"/>
  <c r="G256" i="2"/>
  <c r="F256" i="2"/>
  <c r="E258" i="2"/>
  <c r="G258" i="2"/>
  <c r="F258" i="2"/>
  <c r="E260" i="2"/>
  <c r="G260" i="2"/>
  <c r="F260" i="2"/>
  <c r="E262" i="2"/>
  <c r="F262" i="2"/>
  <c r="E264" i="2"/>
  <c r="G264" i="2"/>
  <c r="F264" i="2"/>
  <c r="F265" i="2"/>
  <c r="E265" i="2"/>
  <c r="G265" i="2"/>
  <c r="F267" i="2"/>
  <c r="E267" i="2"/>
  <c r="G267" i="2"/>
  <c r="F275" i="2"/>
  <c r="E275" i="2"/>
  <c r="G275" i="2"/>
  <c r="F283" i="2"/>
  <c r="E283" i="2"/>
  <c r="G283" i="2"/>
  <c r="F147" i="2"/>
  <c r="R147" i="2" s="1"/>
  <c r="E147" i="2"/>
  <c r="G147" i="2"/>
  <c r="S147" i="2" s="1"/>
  <c r="F151" i="2"/>
  <c r="R151" i="2" s="1"/>
  <c r="E151" i="2"/>
  <c r="G151" i="2"/>
  <c r="S151" i="2" s="1"/>
  <c r="F155" i="2"/>
  <c r="R155" i="2" s="1"/>
  <c r="E155" i="2"/>
  <c r="G155" i="2"/>
  <c r="S155" i="2" s="1"/>
  <c r="F159" i="2"/>
  <c r="R159" i="2" s="1"/>
  <c r="E159" i="2"/>
  <c r="G159" i="2"/>
  <c r="S159" i="2" s="1"/>
  <c r="F163" i="2"/>
  <c r="R163" i="2" s="1"/>
  <c r="E163" i="2"/>
  <c r="G163" i="2"/>
  <c r="S163" i="2" s="1"/>
  <c r="F167" i="2"/>
  <c r="R167" i="2" s="1"/>
  <c r="E167" i="2"/>
  <c r="G167" i="2"/>
  <c r="S167" i="2" s="1"/>
  <c r="F171" i="2"/>
  <c r="E171" i="2"/>
  <c r="G171" i="2"/>
  <c r="F175" i="2"/>
  <c r="E175" i="2"/>
  <c r="G175" i="2"/>
  <c r="F179" i="2"/>
  <c r="E179" i="2"/>
  <c r="G179" i="2"/>
  <c r="F183" i="2"/>
  <c r="E183" i="2"/>
  <c r="G183" i="2"/>
  <c r="F187" i="2"/>
  <c r="E187" i="2"/>
  <c r="G187" i="2"/>
  <c r="F191" i="2"/>
  <c r="E191" i="2"/>
  <c r="G191" i="2"/>
  <c r="F195" i="2"/>
  <c r="E195" i="2"/>
  <c r="G195" i="2"/>
  <c r="F199" i="2"/>
  <c r="E199" i="2"/>
  <c r="G199" i="2"/>
  <c r="F203" i="2"/>
  <c r="E203" i="2"/>
  <c r="G203" i="2"/>
  <c r="F207" i="2"/>
  <c r="E207" i="2"/>
  <c r="G207" i="2"/>
  <c r="F211" i="2"/>
  <c r="E211" i="2"/>
  <c r="G211" i="2"/>
  <c r="F215" i="2"/>
  <c r="E215" i="2"/>
  <c r="G215" i="2"/>
  <c r="F219" i="2"/>
  <c r="E219" i="2"/>
  <c r="G219" i="2"/>
  <c r="F223" i="2"/>
  <c r="E223" i="2"/>
  <c r="G223" i="2"/>
  <c r="F227" i="2"/>
  <c r="E227" i="2"/>
  <c r="G227" i="2"/>
  <c r="F231" i="2"/>
  <c r="E231" i="2"/>
  <c r="G231" i="2"/>
  <c r="F235" i="2"/>
  <c r="E235" i="2"/>
  <c r="G235" i="2"/>
  <c r="F239" i="2"/>
  <c r="E239" i="2"/>
  <c r="G239" i="2"/>
  <c r="F243" i="2"/>
  <c r="E243" i="2"/>
  <c r="G243" i="2"/>
  <c r="F247" i="2"/>
  <c r="E247" i="2"/>
  <c r="G247" i="2"/>
  <c r="F251" i="2"/>
  <c r="E251" i="2"/>
  <c r="G251" i="2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G274" i="2"/>
  <c r="F274" i="2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Q23" i="2" s="1"/>
  <c r="E24" i="5"/>
  <c r="H25" i="2" s="1"/>
  <c r="Q25" i="2" s="1"/>
  <c r="E26" i="5"/>
  <c r="H27" i="2" s="1"/>
  <c r="Q27" i="2" s="1"/>
  <c r="E28" i="5"/>
  <c r="H29" i="2" s="1"/>
  <c r="Q29" i="2" s="1"/>
  <c r="E30" i="5"/>
  <c r="H31" i="2" s="1"/>
  <c r="Q31" i="2" s="1"/>
  <c r="E32" i="5"/>
  <c r="H33" i="2" s="1"/>
  <c r="Q33" i="2" s="1"/>
  <c r="E34" i="5"/>
  <c r="H35" i="2" s="1"/>
  <c r="Q35" i="2" s="1"/>
  <c r="E36" i="5"/>
  <c r="H37" i="2" s="1"/>
  <c r="Q37" i="2" s="1"/>
  <c r="E38" i="5"/>
  <c r="H39" i="2" s="1"/>
  <c r="Q39" i="2" s="1"/>
  <c r="E40" i="5"/>
  <c r="H41" i="2" s="1"/>
  <c r="Q41" i="2" s="1"/>
  <c r="E42" i="5"/>
  <c r="H43" i="2" s="1"/>
  <c r="Q43" i="2" s="1"/>
  <c r="E44" i="5"/>
  <c r="H45" i="2" s="1"/>
  <c r="Q45" i="2" s="1"/>
  <c r="E46" i="5"/>
  <c r="H47" i="2" s="1"/>
  <c r="Q47" i="2" s="1"/>
  <c r="E48" i="5"/>
  <c r="H49" i="2" s="1"/>
  <c r="Q49" i="2" s="1"/>
  <c r="E50" i="5"/>
  <c r="H51" i="2" s="1"/>
  <c r="Q51" i="2" s="1"/>
  <c r="E52" i="5"/>
  <c r="H53" i="2" s="1"/>
  <c r="Q53" i="2" s="1"/>
  <c r="E54" i="5"/>
  <c r="H55" i="2" s="1"/>
  <c r="Q55" i="2" s="1"/>
  <c r="E56" i="5"/>
  <c r="H57" i="2" s="1"/>
  <c r="Q57" i="2" s="1"/>
  <c r="E58" i="5"/>
  <c r="H59" i="2" s="1"/>
  <c r="Q59" i="2" s="1"/>
  <c r="E60" i="5"/>
  <c r="H61" i="2" s="1"/>
  <c r="Q61" i="2" s="1"/>
  <c r="E62" i="5"/>
  <c r="H63" i="2" s="1"/>
  <c r="Q63" i="2" s="1"/>
  <c r="E64" i="5"/>
  <c r="H65" i="2" s="1"/>
  <c r="Q65" i="2" s="1"/>
  <c r="E66" i="5"/>
  <c r="H67" i="2" s="1"/>
  <c r="Q67" i="2" s="1"/>
  <c r="E68" i="5"/>
  <c r="H69" i="2" s="1"/>
  <c r="Q69" i="2" s="1"/>
  <c r="E70" i="5"/>
  <c r="H71" i="2" s="1"/>
  <c r="Q71" i="2" s="1"/>
  <c r="E72" i="5"/>
  <c r="H73" i="2" s="1"/>
  <c r="Q73" i="2" s="1"/>
  <c r="E74" i="5"/>
  <c r="H75" i="2" s="1"/>
  <c r="Q75" i="2" s="1"/>
  <c r="E76" i="5"/>
  <c r="H77" i="2" s="1"/>
  <c r="Q77" i="2" s="1"/>
  <c r="E78" i="5"/>
  <c r="H79" i="2" s="1"/>
  <c r="Q79" i="2" s="1"/>
  <c r="E80" i="5"/>
  <c r="H81" i="2" s="1"/>
  <c r="Q81" i="2" s="1"/>
  <c r="E82" i="5"/>
  <c r="H83" i="2" s="1"/>
  <c r="Q83" i="2" s="1"/>
  <c r="E84" i="5"/>
  <c r="H85" i="2" s="1"/>
  <c r="Q85" i="2" s="1"/>
  <c r="E86" i="5"/>
  <c r="H87" i="2" s="1"/>
  <c r="Q87" i="2" s="1"/>
  <c r="E88" i="5"/>
  <c r="H89" i="2" s="1"/>
  <c r="Q89" i="2" s="1"/>
  <c r="E90" i="5"/>
  <c r="H91" i="2" s="1"/>
  <c r="Q91" i="2" s="1"/>
  <c r="E92" i="5"/>
  <c r="H93" i="2" s="1"/>
  <c r="Q93" i="2" s="1"/>
  <c r="E94" i="5"/>
  <c r="H95" i="2" s="1"/>
  <c r="Q95" i="2" s="1"/>
  <c r="E96" i="5"/>
  <c r="H97" i="2" s="1"/>
  <c r="Q97" i="2" s="1"/>
  <c r="E98" i="5"/>
  <c r="H99" i="2" s="1"/>
  <c r="Q99" i="2" s="1"/>
  <c r="E100" i="5"/>
  <c r="H101" i="2" s="1"/>
  <c r="Q101" i="2" s="1"/>
  <c r="E102" i="5"/>
  <c r="H103" i="2" s="1"/>
  <c r="Q103" i="2" s="1"/>
  <c r="E104" i="5"/>
  <c r="H105" i="2" s="1"/>
  <c r="Q105" i="2" s="1"/>
  <c r="E106" i="5"/>
  <c r="H107" i="2" s="1"/>
  <c r="Q107" i="2" s="1"/>
  <c r="E108" i="5"/>
  <c r="H109" i="2" s="1"/>
  <c r="Q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H12" i="2" s="1"/>
  <c r="Q12" i="2" s="1"/>
  <c r="F11" i="5"/>
  <c r="I12" i="2" s="1"/>
  <c r="I11" i="5"/>
  <c r="E13" i="5"/>
  <c r="H14" i="2" s="1"/>
  <c r="Q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H6" i="2" s="1"/>
  <c r="Q6" i="2" s="1"/>
  <c r="F5" i="5"/>
  <c r="I6" i="2" s="1"/>
  <c r="I5" i="5"/>
  <c r="G5" i="5"/>
  <c r="J6" i="2" s="1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Q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961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H11" i="2" s="1"/>
  <c r="Q11" i="2" s="1"/>
  <c r="I10" i="5"/>
  <c r="E18" i="5"/>
  <c r="H19" i="2" s="1"/>
  <c r="Q19" i="2" s="1"/>
  <c r="I18" i="5"/>
  <c r="E19" i="5"/>
  <c r="H20" i="2" s="1"/>
  <c r="Q20" i="2" s="1"/>
  <c r="G19" i="5"/>
  <c r="J20" i="2" s="1"/>
  <c r="I144" i="5"/>
  <c r="F144" i="5"/>
  <c r="I145" i="2" s="1"/>
  <c r="E14" i="5"/>
  <c r="H15" i="2" s="1"/>
  <c r="Q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Q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P971" i="4"/>
  <c r="S971" i="4" s="1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Q110" i="2" s="1"/>
  <c r="E110" i="5"/>
  <c r="H111" i="2" s="1"/>
  <c r="Q111" i="2" s="1"/>
  <c r="E111" i="5"/>
  <c r="H112" i="2" s="1"/>
  <c r="Q112" i="2" s="1"/>
  <c r="E112" i="5"/>
  <c r="H113" i="2" s="1"/>
  <c r="Q113" i="2" s="1"/>
  <c r="E113" i="5"/>
  <c r="H114" i="2" s="1"/>
  <c r="Q114" i="2" s="1"/>
  <c r="E114" i="5"/>
  <c r="H115" i="2" s="1"/>
  <c r="Q115" i="2" s="1"/>
  <c r="E115" i="5"/>
  <c r="H116" i="2" s="1"/>
  <c r="Q116" i="2" s="1"/>
  <c r="E116" i="5"/>
  <c r="H117" i="2" s="1"/>
  <c r="Q117" i="2" s="1"/>
  <c r="E117" i="5"/>
  <c r="H118" i="2" s="1"/>
  <c r="Q118" i="2" s="1"/>
  <c r="E118" i="5"/>
  <c r="H119" i="2" s="1"/>
  <c r="Q119" i="2" s="1"/>
  <c r="E119" i="5"/>
  <c r="H120" i="2" s="1"/>
  <c r="Q120" i="2" s="1"/>
  <c r="E120" i="5"/>
  <c r="H121" i="2" s="1"/>
  <c r="Q121" i="2" s="1"/>
  <c r="E121" i="5"/>
  <c r="H122" i="2" s="1"/>
  <c r="Q122" i="2" s="1"/>
  <c r="E122" i="5"/>
  <c r="H123" i="2" s="1"/>
  <c r="Q123" i="2" s="1"/>
  <c r="E123" i="5"/>
  <c r="H124" i="2" s="1"/>
  <c r="Q124" i="2" s="1"/>
  <c r="E124" i="5"/>
  <c r="H125" i="2" s="1"/>
  <c r="Q125" i="2" s="1"/>
  <c r="E125" i="5"/>
  <c r="H126" i="2" s="1"/>
  <c r="Q126" i="2" s="1"/>
  <c r="E126" i="5"/>
  <c r="H127" i="2" s="1"/>
  <c r="Q127" i="2" s="1"/>
  <c r="E127" i="5"/>
  <c r="H128" i="2" s="1"/>
  <c r="Q128" i="2" s="1"/>
  <c r="E128" i="5"/>
  <c r="H129" i="2" s="1"/>
  <c r="Q129" i="2" s="1"/>
  <c r="E129" i="5"/>
  <c r="H130" i="2" s="1"/>
  <c r="Q130" i="2" s="1"/>
  <c r="E130" i="5"/>
  <c r="H131" i="2" s="1"/>
  <c r="Q131" i="2" s="1"/>
  <c r="E131" i="5"/>
  <c r="H132" i="2" s="1"/>
  <c r="Q132" i="2" s="1"/>
  <c r="E132" i="5"/>
  <c r="H133" i="2" s="1"/>
  <c r="Q133" i="2" s="1"/>
  <c r="E133" i="5"/>
  <c r="H134" i="2" s="1"/>
  <c r="Q134" i="2" s="1"/>
  <c r="E134" i="5"/>
  <c r="H135" i="2" s="1"/>
  <c r="Q135" i="2" s="1"/>
  <c r="E135" i="5"/>
  <c r="H136" i="2" s="1"/>
  <c r="Q136" i="2" s="1"/>
  <c r="E136" i="5"/>
  <c r="H137" i="2" s="1"/>
  <c r="Q137" i="2" s="1"/>
  <c r="E137" i="5"/>
  <c r="H138" i="2" s="1"/>
  <c r="Q138" i="2" s="1"/>
  <c r="E138" i="5"/>
  <c r="H139" i="2" s="1"/>
  <c r="Q139" i="2" s="1"/>
  <c r="E139" i="5"/>
  <c r="H140" i="2" s="1"/>
  <c r="Q140" i="2" s="1"/>
  <c r="E140" i="5"/>
  <c r="H141" i="2" s="1"/>
  <c r="Q141" i="2" s="1"/>
  <c r="E141" i="5"/>
  <c r="H142" i="2" s="1"/>
  <c r="Q142" i="2" s="1"/>
  <c r="E142" i="5"/>
  <c r="H143" i="2" s="1"/>
  <c r="Q143" i="2" s="1"/>
  <c r="E143" i="5"/>
  <c r="H144" i="2" s="1"/>
  <c r="Q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J11" i="2" s="1"/>
  <c r="I16" i="5"/>
  <c r="G18" i="5"/>
  <c r="J19" i="2" s="1"/>
  <c r="F10" i="5"/>
  <c r="I11" i="2" s="1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Q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U520" i="4" s="1"/>
  <c r="S528" i="4"/>
  <c r="U528" i="4" s="1"/>
  <c r="S536" i="4"/>
  <c r="U536" i="4" s="1"/>
  <c r="S544" i="4"/>
  <c r="S552" i="4"/>
  <c r="U552" i="4" s="1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U153" i="4" s="1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V21" i="4" s="1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U177" i="4" s="1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N645" i="4"/>
  <c r="R645" i="4" s="1"/>
  <c r="N649" i="4"/>
  <c r="R649" i="4" s="1"/>
  <c r="N653" i="4"/>
  <c r="R653" i="4" s="1"/>
  <c r="N657" i="4"/>
  <c r="N661" i="4"/>
  <c r="R661" i="4" s="1"/>
  <c r="N665" i="4"/>
  <c r="R665" i="4" s="1"/>
  <c r="N669" i="4"/>
  <c r="R669" i="4" s="1"/>
  <c r="N673" i="4"/>
  <c r="N677" i="4"/>
  <c r="R677" i="4" s="1"/>
  <c r="N681" i="4"/>
  <c r="R681" i="4" s="1"/>
  <c r="N685" i="4"/>
  <c r="R685" i="4" s="1"/>
  <c r="N689" i="4"/>
  <c r="N693" i="4"/>
  <c r="R693" i="4" s="1"/>
  <c r="N697" i="4"/>
  <c r="R697" i="4" s="1"/>
  <c r="N701" i="4"/>
  <c r="R701" i="4" s="1"/>
  <c r="N705" i="4"/>
  <c r="N709" i="4"/>
  <c r="R709" i="4" s="1"/>
  <c r="N713" i="4"/>
  <c r="R713" i="4" s="1"/>
  <c r="N717" i="4"/>
  <c r="R717" i="4" s="1"/>
  <c r="N721" i="4"/>
  <c r="N725" i="4"/>
  <c r="R725" i="4" s="1"/>
  <c r="N729" i="4"/>
  <c r="R729" i="4" s="1"/>
  <c r="N733" i="4"/>
  <c r="R733" i="4" s="1"/>
  <c r="N737" i="4"/>
  <c r="N741" i="4"/>
  <c r="R741" i="4" s="1"/>
  <c r="N745" i="4"/>
  <c r="R745" i="4" s="1"/>
  <c r="N749" i="4"/>
  <c r="R749" i="4" s="1"/>
  <c r="N753" i="4"/>
  <c r="N757" i="4"/>
  <c r="R757" i="4" s="1"/>
  <c r="N761" i="4"/>
  <c r="R761" i="4" s="1"/>
  <c r="N765" i="4"/>
  <c r="R765" i="4" s="1"/>
  <c r="N769" i="4"/>
  <c r="N773" i="4"/>
  <c r="R773" i="4" s="1"/>
  <c r="N777" i="4"/>
  <c r="R777" i="4" s="1"/>
  <c r="N781" i="4"/>
  <c r="R781" i="4" s="1"/>
  <c r="N785" i="4"/>
  <c r="N789" i="4"/>
  <c r="R789" i="4" s="1"/>
  <c r="N793" i="4"/>
  <c r="R793" i="4" s="1"/>
  <c r="N797" i="4"/>
  <c r="R797" i="4" s="1"/>
  <c r="N801" i="4"/>
  <c r="N805" i="4"/>
  <c r="R805" i="4" s="1"/>
  <c r="N809" i="4"/>
  <c r="R809" i="4" s="1"/>
  <c r="N813" i="4"/>
  <c r="R813" i="4" s="1"/>
  <c r="N817" i="4"/>
  <c r="N821" i="4"/>
  <c r="R821" i="4" s="1"/>
  <c r="N825" i="4"/>
  <c r="R825" i="4" s="1"/>
  <c r="N829" i="4"/>
  <c r="R829" i="4" s="1"/>
  <c r="N833" i="4"/>
  <c r="N837" i="4"/>
  <c r="R837" i="4" s="1"/>
  <c r="N841" i="4"/>
  <c r="R841" i="4" s="1"/>
  <c r="N845" i="4"/>
  <c r="R845" i="4" s="1"/>
  <c r="N849" i="4"/>
  <c r="N853" i="4"/>
  <c r="R853" i="4" s="1"/>
  <c r="N857" i="4"/>
  <c r="R857" i="4" s="1"/>
  <c r="N861" i="4"/>
  <c r="R861" i="4" s="1"/>
  <c r="N865" i="4"/>
  <c r="N869" i="4"/>
  <c r="R869" i="4" s="1"/>
  <c r="N873" i="4"/>
  <c r="R873" i="4" s="1"/>
  <c r="N877" i="4"/>
  <c r="R877" i="4" s="1"/>
  <c r="N881" i="4"/>
  <c r="N885" i="4"/>
  <c r="R885" i="4" s="1"/>
  <c r="N889" i="4"/>
  <c r="R889" i="4" s="1"/>
  <c r="N893" i="4"/>
  <c r="R893" i="4" s="1"/>
  <c r="N897" i="4"/>
  <c r="N901" i="4"/>
  <c r="R901" i="4" s="1"/>
  <c r="N905" i="4"/>
  <c r="R905" i="4" s="1"/>
  <c r="N909" i="4"/>
  <c r="R909" i="4" s="1"/>
  <c r="N913" i="4"/>
  <c r="N917" i="4"/>
  <c r="R917" i="4" s="1"/>
  <c r="N921" i="4"/>
  <c r="R921" i="4" s="1"/>
  <c r="S42" i="4"/>
  <c r="U42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T385" i="4"/>
  <c r="S386" i="4"/>
  <c r="T389" i="4"/>
  <c r="S390" i="4"/>
  <c r="S394" i="4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U458" i="4" s="1"/>
  <c r="S462" i="4"/>
  <c r="S466" i="4"/>
  <c r="S470" i="4"/>
  <c r="S474" i="4"/>
  <c r="U474" i="4" s="1"/>
  <c r="S478" i="4"/>
  <c r="S482" i="4"/>
  <c r="S486" i="4"/>
  <c r="S490" i="4"/>
  <c r="U490" i="4" s="1"/>
  <c r="S494" i="4"/>
  <c r="S498" i="4"/>
  <c r="S502" i="4"/>
  <c r="S506" i="4"/>
  <c r="S510" i="4"/>
  <c r="R382" i="4"/>
  <c r="U382" i="4" s="1"/>
  <c r="R390" i="4"/>
  <c r="R398" i="4"/>
  <c r="R406" i="4"/>
  <c r="R414" i="4"/>
  <c r="R422" i="4"/>
  <c r="R430" i="4"/>
  <c r="R438" i="4"/>
  <c r="R446" i="4"/>
  <c r="R454" i="4"/>
  <c r="V454" i="4" s="1"/>
  <c r="R462" i="4"/>
  <c r="R470" i="4"/>
  <c r="R478" i="4"/>
  <c r="R486" i="4"/>
  <c r="R494" i="4"/>
  <c r="R502" i="4"/>
  <c r="R510" i="4"/>
  <c r="S522" i="4"/>
  <c r="S530" i="4"/>
  <c r="U530" i="4" s="1"/>
  <c r="S538" i="4"/>
  <c r="S546" i="4"/>
  <c r="S554" i="4"/>
  <c r="U554" i="4" s="1"/>
  <c r="S925" i="4"/>
  <c r="S929" i="4"/>
  <c r="S933" i="4"/>
  <c r="U933" i="4" s="1"/>
  <c r="S937" i="4"/>
  <c r="S941" i="4"/>
  <c r="S945" i="4"/>
  <c r="S949" i="4"/>
  <c r="S953" i="4"/>
  <c r="U953" i="4" s="1"/>
  <c r="S957" i="4"/>
  <c r="U957" i="4" s="1"/>
  <c r="S965" i="4"/>
  <c r="V965" i="4" s="1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U506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V109" i="4"/>
  <c r="Q154" i="4"/>
  <c r="N154" i="4"/>
  <c r="R154" i="4" s="1"/>
  <c r="P154" i="4"/>
  <c r="U245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V530" i="4"/>
  <c r="Q543" i="4"/>
  <c r="N543" i="4"/>
  <c r="R543" i="4" s="1"/>
  <c r="P543" i="4"/>
  <c r="U925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T561" i="4"/>
  <c r="Q563" i="4"/>
  <c r="T569" i="4"/>
  <c r="Q571" i="4"/>
  <c r="T577" i="4"/>
  <c r="Q579" i="4"/>
  <c r="T585" i="4"/>
  <c r="Q587" i="4"/>
  <c r="T593" i="4"/>
  <c r="Q595" i="4"/>
  <c r="T601" i="4"/>
  <c r="Q603" i="4"/>
  <c r="T609" i="4"/>
  <c r="Q611" i="4"/>
  <c r="T617" i="4"/>
  <c r="Q619" i="4"/>
  <c r="T625" i="4"/>
  <c r="Q627" i="4"/>
  <c r="T633" i="4"/>
  <c r="Q635" i="4"/>
  <c r="T637" i="4"/>
  <c r="T645" i="4"/>
  <c r="Q647" i="4"/>
  <c r="T697" i="4"/>
  <c r="T761" i="4"/>
  <c r="T825" i="4"/>
  <c r="T889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47" i="4"/>
  <c r="S951" i="4"/>
  <c r="S959" i="4"/>
  <c r="S967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U494" i="4" l="1"/>
  <c r="U478" i="4"/>
  <c r="T453" i="4"/>
  <c r="T449" i="4"/>
  <c r="T445" i="4"/>
  <c r="U442" i="4"/>
  <c r="G157" i="2"/>
  <c r="S157" i="2" s="1"/>
  <c r="F150" i="2"/>
  <c r="R150" i="2" s="1"/>
  <c r="U193" i="4"/>
  <c r="T921" i="4"/>
  <c r="T857" i="4"/>
  <c r="T793" i="4"/>
  <c r="T729" i="4"/>
  <c r="T665" i="4"/>
  <c r="E82" i="2"/>
  <c r="E66" i="2"/>
  <c r="E58" i="2"/>
  <c r="E96" i="2"/>
  <c r="V949" i="4"/>
  <c r="U949" i="4"/>
  <c r="V430" i="4"/>
  <c r="U414" i="4"/>
  <c r="R913" i="4"/>
  <c r="T913" i="4"/>
  <c r="R897" i="4"/>
  <c r="T897" i="4"/>
  <c r="R881" i="4"/>
  <c r="T881" i="4"/>
  <c r="R865" i="4"/>
  <c r="V865" i="4" s="1"/>
  <c r="T865" i="4"/>
  <c r="R849" i="4"/>
  <c r="T849" i="4"/>
  <c r="R833" i="4"/>
  <c r="T833" i="4"/>
  <c r="R817" i="4"/>
  <c r="T817" i="4"/>
  <c r="R801" i="4"/>
  <c r="V801" i="4" s="1"/>
  <c r="T801" i="4"/>
  <c r="R785" i="4"/>
  <c r="T785" i="4"/>
  <c r="R769" i="4"/>
  <c r="V769" i="4" s="1"/>
  <c r="T769" i="4"/>
  <c r="R753" i="4"/>
  <c r="T753" i="4"/>
  <c r="R737" i="4"/>
  <c r="T737" i="4"/>
  <c r="R721" i="4"/>
  <c r="T721" i="4"/>
  <c r="R705" i="4"/>
  <c r="V705" i="4" s="1"/>
  <c r="T705" i="4"/>
  <c r="R689" i="4"/>
  <c r="T689" i="4"/>
  <c r="R673" i="4"/>
  <c r="T673" i="4"/>
  <c r="R657" i="4"/>
  <c r="T657" i="4"/>
  <c r="R641" i="4"/>
  <c r="T641" i="4"/>
  <c r="V237" i="4"/>
  <c r="U237" i="4"/>
  <c r="U135" i="4"/>
  <c r="U157" i="4"/>
  <c r="U225" i="4"/>
  <c r="E102" i="2"/>
  <c r="F102" i="2"/>
  <c r="R102" i="2" s="1"/>
  <c r="G86" i="2"/>
  <c r="S86" i="2" s="1"/>
  <c r="F86" i="2"/>
  <c r="R86" i="2" s="1"/>
  <c r="G70" i="2"/>
  <c r="S70" i="2" s="1"/>
  <c r="F70" i="2"/>
  <c r="R70" i="2" s="1"/>
  <c r="G30" i="2"/>
  <c r="S30" i="2" s="1"/>
  <c r="F30" i="2"/>
  <c r="R30" i="2" s="1"/>
  <c r="G88" i="2"/>
  <c r="S88" i="2" s="1"/>
  <c r="E88" i="2"/>
  <c r="G72" i="2"/>
  <c r="S72" i="2" s="1"/>
  <c r="F72" i="2"/>
  <c r="R72" i="2" s="1"/>
  <c r="G56" i="2"/>
  <c r="S56" i="2" s="1"/>
  <c r="F56" i="2"/>
  <c r="R56" i="2" s="1"/>
  <c r="S961" i="4"/>
  <c r="U961" i="4" s="1"/>
  <c r="F21" i="2"/>
  <c r="R21" i="2" s="1"/>
  <c r="G21" i="2"/>
  <c r="S21" i="2" s="1"/>
  <c r="T967" i="4"/>
  <c r="V967" i="4" s="1"/>
  <c r="R967" i="4"/>
  <c r="U967" i="4" s="1"/>
  <c r="S921" i="4"/>
  <c r="U921" i="4" s="1"/>
  <c r="S913" i="4"/>
  <c r="S905" i="4"/>
  <c r="U905" i="4" s="1"/>
  <c r="S897" i="4"/>
  <c r="S889" i="4"/>
  <c r="V889" i="4" s="1"/>
  <c r="S881" i="4"/>
  <c r="S873" i="4"/>
  <c r="V873" i="4" s="1"/>
  <c r="S865" i="4"/>
  <c r="S857" i="4"/>
  <c r="U857" i="4" s="1"/>
  <c r="S849" i="4"/>
  <c r="S841" i="4"/>
  <c r="U841" i="4" s="1"/>
  <c r="S833" i="4"/>
  <c r="S825" i="4"/>
  <c r="V825" i="4" s="1"/>
  <c r="S817" i="4"/>
  <c r="S809" i="4"/>
  <c r="V809" i="4" s="1"/>
  <c r="S801" i="4"/>
  <c r="S793" i="4"/>
  <c r="S785" i="4"/>
  <c r="S777" i="4"/>
  <c r="V777" i="4" s="1"/>
  <c r="S769" i="4"/>
  <c r="S761" i="4"/>
  <c r="U761" i="4" s="1"/>
  <c r="S753" i="4"/>
  <c r="S745" i="4"/>
  <c r="U745" i="4" s="1"/>
  <c r="S737" i="4"/>
  <c r="S729" i="4"/>
  <c r="V729" i="4" s="1"/>
  <c r="S721" i="4"/>
  <c r="S713" i="4"/>
  <c r="V713" i="4" s="1"/>
  <c r="S705" i="4"/>
  <c r="S697" i="4"/>
  <c r="U697" i="4" s="1"/>
  <c r="S689" i="4"/>
  <c r="S681" i="4"/>
  <c r="U681" i="4" s="1"/>
  <c r="S673" i="4"/>
  <c r="S665" i="4"/>
  <c r="U665" i="4" s="1"/>
  <c r="S657" i="4"/>
  <c r="S649" i="4"/>
  <c r="U649" i="4" s="1"/>
  <c r="S641" i="4"/>
  <c r="S633" i="4"/>
  <c r="V633" i="4" s="1"/>
  <c r="S625" i="4"/>
  <c r="U625" i="4" s="1"/>
  <c r="S617" i="4"/>
  <c r="V617" i="4" s="1"/>
  <c r="S609" i="4"/>
  <c r="U609" i="4" s="1"/>
  <c r="S601" i="4"/>
  <c r="U601" i="4" s="1"/>
  <c r="S593" i="4"/>
  <c r="U593" i="4" s="1"/>
  <c r="S585" i="4"/>
  <c r="U585" i="4" s="1"/>
  <c r="S577" i="4"/>
  <c r="U577" i="4" s="1"/>
  <c r="S569" i="4"/>
  <c r="V569" i="4" s="1"/>
  <c r="S561" i="4"/>
  <c r="U561" i="4" s="1"/>
  <c r="V357" i="4"/>
  <c r="V349" i="4"/>
  <c r="V341" i="4"/>
  <c r="V333" i="4"/>
  <c r="V325" i="4"/>
  <c r="T905" i="4"/>
  <c r="T873" i="4"/>
  <c r="T841" i="4"/>
  <c r="T809" i="4"/>
  <c r="T777" i="4"/>
  <c r="T745" i="4"/>
  <c r="T713" i="4"/>
  <c r="T681" i="4"/>
  <c r="T649" i="4"/>
  <c r="S346" i="4"/>
  <c r="U346" i="4" s="1"/>
  <c r="S94" i="4"/>
  <c r="E21" i="2"/>
  <c r="E104" i="2"/>
  <c r="E86" i="2"/>
  <c r="G38" i="2"/>
  <c r="S38" i="2" s="1"/>
  <c r="E76" i="2"/>
  <c r="F52" i="2"/>
  <c r="R52" i="2" s="1"/>
  <c r="V317" i="4"/>
  <c r="V309" i="4"/>
  <c r="V301" i="4"/>
  <c r="V293" i="4"/>
  <c r="V285" i="4"/>
  <c r="V277" i="4"/>
  <c r="V269" i="4"/>
  <c r="V261" i="4"/>
  <c r="V253" i="4"/>
  <c r="U54" i="4"/>
  <c r="U46" i="4"/>
  <c r="U31" i="4"/>
  <c r="U23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82" i="4"/>
  <c r="V538" i="4"/>
  <c r="U390" i="4"/>
  <c r="V478" i="4"/>
  <c r="W478" i="4" s="1"/>
  <c r="X478" i="4" s="1"/>
  <c r="Y478" i="4" s="1"/>
  <c r="U426" i="4"/>
  <c r="U410" i="4"/>
  <c r="U394" i="4"/>
  <c r="V233" i="4"/>
  <c r="V217" i="4"/>
  <c r="V201" i="4"/>
  <c r="V185" i="4"/>
  <c r="V139" i="4"/>
  <c r="V62" i="4"/>
  <c r="V544" i="4"/>
  <c r="W544" i="4" s="1"/>
  <c r="X544" i="4" s="1"/>
  <c r="Y544" i="4" s="1"/>
  <c r="S931" i="4"/>
  <c r="V931" i="4" s="1"/>
  <c r="V365" i="4"/>
  <c r="S955" i="4"/>
  <c r="V955" i="4" s="1"/>
  <c r="U119" i="4"/>
  <c r="V462" i="4"/>
  <c r="T556" i="4"/>
  <c r="U969" i="4"/>
  <c r="U945" i="4"/>
  <c r="V937" i="4"/>
  <c r="U929" i="4"/>
  <c r="V522" i="4"/>
  <c r="V422" i="4"/>
  <c r="T497" i="4"/>
  <c r="T493" i="4"/>
  <c r="T489" i="4"/>
  <c r="T485" i="4"/>
  <c r="T481" i="4"/>
  <c r="T477" i="4"/>
  <c r="T473" i="4"/>
  <c r="T469" i="4"/>
  <c r="T465" i="4"/>
  <c r="T461" i="4"/>
  <c r="T421" i="4"/>
  <c r="T417" i="4"/>
  <c r="T413" i="4"/>
  <c r="V398" i="4"/>
  <c r="F90" i="2"/>
  <c r="R90" i="2" s="1"/>
  <c r="F82" i="2"/>
  <c r="R82" i="2" s="1"/>
  <c r="F50" i="2"/>
  <c r="R50" i="2" s="1"/>
  <c r="F96" i="2"/>
  <c r="R96" i="2" s="1"/>
  <c r="F92" i="2"/>
  <c r="R92" i="2" s="1"/>
  <c r="E64" i="2"/>
  <c r="E32" i="2"/>
  <c r="D13" i="8"/>
  <c r="E13" i="8"/>
  <c r="V502" i="4"/>
  <c r="U143" i="4"/>
  <c r="W143" i="4" s="1"/>
  <c r="X143" i="4" s="1"/>
  <c r="Y143" i="4" s="1"/>
  <c r="U131" i="4"/>
  <c r="V165" i="4"/>
  <c r="U181" i="4"/>
  <c r="U169" i="4"/>
  <c r="F88" i="2"/>
  <c r="R88" i="2" s="1"/>
  <c r="E72" i="2"/>
  <c r="E56" i="2"/>
  <c r="E68" i="2"/>
  <c r="G68" i="2"/>
  <c r="S68" i="2" s="1"/>
  <c r="E94" i="2"/>
  <c r="F94" i="2"/>
  <c r="R94" i="2" s="1"/>
  <c r="E78" i="2"/>
  <c r="F78" i="2"/>
  <c r="R78" i="2" s="1"/>
  <c r="F62" i="2"/>
  <c r="R62" i="2" s="1"/>
  <c r="E62" i="2"/>
  <c r="F54" i="2"/>
  <c r="R54" i="2" s="1"/>
  <c r="G54" i="2"/>
  <c r="S54" i="2" s="1"/>
  <c r="E46" i="2"/>
  <c r="F46" i="2"/>
  <c r="R46" i="2" s="1"/>
  <c r="E42" i="2"/>
  <c r="F42" i="2"/>
  <c r="R42" i="2" s="1"/>
  <c r="E34" i="2"/>
  <c r="F34" i="2"/>
  <c r="R34" i="2" s="1"/>
  <c r="E22" i="2"/>
  <c r="F22" i="2"/>
  <c r="R22" i="2" s="1"/>
  <c r="G40" i="2"/>
  <c r="S40" i="2" s="1"/>
  <c r="F40" i="2"/>
  <c r="R40" i="2" s="1"/>
  <c r="E24" i="2"/>
  <c r="F24" i="2"/>
  <c r="R24" i="2" s="1"/>
  <c r="Q393" i="4"/>
  <c r="T393" i="4" s="1"/>
  <c r="Q409" i="4"/>
  <c r="T409" i="4" s="1"/>
  <c r="Q425" i="4"/>
  <c r="T425" i="4" s="1"/>
  <c r="Q441" i="4"/>
  <c r="T441" i="4" s="1"/>
  <c r="Q457" i="4"/>
  <c r="T457" i="4" s="1"/>
  <c r="I1001" i="11"/>
  <c r="J999" i="11"/>
  <c r="I520" i="11"/>
  <c r="I504" i="11"/>
  <c r="F98" i="2"/>
  <c r="R98" i="2" s="1"/>
  <c r="E98" i="2"/>
  <c r="S90" i="4"/>
  <c r="U90" i="4" s="1"/>
  <c r="I995" i="11"/>
  <c r="V953" i="4"/>
  <c r="W953" i="4" s="1"/>
  <c r="U486" i="4"/>
  <c r="U217" i="4"/>
  <c r="T573" i="4"/>
  <c r="U937" i="4"/>
  <c r="U454" i="4"/>
  <c r="W454" i="4" s="1"/>
  <c r="X454" i="4" s="1"/>
  <c r="Y454" i="4" s="1"/>
  <c r="U422" i="4"/>
  <c r="F74" i="2"/>
  <c r="R74" i="2" s="1"/>
  <c r="F66" i="2"/>
  <c r="R66" i="2" s="1"/>
  <c r="F58" i="2"/>
  <c r="R58" i="2" s="1"/>
  <c r="E50" i="2"/>
  <c r="F80" i="2"/>
  <c r="R80" i="2" s="1"/>
  <c r="F68" i="2"/>
  <c r="R68" i="2" s="1"/>
  <c r="F32" i="2"/>
  <c r="R32" i="2" s="1"/>
  <c r="E4" i="8"/>
  <c r="S74" i="4"/>
  <c r="E74" i="2"/>
  <c r="F64" i="2"/>
  <c r="R64" i="2" s="1"/>
  <c r="E54" i="2"/>
  <c r="E48" i="2"/>
  <c r="F48" i="2"/>
  <c r="R48" i="2" s="1"/>
  <c r="E40" i="2"/>
  <c r="E38" i="2"/>
  <c r="U35" i="4"/>
  <c r="G34" i="2"/>
  <c r="S34" i="2" s="1"/>
  <c r="F26" i="2"/>
  <c r="R26" i="2" s="1"/>
  <c r="E26" i="2"/>
  <c r="G26" i="2"/>
  <c r="S26" i="2" s="1"/>
  <c r="E15" i="2"/>
  <c r="G15" i="2"/>
  <c r="S15" i="2" s="1"/>
  <c r="F15" i="2"/>
  <c r="R15" i="2" s="1"/>
  <c r="F6" i="2"/>
  <c r="R6" i="2" s="1"/>
  <c r="E6" i="2"/>
  <c r="G6" i="2"/>
  <c r="S6" i="2" s="1"/>
  <c r="E14" i="2"/>
  <c r="G14" i="2"/>
  <c r="S14" i="2" s="1"/>
  <c r="F14" i="2"/>
  <c r="R14" i="2" s="1"/>
  <c r="F8" i="2"/>
  <c r="R8" i="2" s="1"/>
  <c r="E8" i="2"/>
  <c r="G8" i="2"/>
  <c r="S8" i="2" s="1"/>
  <c r="F10" i="2"/>
  <c r="R10" i="2" s="1"/>
  <c r="E10" i="2"/>
  <c r="G10" i="2"/>
  <c r="S10" i="2" s="1"/>
  <c r="F7" i="2"/>
  <c r="R7" i="2" s="1"/>
  <c r="E7" i="2"/>
  <c r="G7" i="2"/>
  <c r="S7" i="2" s="1"/>
  <c r="F11" i="2"/>
  <c r="R11" i="2" s="1"/>
  <c r="E11" i="2"/>
  <c r="G11" i="2"/>
  <c r="S11" i="2" s="1"/>
  <c r="F12" i="2"/>
  <c r="R12" i="2" s="1"/>
  <c r="E12" i="2"/>
  <c r="G12" i="2"/>
  <c r="S12" i="2" s="1"/>
  <c r="V33" i="4"/>
  <c r="V482" i="4"/>
  <c r="F17" i="2"/>
  <c r="R17" i="2" s="1"/>
  <c r="E17" i="2"/>
  <c r="G17" i="2"/>
  <c r="S17" i="2" s="1"/>
  <c r="V506" i="4"/>
  <c r="W506" i="4" s="1"/>
  <c r="V490" i="4"/>
  <c r="W490" i="4" s="1"/>
  <c r="X490" i="4" s="1"/>
  <c r="Y490" i="4" s="1"/>
  <c r="V442" i="4"/>
  <c r="W442" i="4" s="1"/>
  <c r="X442" i="4" s="1"/>
  <c r="Y442" i="4" s="1"/>
  <c r="U213" i="4"/>
  <c r="T208" i="4"/>
  <c r="S556" i="4"/>
  <c r="V556" i="4" s="1"/>
  <c r="S939" i="4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V554" i="4"/>
  <c r="W554" i="4" s="1"/>
  <c r="X554" i="4" s="1"/>
  <c r="Y554" i="4" s="1"/>
  <c r="U522" i="4"/>
  <c r="W522" i="4" s="1"/>
  <c r="U406" i="4"/>
  <c r="V361" i="4"/>
  <c r="W361" i="4" s="1"/>
  <c r="X361" i="4" s="1"/>
  <c r="Y361" i="4" s="1"/>
  <c r="T605" i="4"/>
  <c r="V552" i="4"/>
  <c r="W552" i="4" s="1"/>
  <c r="X552" i="4" s="1"/>
  <c r="Y552" i="4" s="1"/>
  <c r="V520" i="4"/>
  <c r="W520" i="4" s="1"/>
  <c r="X520" i="4" s="1"/>
  <c r="Y520" i="4" s="1"/>
  <c r="V123" i="4"/>
  <c r="W123" i="4" s="1"/>
  <c r="X123" i="4" s="1"/>
  <c r="Y123" i="4" s="1"/>
  <c r="U538" i="4"/>
  <c r="U470" i="4"/>
  <c r="V438" i="4"/>
  <c r="V390" i="4"/>
  <c r="V369" i="4"/>
  <c r="W369" i="4" s="1"/>
  <c r="X369" i="4" s="1"/>
  <c r="Y369" i="4" s="1"/>
  <c r="S232" i="4"/>
  <c r="U232" i="4" s="1"/>
  <c r="S216" i="4"/>
  <c r="U216" i="4" s="1"/>
  <c r="S226" i="4"/>
  <c r="U226" i="4" s="1"/>
  <c r="S210" i="4"/>
  <c r="U210" i="4" s="1"/>
  <c r="T971" i="4"/>
  <c r="V971" i="4" s="1"/>
  <c r="U510" i="4"/>
  <c r="V37" i="4"/>
  <c r="D11" i="8"/>
  <c r="D8" i="8"/>
  <c r="V498" i="4"/>
  <c r="V466" i="4"/>
  <c r="V29" i="4"/>
  <c r="V474" i="4"/>
  <c r="W474" i="4" s="1"/>
  <c r="X474" i="4" s="1"/>
  <c r="Y474" i="4" s="1"/>
  <c r="V458" i="4"/>
  <c r="V426" i="4"/>
  <c r="W426" i="4" s="1"/>
  <c r="X426" i="4" s="1"/>
  <c r="Y426" i="4" s="1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E6" i="8"/>
  <c r="D6" i="8"/>
  <c r="E5" i="8"/>
  <c r="D5" i="8"/>
  <c r="E10" i="8"/>
  <c r="D10" i="8"/>
  <c r="E9" i="8"/>
  <c r="D9" i="8"/>
  <c r="R939" i="4"/>
  <c r="V939" i="4" s="1"/>
  <c r="U233" i="4"/>
  <c r="T621" i="4"/>
  <c r="T589" i="4"/>
  <c r="T557" i="4"/>
  <c r="U139" i="4"/>
  <c r="V510" i="4"/>
  <c r="V377" i="4"/>
  <c r="V241" i="4"/>
  <c r="W241" i="4" s="1"/>
  <c r="X241" i="4" s="1"/>
  <c r="Y241" i="4" s="1"/>
  <c r="V43" i="4"/>
  <c r="W43" i="4" s="1"/>
  <c r="X43" i="4" s="1"/>
  <c r="Y43" i="4" s="1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S102" i="4"/>
  <c r="U102" i="4" s="1"/>
  <c r="V957" i="4"/>
  <c r="V933" i="4"/>
  <c r="W933" i="4" s="1"/>
  <c r="X933" i="4" s="1"/>
  <c r="Y933" i="4" s="1"/>
  <c r="V925" i="4"/>
  <c r="V546" i="4"/>
  <c r="T8" i="4"/>
  <c r="T224" i="4"/>
  <c r="U165" i="4"/>
  <c r="V536" i="4"/>
  <c r="W536" i="4" s="1"/>
  <c r="X536" i="4" s="1"/>
  <c r="Y536" i="4" s="1"/>
  <c r="U205" i="4"/>
  <c r="S514" i="4"/>
  <c r="V373" i="4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U229" i="4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V69" i="4"/>
  <c r="W69" i="4" s="1"/>
  <c r="X69" i="4" s="1"/>
  <c r="Y69" i="4" s="1"/>
  <c r="W494" i="4"/>
  <c r="X494" i="4" s="1"/>
  <c r="Y494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S749" i="4"/>
  <c r="U749" i="4" s="1"/>
  <c r="S741" i="4"/>
  <c r="U741" i="4" s="1"/>
  <c r="S733" i="4"/>
  <c r="S725" i="4"/>
  <c r="U725" i="4" s="1"/>
  <c r="S717" i="4"/>
  <c r="U717" i="4" s="1"/>
  <c r="S709" i="4"/>
  <c r="U709" i="4" s="1"/>
  <c r="S701" i="4"/>
  <c r="U701" i="4" s="1"/>
  <c r="S693" i="4"/>
  <c r="S685" i="4"/>
  <c r="U685" i="4" s="1"/>
  <c r="S677" i="4"/>
  <c r="U677" i="4" s="1"/>
  <c r="S669" i="4"/>
  <c r="S661" i="4"/>
  <c r="U661" i="4" s="1"/>
  <c r="S653" i="4"/>
  <c r="U653" i="4" s="1"/>
  <c r="S645" i="4"/>
  <c r="U645" i="4" s="1"/>
  <c r="S637" i="4"/>
  <c r="S629" i="4"/>
  <c r="U629" i="4" s="1"/>
  <c r="S621" i="4"/>
  <c r="U621" i="4" s="1"/>
  <c r="S613" i="4"/>
  <c r="U613" i="4" s="1"/>
  <c r="S605" i="4"/>
  <c r="S597" i="4"/>
  <c r="S589" i="4"/>
  <c r="S581" i="4"/>
  <c r="U581" i="4" s="1"/>
  <c r="S573" i="4"/>
  <c r="S565" i="4"/>
  <c r="U565" i="4" s="1"/>
  <c r="S557" i="4"/>
  <c r="U557" i="4" s="1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W209" i="4" s="1"/>
  <c r="X209" i="4" s="1"/>
  <c r="Y209" i="4" s="1"/>
  <c r="V193" i="4"/>
  <c r="W193" i="4" s="1"/>
  <c r="X193" i="4" s="1"/>
  <c r="Y193" i="4" s="1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W62" i="4" s="1"/>
  <c r="X62" i="4" s="1"/>
  <c r="Y62" i="4" s="1"/>
  <c r="V229" i="4"/>
  <c r="W229" i="4" s="1"/>
  <c r="X229" i="4" s="1"/>
  <c r="Y229" i="4" s="1"/>
  <c r="T7" i="4"/>
  <c r="V135" i="4"/>
  <c r="V119" i="4"/>
  <c r="U462" i="4"/>
  <c r="U446" i="4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U29" i="4"/>
  <c r="U25" i="4"/>
  <c r="W25" i="4" s="1"/>
  <c r="U21" i="4"/>
  <c r="W21" i="4" s="1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R106" i="2" s="1"/>
  <c r="E464" i="2"/>
  <c r="G464" i="2"/>
  <c r="F464" i="2"/>
  <c r="E460" i="2"/>
  <c r="G460" i="2"/>
  <c r="F460" i="2"/>
  <c r="E456" i="2"/>
  <c r="G456" i="2"/>
  <c r="F456" i="2"/>
  <c r="E20" i="2"/>
  <c r="G20" i="2"/>
  <c r="S20" i="2" s="1"/>
  <c r="F20" i="2"/>
  <c r="R20" i="2" s="1"/>
  <c r="F19" i="2"/>
  <c r="R19" i="2" s="1"/>
  <c r="E19" i="2"/>
  <c r="G19" i="2"/>
  <c r="S19" i="2" s="1"/>
  <c r="E18" i="2"/>
  <c r="G18" i="2"/>
  <c r="S18" i="2" s="1"/>
  <c r="F18" i="2"/>
  <c r="R18" i="2" s="1"/>
  <c r="E144" i="2"/>
  <c r="G144" i="2"/>
  <c r="S144" i="2" s="1"/>
  <c r="F144" i="2"/>
  <c r="R144" i="2" s="1"/>
  <c r="E142" i="2"/>
  <c r="G142" i="2"/>
  <c r="S142" i="2" s="1"/>
  <c r="F142" i="2"/>
  <c r="R142" i="2" s="1"/>
  <c r="E140" i="2"/>
  <c r="G140" i="2"/>
  <c r="S140" i="2" s="1"/>
  <c r="F140" i="2"/>
  <c r="R140" i="2" s="1"/>
  <c r="E138" i="2"/>
  <c r="G138" i="2"/>
  <c r="S138" i="2" s="1"/>
  <c r="F138" i="2"/>
  <c r="R138" i="2" s="1"/>
  <c r="E136" i="2"/>
  <c r="G136" i="2"/>
  <c r="S136" i="2" s="1"/>
  <c r="F136" i="2"/>
  <c r="R136" i="2" s="1"/>
  <c r="E134" i="2"/>
  <c r="G134" i="2"/>
  <c r="S134" i="2" s="1"/>
  <c r="F134" i="2"/>
  <c r="R134" i="2" s="1"/>
  <c r="E132" i="2"/>
  <c r="G132" i="2"/>
  <c r="S132" i="2" s="1"/>
  <c r="F132" i="2"/>
  <c r="R132" i="2" s="1"/>
  <c r="E130" i="2"/>
  <c r="G130" i="2"/>
  <c r="S130" i="2" s="1"/>
  <c r="F130" i="2"/>
  <c r="R130" i="2" s="1"/>
  <c r="E128" i="2"/>
  <c r="G128" i="2"/>
  <c r="S128" i="2" s="1"/>
  <c r="F128" i="2"/>
  <c r="R128" i="2" s="1"/>
  <c r="E126" i="2"/>
  <c r="G126" i="2"/>
  <c r="S126" i="2" s="1"/>
  <c r="F126" i="2"/>
  <c r="R126" i="2" s="1"/>
  <c r="E124" i="2"/>
  <c r="G124" i="2"/>
  <c r="S124" i="2" s="1"/>
  <c r="F124" i="2"/>
  <c r="R124" i="2" s="1"/>
  <c r="E122" i="2"/>
  <c r="G122" i="2"/>
  <c r="S122" i="2" s="1"/>
  <c r="F122" i="2"/>
  <c r="R122" i="2" s="1"/>
  <c r="E120" i="2"/>
  <c r="G120" i="2"/>
  <c r="S120" i="2" s="1"/>
  <c r="F120" i="2"/>
  <c r="R120" i="2" s="1"/>
  <c r="E118" i="2"/>
  <c r="G118" i="2"/>
  <c r="S118" i="2" s="1"/>
  <c r="F118" i="2"/>
  <c r="R118" i="2" s="1"/>
  <c r="E116" i="2"/>
  <c r="G116" i="2"/>
  <c r="S116" i="2" s="1"/>
  <c r="F116" i="2"/>
  <c r="R116" i="2" s="1"/>
  <c r="E114" i="2"/>
  <c r="G114" i="2"/>
  <c r="S114" i="2" s="1"/>
  <c r="F114" i="2"/>
  <c r="R114" i="2" s="1"/>
  <c r="E112" i="2"/>
  <c r="G112" i="2"/>
  <c r="S112" i="2" s="1"/>
  <c r="F112" i="2"/>
  <c r="R112" i="2" s="1"/>
  <c r="E110" i="2"/>
  <c r="G110" i="2"/>
  <c r="S110" i="2" s="1"/>
  <c r="F110" i="2"/>
  <c r="R110" i="2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R107" i="2" s="1"/>
  <c r="E107" i="2"/>
  <c r="G107" i="2"/>
  <c r="S107" i="2" s="1"/>
  <c r="F103" i="2"/>
  <c r="R103" i="2" s="1"/>
  <c r="E103" i="2"/>
  <c r="G103" i="2"/>
  <c r="S103" i="2" s="1"/>
  <c r="F99" i="2"/>
  <c r="R99" i="2" s="1"/>
  <c r="E99" i="2"/>
  <c r="G99" i="2"/>
  <c r="S99" i="2" s="1"/>
  <c r="F95" i="2"/>
  <c r="R95" i="2" s="1"/>
  <c r="E95" i="2"/>
  <c r="G95" i="2"/>
  <c r="S95" i="2" s="1"/>
  <c r="F91" i="2"/>
  <c r="R91" i="2" s="1"/>
  <c r="E91" i="2"/>
  <c r="G91" i="2"/>
  <c r="S91" i="2" s="1"/>
  <c r="F87" i="2"/>
  <c r="R87" i="2" s="1"/>
  <c r="E87" i="2"/>
  <c r="G87" i="2"/>
  <c r="S87" i="2" s="1"/>
  <c r="F83" i="2"/>
  <c r="R83" i="2" s="1"/>
  <c r="E83" i="2"/>
  <c r="G83" i="2"/>
  <c r="S83" i="2" s="1"/>
  <c r="F79" i="2"/>
  <c r="R79" i="2" s="1"/>
  <c r="E79" i="2"/>
  <c r="G79" i="2"/>
  <c r="S79" i="2" s="1"/>
  <c r="F75" i="2"/>
  <c r="R75" i="2" s="1"/>
  <c r="E75" i="2"/>
  <c r="G75" i="2"/>
  <c r="S75" i="2" s="1"/>
  <c r="F71" i="2"/>
  <c r="R71" i="2" s="1"/>
  <c r="E71" i="2"/>
  <c r="G71" i="2"/>
  <c r="S71" i="2" s="1"/>
  <c r="F67" i="2"/>
  <c r="R67" i="2" s="1"/>
  <c r="E67" i="2"/>
  <c r="G67" i="2"/>
  <c r="S67" i="2" s="1"/>
  <c r="F63" i="2"/>
  <c r="R63" i="2" s="1"/>
  <c r="E63" i="2"/>
  <c r="G63" i="2"/>
  <c r="S63" i="2" s="1"/>
  <c r="F59" i="2"/>
  <c r="R59" i="2" s="1"/>
  <c r="E59" i="2"/>
  <c r="G59" i="2"/>
  <c r="S59" i="2" s="1"/>
  <c r="F55" i="2"/>
  <c r="R55" i="2" s="1"/>
  <c r="E55" i="2"/>
  <c r="G55" i="2"/>
  <c r="S55" i="2" s="1"/>
  <c r="F51" i="2"/>
  <c r="R51" i="2" s="1"/>
  <c r="E51" i="2"/>
  <c r="G51" i="2"/>
  <c r="S51" i="2" s="1"/>
  <c r="F47" i="2"/>
  <c r="R47" i="2" s="1"/>
  <c r="E47" i="2"/>
  <c r="G47" i="2"/>
  <c r="S47" i="2" s="1"/>
  <c r="F43" i="2"/>
  <c r="R43" i="2" s="1"/>
  <c r="E43" i="2"/>
  <c r="G43" i="2"/>
  <c r="S43" i="2" s="1"/>
  <c r="F39" i="2"/>
  <c r="R39" i="2" s="1"/>
  <c r="E39" i="2"/>
  <c r="G39" i="2"/>
  <c r="S39" i="2" s="1"/>
  <c r="F35" i="2"/>
  <c r="R35" i="2" s="1"/>
  <c r="E35" i="2"/>
  <c r="G35" i="2"/>
  <c r="S35" i="2" s="1"/>
  <c r="F31" i="2"/>
  <c r="R31" i="2" s="1"/>
  <c r="E31" i="2"/>
  <c r="G31" i="2"/>
  <c r="S31" i="2" s="1"/>
  <c r="F27" i="2"/>
  <c r="R27" i="2" s="1"/>
  <c r="E27" i="2"/>
  <c r="G27" i="2"/>
  <c r="S27" i="2" s="1"/>
  <c r="F23" i="2"/>
  <c r="R23" i="2" s="1"/>
  <c r="E23" i="2"/>
  <c r="G23" i="2"/>
  <c r="S23" i="2" s="1"/>
  <c r="E462" i="2"/>
  <c r="G462" i="2"/>
  <c r="F462" i="2"/>
  <c r="E458" i="2"/>
  <c r="G458" i="2"/>
  <c r="F458" i="2"/>
  <c r="E454" i="2"/>
  <c r="G454" i="2"/>
  <c r="F454" i="2"/>
  <c r="F145" i="2"/>
  <c r="R145" i="2" s="1"/>
  <c r="E145" i="2"/>
  <c r="G145" i="2"/>
  <c r="S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R143" i="2" s="1"/>
  <c r="E143" i="2"/>
  <c r="G143" i="2"/>
  <c r="S143" i="2" s="1"/>
  <c r="F141" i="2"/>
  <c r="R141" i="2" s="1"/>
  <c r="E141" i="2"/>
  <c r="G141" i="2"/>
  <c r="S141" i="2" s="1"/>
  <c r="F139" i="2"/>
  <c r="R139" i="2" s="1"/>
  <c r="E139" i="2"/>
  <c r="G139" i="2"/>
  <c r="S139" i="2" s="1"/>
  <c r="F137" i="2"/>
  <c r="R137" i="2" s="1"/>
  <c r="E137" i="2"/>
  <c r="G137" i="2"/>
  <c r="S137" i="2" s="1"/>
  <c r="F135" i="2"/>
  <c r="R135" i="2" s="1"/>
  <c r="E135" i="2"/>
  <c r="G135" i="2"/>
  <c r="S135" i="2" s="1"/>
  <c r="F133" i="2"/>
  <c r="R133" i="2" s="1"/>
  <c r="E133" i="2"/>
  <c r="G133" i="2"/>
  <c r="S133" i="2" s="1"/>
  <c r="F131" i="2"/>
  <c r="R131" i="2" s="1"/>
  <c r="E131" i="2"/>
  <c r="G131" i="2"/>
  <c r="S131" i="2" s="1"/>
  <c r="F129" i="2"/>
  <c r="R129" i="2" s="1"/>
  <c r="E129" i="2"/>
  <c r="G129" i="2"/>
  <c r="S129" i="2" s="1"/>
  <c r="F127" i="2"/>
  <c r="R127" i="2" s="1"/>
  <c r="E127" i="2"/>
  <c r="G127" i="2"/>
  <c r="S127" i="2" s="1"/>
  <c r="F125" i="2"/>
  <c r="R125" i="2" s="1"/>
  <c r="E125" i="2"/>
  <c r="G125" i="2"/>
  <c r="S125" i="2" s="1"/>
  <c r="F123" i="2"/>
  <c r="R123" i="2" s="1"/>
  <c r="E123" i="2"/>
  <c r="G123" i="2"/>
  <c r="S123" i="2" s="1"/>
  <c r="F121" i="2"/>
  <c r="R121" i="2" s="1"/>
  <c r="E121" i="2"/>
  <c r="G121" i="2"/>
  <c r="S121" i="2" s="1"/>
  <c r="F119" i="2"/>
  <c r="R119" i="2" s="1"/>
  <c r="E119" i="2"/>
  <c r="G119" i="2"/>
  <c r="S119" i="2" s="1"/>
  <c r="F117" i="2"/>
  <c r="R117" i="2" s="1"/>
  <c r="E117" i="2"/>
  <c r="G117" i="2"/>
  <c r="S117" i="2" s="1"/>
  <c r="F115" i="2"/>
  <c r="R115" i="2" s="1"/>
  <c r="E115" i="2"/>
  <c r="G115" i="2"/>
  <c r="S115" i="2" s="1"/>
  <c r="F113" i="2"/>
  <c r="R113" i="2" s="1"/>
  <c r="E113" i="2"/>
  <c r="G113" i="2"/>
  <c r="S113" i="2" s="1"/>
  <c r="F111" i="2"/>
  <c r="R111" i="2" s="1"/>
  <c r="E111" i="2"/>
  <c r="G111" i="2"/>
  <c r="S111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R109" i="2" s="1"/>
  <c r="E109" i="2"/>
  <c r="G109" i="2"/>
  <c r="S109" i="2" s="1"/>
  <c r="F105" i="2"/>
  <c r="R105" i="2" s="1"/>
  <c r="E105" i="2"/>
  <c r="G105" i="2"/>
  <c r="S105" i="2" s="1"/>
  <c r="F101" i="2"/>
  <c r="R101" i="2" s="1"/>
  <c r="E101" i="2"/>
  <c r="G101" i="2"/>
  <c r="S101" i="2" s="1"/>
  <c r="F97" i="2"/>
  <c r="R97" i="2" s="1"/>
  <c r="E97" i="2"/>
  <c r="G97" i="2"/>
  <c r="S97" i="2" s="1"/>
  <c r="F93" i="2"/>
  <c r="R93" i="2" s="1"/>
  <c r="E93" i="2"/>
  <c r="G93" i="2"/>
  <c r="S93" i="2" s="1"/>
  <c r="F89" i="2"/>
  <c r="R89" i="2" s="1"/>
  <c r="E89" i="2"/>
  <c r="G89" i="2"/>
  <c r="S89" i="2" s="1"/>
  <c r="F85" i="2"/>
  <c r="R85" i="2" s="1"/>
  <c r="E85" i="2"/>
  <c r="G85" i="2"/>
  <c r="S85" i="2" s="1"/>
  <c r="F81" i="2"/>
  <c r="R81" i="2" s="1"/>
  <c r="E81" i="2"/>
  <c r="G81" i="2"/>
  <c r="S81" i="2" s="1"/>
  <c r="F77" i="2"/>
  <c r="R77" i="2" s="1"/>
  <c r="E77" i="2"/>
  <c r="G77" i="2"/>
  <c r="S77" i="2" s="1"/>
  <c r="F73" i="2"/>
  <c r="R73" i="2" s="1"/>
  <c r="E73" i="2"/>
  <c r="G73" i="2"/>
  <c r="S73" i="2" s="1"/>
  <c r="F69" i="2"/>
  <c r="R69" i="2" s="1"/>
  <c r="E69" i="2"/>
  <c r="G69" i="2"/>
  <c r="S69" i="2" s="1"/>
  <c r="F65" i="2"/>
  <c r="R65" i="2" s="1"/>
  <c r="E65" i="2"/>
  <c r="G65" i="2"/>
  <c r="S65" i="2" s="1"/>
  <c r="F61" i="2"/>
  <c r="R61" i="2" s="1"/>
  <c r="E61" i="2"/>
  <c r="G61" i="2"/>
  <c r="S61" i="2" s="1"/>
  <c r="F57" i="2"/>
  <c r="R57" i="2" s="1"/>
  <c r="E57" i="2"/>
  <c r="G57" i="2"/>
  <c r="S57" i="2" s="1"/>
  <c r="F53" i="2"/>
  <c r="R53" i="2" s="1"/>
  <c r="E53" i="2"/>
  <c r="G53" i="2"/>
  <c r="S53" i="2" s="1"/>
  <c r="F49" i="2"/>
  <c r="R49" i="2" s="1"/>
  <c r="E49" i="2"/>
  <c r="G49" i="2"/>
  <c r="S49" i="2" s="1"/>
  <c r="F45" i="2"/>
  <c r="R45" i="2" s="1"/>
  <c r="E45" i="2"/>
  <c r="G45" i="2"/>
  <c r="S45" i="2" s="1"/>
  <c r="F41" i="2"/>
  <c r="R41" i="2" s="1"/>
  <c r="E41" i="2"/>
  <c r="G41" i="2"/>
  <c r="S41" i="2" s="1"/>
  <c r="F37" i="2"/>
  <c r="R37" i="2" s="1"/>
  <c r="E37" i="2"/>
  <c r="G37" i="2"/>
  <c r="S37" i="2" s="1"/>
  <c r="F33" i="2"/>
  <c r="R33" i="2" s="1"/>
  <c r="E33" i="2"/>
  <c r="G33" i="2"/>
  <c r="S33" i="2" s="1"/>
  <c r="F29" i="2"/>
  <c r="R29" i="2" s="1"/>
  <c r="E29" i="2"/>
  <c r="G29" i="2"/>
  <c r="S29" i="2" s="1"/>
  <c r="F25" i="2"/>
  <c r="R25" i="2" s="1"/>
  <c r="E25" i="2"/>
  <c r="G25" i="2"/>
  <c r="S25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S391" i="4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28" i="4"/>
  <c r="X528" i="4" s="1"/>
  <c r="Y528" i="4" s="1"/>
  <c r="T354" i="4"/>
  <c r="T338" i="4"/>
  <c r="S12" i="4"/>
  <c r="T222" i="4"/>
  <c r="T5" i="4"/>
  <c r="T509" i="4"/>
  <c r="V66" i="4"/>
  <c r="U66" i="4"/>
  <c r="S236" i="4"/>
  <c r="U236" i="4" s="1"/>
  <c r="W245" i="4"/>
  <c r="X245" i="4" s="1"/>
  <c r="Y245" i="4" s="1"/>
  <c r="W109" i="4"/>
  <c r="X109" i="4" s="1"/>
  <c r="Y109" i="4" s="1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T218" i="4"/>
  <c r="T210" i="4"/>
  <c r="T98" i="4"/>
  <c r="V98" i="4" s="1"/>
  <c r="S501" i="4"/>
  <c r="U501" i="4" s="1"/>
  <c r="S16" i="4"/>
  <c r="S13" i="4"/>
  <c r="U13" i="4" s="1"/>
  <c r="R8" i="4"/>
  <c r="S8" i="4"/>
  <c r="U12" i="4"/>
  <c r="T346" i="4"/>
  <c r="S6" i="4"/>
  <c r="T230" i="4"/>
  <c r="T214" i="4"/>
  <c r="T94" i="4"/>
  <c r="U354" i="4"/>
  <c r="U218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T324" i="4"/>
  <c r="T320" i="4"/>
  <c r="T316" i="4"/>
  <c r="V316" i="4" s="1"/>
  <c r="W316" i="4" s="1"/>
  <c r="T312" i="4"/>
  <c r="T308" i="4"/>
  <c r="T304" i="4"/>
  <c r="T300" i="4"/>
  <c r="V300" i="4" s="1"/>
  <c r="W300" i="4" s="1"/>
  <c r="T296" i="4"/>
  <c r="T292" i="4"/>
  <c r="T288" i="4"/>
  <c r="T284" i="4"/>
  <c r="V284" i="4" s="1"/>
  <c r="W284" i="4" s="1"/>
  <c r="T280" i="4"/>
  <c r="T276" i="4"/>
  <c r="T272" i="4"/>
  <c r="T268" i="4"/>
  <c r="V268" i="4" s="1"/>
  <c r="W268" i="4" s="1"/>
  <c r="T264" i="4"/>
  <c r="T260" i="4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V146" i="4" s="1"/>
  <c r="W146" i="4" s="1"/>
  <c r="X146" i="4" s="1"/>
  <c r="Y146" i="4" s="1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V114" i="4" s="1"/>
  <c r="W114" i="4" s="1"/>
  <c r="X114" i="4" s="1"/>
  <c r="Y114" i="4" s="1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V74" i="4" s="1"/>
  <c r="T70" i="4"/>
  <c r="T57" i="4"/>
  <c r="T49" i="4"/>
  <c r="T38" i="4"/>
  <c r="T32" i="4"/>
  <c r="T24" i="4"/>
  <c r="U94" i="4"/>
  <c r="U82" i="4"/>
  <c r="U78" i="4"/>
  <c r="U74" i="4"/>
  <c r="V15" i="4"/>
  <c r="U15" i="4"/>
  <c r="U395" i="4"/>
  <c r="U4" i="4"/>
  <c r="V4" i="4"/>
  <c r="W965" i="4"/>
  <c r="X965" i="4" s="1"/>
  <c r="Y965" i="4" s="1"/>
  <c r="W957" i="4"/>
  <c r="X957" i="4" s="1"/>
  <c r="Y957" i="4" s="1"/>
  <c r="W925" i="4"/>
  <c r="X925" i="4" s="1"/>
  <c r="Y925" i="4" s="1"/>
  <c r="W530" i="4"/>
  <c r="X530" i="4" s="1"/>
  <c r="Y530" i="4" s="1"/>
  <c r="W458" i="4"/>
  <c r="X458" i="4" s="1"/>
  <c r="Y458" i="4" s="1"/>
  <c r="W390" i="4"/>
  <c r="X390" i="4" s="1"/>
  <c r="Y390" i="4" s="1"/>
  <c r="W377" i="4"/>
  <c r="X377" i="4" s="1"/>
  <c r="Y377" i="4" s="1"/>
  <c r="W105" i="4"/>
  <c r="X105" i="4" s="1"/>
  <c r="Y105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V200" i="4" s="1"/>
  <c r="W200" i="4" s="1"/>
  <c r="T192" i="4"/>
  <c r="T184" i="4"/>
  <c r="V184" i="4" s="1"/>
  <c r="W184" i="4" s="1"/>
  <c r="T176" i="4"/>
  <c r="T168" i="4"/>
  <c r="T160" i="4"/>
  <c r="T144" i="4"/>
  <c r="T136" i="4"/>
  <c r="T128" i="4"/>
  <c r="V128" i="4" s="1"/>
  <c r="W128" i="4" s="1"/>
  <c r="T120" i="4"/>
  <c r="T112" i="4"/>
  <c r="V112" i="4" s="1"/>
  <c r="W112" i="4" s="1"/>
  <c r="T100" i="4"/>
  <c r="T92" i="4"/>
  <c r="T88" i="4"/>
  <c r="T84" i="4"/>
  <c r="T80" i="4"/>
  <c r="T76" i="4"/>
  <c r="T72" i="4"/>
  <c r="T53" i="4"/>
  <c r="T45" i="4"/>
  <c r="T36" i="4"/>
  <c r="T28" i="4"/>
  <c r="V917" i="4"/>
  <c r="V853" i="4"/>
  <c r="U733" i="4"/>
  <c r="V661" i="4"/>
  <c r="U597" i="4"/>
  <c r="V548" i="4"/>
  <c r="U548" i="4"/>
  <c r="V532" i="4"/>
  <c r="U532" i="4"/>
  <c r="V516" i="4"/>
  <c r="U516" i="4"/>
  <c r="U971" i="4"/>
  <c r="V963" i="4"/>
  <c r="U963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05" i="4"/>
  <c r="V897" i="4"/>
  <c r="U889" i="4"/>
  <c r="U873" i="4"/>
  <c r="V857" i="4"/>
  <c r="V841" i="4"/>
  <c r="V833" i="4"/>
  <c r="U825" i="4"/>
  <c r="U809" i="4"/>
  <c r="U793" i="4"/>
  <c r="U777" i="4"/>
  <c r="V761" i="4"/>
  <c r="V745" i="4"/>
  <c r="V737" i="4"/>
  <c r="U729" i="4"/>
  <c r="U713" i="4"/>
  <c r="V697" i="4"/>
  <c r="V681" i="4"/>
  <c r="V673" i="4"/>
  <c r="V649" i="4"/>
  <c r="V641" i="4"/>
  <c r="U633" i="4"/>
  <c r="U617" i="4"/>
  <c r="V609" i="4"/>
  <c r="V601" i="4"/>
  <c r="V585" i="4"/>
  <c r="V577" i="4"/>
  <c r="U569" i="4"/>
  <c r="U556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U997" i="4"/>
  <c r="V989" i="4"/>
  <c r="U989" i="4"/>
  <c r="U981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W35" i="4" s="1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U877" i="4"/>
  <c r="U821" i="4"/>
  <c r="U757" i="4"/>
  <c r="U693" i="4"/>
  <c r="U669" i="4"/>
  <c r="V959" i="4"/>
  <c r="U959" i="4"/>
  <c r="V947" i="4"/>
  <c r="U947" i="4"/>
  <c r="U939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168" i="4" l="1"/>
  <c r="W168" i="4" s="1"/>
  <c r="W23" i="4"/>
  <c r="W46" i="4"/>
  <c r="W249" i="4"/>
  <c r="W265" i="4"/>
  <c r="W281" i="4"/>
  <c r="W297" i="4"/>
  <c r="W313" i="4"/>
  <c r="W329" i="4"/>
  <c r="W345" i="4"/>
  <c r="V260" i="4"/>
  <c r="W260" i="4" s="1"/>
  <c r="V276" i="4"/>
  <c r="W276" i="4" s="1"/>
  <c r="V292" i="4"/>
  <c r="W292" i="4" s="1"/>
  <c r="V308" i="4"/>
  <c r="W308" i="4" s="1"/>
  <c r="V324" i="4"/>
  <c r="W324" i="4" s="1"/>
  <c r="V346" i="4"/>
  <c r="W189" i="4"/>
  <c r="X189" i="4" s="1"/>
  <c r="Y189" i="4" s="1"/>
  <c r="W221" i="4"/>
  <c r="X221" i="4" s="1"/>
  <c r="Y221" i="4" s="1"/>
  <c r="W169" i="4"/>
  <c r="X169" i="4" s="1"/>
  <c r="Y169" i="4" s="1"/>
  <c r="AK169" i="4" s="1"/>
  <c r="W430" i="4"/>
  <c r="W462" i="4"/>
  <c r="X462" i="4" s="1"/>
  <c r="Y462" i="4" s="1"/>
  <c r="AI462" i="4" s="1"/>
  <c r="W135" i="4"/>
  <c r="X135" i="4" s="1"/>
  <c r="Y135" i="4" s="1"/>
  <c r="AG135" i="4" s="1"/>
  <c r="W147" i="4"/>
  <c r="X147" i="4" s="1"/>
  <c r="Y147" i="4" s="1"/>
  <c r="W466" i="4"/>
  <c r="X466" i="4" s="1"/>
  <c r="Y466" i="4" s="1"/>
  <c r="W185" i="4"/>
  <c r="X185" i="4" s="1"/>
  <c r="Y185" i="4" s="1"/>
  <c r="AK185" i="4" s="1"/>
  <c r="W165" i="4"/>
  <c r="X165" i="4" s="1"/>
  <c r="Y165" i="4" s="1"/>
  <c r="V144" i="4"/>
  <c r="W144" i="4" s="1"/>
  <c r="W422" i="4"/>
  <c r="W233" i="4"/>
  <c r="X233" i="4" s="1"/>
  <c r="W538" i="4"/>
  <c r="X538" i="4" s="1"/>
  <c r="Y538" i="4" s="1"/>
  <c r="V561" i="4"/>
  <c r="W561" i="4" s="1"/>
  <c r="X561" i="4" s="1"/>
  <c r="V593" i="4"/>
  <c r="V625" i="4"/>
  <c r="W625" i="4" s="1"/>
  <c r="X625" i="4" s="1"/>
  <c r="V657" i="4"/>
  <c r="V689" i="4"/>
  <c r="V721" i="4"/>
  <c r="V753" i="4"/>
  <c r="V785" i="4"/>
  <c r="V817" i="4"/>
  <c r="V849" i="4"/>
  <c r="V881" i="4"/>
  <c r="V913" i="4"/>
  <c r="V629" i="4"/>
  <c r="W629" i="4" s="1"/>
  <c r="V885" i="4"/>
  <c r="V28" i="4"/>
  <c r="W28" i="4" s="1"/>
  <c r="V120" i="4"/>
  <c r="W120" i="4" s="1"/>
  <c r="V136" i="4"/>
  <c r="W136" i="4" s="1"/>
  <c r="V160" i="4"/>
  <c r="W160" i="4" s="1"/>
  <c r="V176" i="4"/>
  <c r="W176" i="4" s="1"/>
  <c r="V192" i="4"/>
  <c r="W192" i="4" s="1"/>
  <c r="V30" i="4"/>
  <c r="W30" i="4" s="1"/>
  <c r="X30" i="4" s="1"/>
  <c r="Y30" i="4" s="1"/>
  <c r="W365" i="4"/>
  <c r="W197" i="4"/>
  <c r="X197" i="4" s="1"/>
  <c r="W213" i="4"/>
  <c r="X213" i="4" s="1"/>
  <c r="Y213" i="4" s="1"/>
  <c r="W33" i="4"/>
  <c r="X33" i="4" s="1"/>
  <c r="Y33" i="4" s="1"/>
  <c r="W161" i="4"/>
  <c r="X161" i="4" s="1"/>
  <c r="Y161" i="4" s="1"/>
  <c r="AK161" i="4" s="1"/>
  <c r="W414" i="4"/>
  <c r="X414" i="4" s="1"/>
  <c r="W119" i="4"/>
  <c r="W181" i="4"/>
  <c r="X181" i="4" s="1"/>
  <c r="W131" i="4"/>
  <c r="X131" i="4" s="1"/>
  <c r="Y131" i="4" s="1"/>
  <c r="W157" i="4"/>
  <c r="X157" i="4" s="1"/>
  <c r="V589" i="4"/>
  <c r="V605" i="4"/>
  <c r="V961" i="4"/>
  <c r="W961" i="4" s="1"/>
  <c r="X961" i="4" s="1"/>
  <c r="Y961" i="4" s="1"/>
  <c r="W945" i="4"/>
  <c r="X945" i="4" s="1"/>
  <c r="W201" i="4"/>
  <c r="X201" i="4" s="1"/>
  <c r="Y201" i="4" s="1"/>
  <c r="AG201" i="4" s="1"/>
  <c r="W510" i="4"/>
  <c r="X510" i="4" s="1"/>
  <c r="AU510" i="4" s="1"/>
  <c r="U605" i="4"/>
  <c r="W31" i="4"/>
  <c r="X31" i="4" s="1"/>
  <c r="Y31" i="4" s="1"/>
  <c r="W54" i="4"/>
  <c r="W257" i="4"/>
  <c r="X257" i="4" s="1"/>
  <c r="Y257" i="4" s="1"/>
  <c r="W273" i="4"/>
  <c r="W289" i="4"/>
  <c r="X289" i="4" s="1"/>
  <c r="Y289" i="4" s="1"/>
  <c r="W305" i="4"/>
  <c r="W321" i="4"/>
  <c r="X321" i="4" s="1"/>
  <c r="Y321" i="4" s="1"/>
  <c r="W337" i="4"/>
  <c r="W353" i="4"/>
  <c r="X353" i="4" s="1"/>
  <c r="Y353" i="4" s="1"/>
  <c r="V216" i="4"/>
  <c r="W216" i="4" s="1"/>
  <c r="V90" i="4"/>
  <c r="W90" i="4" s="1"/>
  <c r="X90" i="4" s="1"/>
  <c r="V94" i="4"/>
  <c r="V210" i="4"/>
  <c r="W210" i="4" s="1"/>
  <c r="X210" i="4" s="1"/>
  <c r="W398" i="4"/>
  <c r="X398" i="4" s="1"/>
  <c r="Y398" i="4" s="1"/>
  <c r="W502" i="4"/>
  <c r="X502" i="4" s="1"/>
  <c r="W139" i="4"/>
  <c r="X139" i="4" s="1"/>
  <c r="Y139" i="4" s="1"/>
  <c r="U529" i="4"/>
  <c r="V529" i="4"/>
  <c r="U350" i="4"/>
  <c r="V350" i="4"/>
  <c r="V573" i="4"/>
  <c r="U573" i="4"/>
  <c r="V637" i="4"/>
  <c r="U637" i="4"/>
  <c r="V547" i="4"/>
  <c r="V998" i="4"/>
  <c r="W998" i="4" s="1"/>
  <c r="U387" i="4"/>
  <c r="W387" i="4" s="1"/>
  <c r="X387" i="4" s="1"/>
  <c r="V338" i="4"/>
  <c r="W338" i="4" s="1"/>
  <c r="X338" i="4" s="1"/>
  <c r="V383" i="4"/>
  <c r="V391" i="4"/>
  <c r="V486" i="4"/>
  <c r="W486" i="4" s="1"/>
  <c r="X486" i="4" s="1"/>
  <c r="Y486" i="4" s="1"/>
  <c r="AG486" i="4" s="1"/>
  <c r="V470" i="4"/>
  <c r="W470" i="4" s="1"/>
  <c r="X470" i="4" s="1"/>
  <c r="U438" i="4"/>
  <c r="W438" i="4" s="1"/>
  <c r="X438" i="4" s="1"/>
  <c r="Y438" i="4" s="1"/>
  <c r="V406" i="4"/>
  <c r="W406" i="4" s="1"/>
  <c r="X406" i="4" s="1"/>
  <c r="T437" i="4"/>
  <c r="V437" i="4" s="1"/>
  <c r="W437" i="4" s="1"/>
  <c r="T433" i="4"/>
  <c r="V433" i="4" s="1"/>
  <c r="W433" i="4" s="1"/>
  <c r="T429" i="4"/>
  <c r="T405" i="4"/>
  <c r="V405" i="4" s="1"/>
  <c r="W405" i="4" s="1"/>
  <c r="T401" i="4"/>
  <c r="T397" i="4"/>
  <c r="V397" i="4" s="1"/>
  <c r="W397" i="4" s="1"/>
  <c r="V977" i="4"/>
  <c r="W977" i="4" s="1"/>
  <c r="V993" i="4"/>
  <c r="W993" i="4" s="1"/>
  <c r="X993" i="4" s="1"/>
  <c r="U589" i="4"/>
  <c r="V374" i="4"/>
  <c r="V946" i="4"/>
  <c r="V982" i="4"/>
  <c r="W982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V204" i="4"/>
  <c r="W204" i="4" s="1"/>
  <c r="X204" i="4" s="1"/>
  <c r="Y204" i="4" s="1"/>
  <c r="V256" i="4"/>
  <c r="W256" i="4" s="1"/>
  <c r="V272" i="4"/>
  <c r="W272" i="4" s="1"/>
  <c r="V288" i="4"/>
  <c r="W288" i="4" s="1"/>
  <c r="X288" i="4" s="1"/>
  <c r="V304" i="4"/>
  <c r="W304" i="4" s="1"/>
  <c r="V320" i="4"/>
  <c r="W320" i="4" s="1"/>
  <c r="V218" i="4"/>
  <c r="W218" i="4" s="1"/>
  <c r="X218" i="4" s="1"/>
  <c r="V342" i="4"/>
  <c r="W373" i="4"/>
  <c r="X373" i="4" s="1"/>
  <c r="Y373" i="4" s="1"/>
  <c r="W205" i="4"/>
  <c r="X205" i="4" s="1"/>
  <c r="Y205" i="4" s="1"/>
  <c r="W418" i="4"/>
  <c r="X418" i="4" s="1"/>
  <c r="W546" i="4"/>
  <c r="X546" i="4" s="1"/>
  <c r="Y546" i="4" s="1"/>
  <c r="W446" i="4"/>
  <c r="X446" i="4" s="1"/>
  <c r="V208" i="4"/>
  <c r="W208" i="4" s="1"/>
  <c r="X208" i="4" s="1"/>
  <c r="Y208" i="4" s="1"/>
  <c r="V51" i="4"/>
  <c r="W51" i="4" s="1"/>
  <c r="X51" i="4" s="1"/>
  <c r="Y51" i="4" s="1"/>
  <c r="V38" i="4"/>
  <c r="W38" i="4" s="1"/>
  <c r="W29" i="4"/>
  <c r="X29" i="4" s="1"/>
  <c r="Y29" i="4" s="1"/>
  <c r="Y506" i="4"/>
  <c r="X506" i="4"/>
  <c r="V985" i="4"/>
  <c r="W985" i="4" s="1"/>
  <c r="X985" i="4" s="1"/>
  <c r="V1001" i="4"/>
  <c r="V523" i="4"/>
  <c r="W523" i="4" s="1"/>
  <c r="V934" i="4"/>
  <c r="W934" i="4" s="1"/>
  <c r="V962" i="4"/>
  <c r="W962" i="4" s="1"/>
  <c r="V974" i="4"/>
  <c r="W974" i="4" s="1"/>
  <c r="V990" i="4"/>
  <c r="W990" i="4" s="1"/>
  <c r="V565" i="4"/>
  <c r="W565" i="4" s="1"/>
  <c r="X565" i="4" s="1"/>
  <c r="Y565" i="4" s="1"/>
  <c r="V645" i="4"/>
  <c r="W645" i="4" s="1"/>
  <c r="X645" i="4" s="1"/>
  <c r="V677" i="4"/>
  <c r="W677" i="4" s="1"/>
  <c r="X677" i="4" s="1"/>
  <c r="V869" i="4"/>
  <c r="W869" i="4" s="1"/>
  <c r="X869" i="4" s="1"/>
  <c r="V901" i="4"/>
  <c r="W901" i="4" s="1"/>
  <c r="X901" i="4" s="1"/>
  <c r="V80" i="4"/>
  <c r="W80" i="4" s="1"/>
  <c r="X80" i="4" s="1"/>
  <c r="V232" i="4"/>
  <c r="W232" i="4" s="1"/>
  <c r="X232" i="4" s="1"/>
  <c r="V22" i="4"/>
  <c r="W22" i="4" s="1"/>
  <c r="X22" i="4" s="1"/>
  <c r="Y22" i="4" s="1"/>
  <c r="V59" i="4"/>
  <c r="W59" i="4" s="1"/>
  <c r="X59" i="4" s="1"/>
  <c r="Y59" i="4" s="1"/>
  <c r="V78" i="4"/>
  <c r="W78" i="4" s="1"/>
  <c r="X78" i="4" s="1"/>
  <c r="V228" i="4"/>
  <c r="W228" i="4" s="1"/>
  <c r="X228" i="4" s="1"/>
  <c r="V248" i="4"/>
  <c r="W248" i="4" s="1"/>
  <c r="X248" i="4" s="1"/>
  <c r="V264" i="4"/>
  <c r="W264" i="4" s="1"/>
  <c r="X264" i="4" s="1"/>
  <c r="V280" i="4"/>
  <c r="W280" i="4" s="1"/>
  <c r="X280" i="4" s="1"/>
  <c r="V296" i="4"/>
  <c r="W296" i="4" s="1"/>
  <c r="V312" i="4"/>
  <c r="W312" i="4" s="1"/>
  <c r="X312" i="4" s="1"/>
  <c r="V328" i="4"/>
  <c r="W328" i="4" s="1"/>
  <c r="X328" i="4" s="1"/>
  <c r="V366" i="4"/>
  <c r="W366" i="4" s="1"/>
  <c r="V515" i="4"/>
  <c r="W515" i="4" s="1"/>
  <c r="V539" i="4"/>
  <c r="W539" i="4" s="1"/>
  <c r="V926" i="4"/>
  <c r="W926" i="4" s="1"/>
  <c r="V942" i="4"/>
  <c r="W942" i="4" s="1"/>
  <c r="V954" i="4"/>
  <c r="W954" i="4" s="1"/>
  <c r="V970" i="4"/>
  <c r="W970" i="4" s="1"/>
  <c r="V545" i="4"/>
  <c r="W545" i="4" s="1"/>
  <c r="V978" i="4"/>
  <c r="W978" i="4" s="1"/>
  <c r="V986" i="4"/>
  <c r="W986" i="4" s="1"/>
  <c r="V994" i="4"/>
  <c r="V509" i="4"/>
  <c r="W509" i="4" s="1"/>
  <c r="Y509" i="4" s="1"/>
  <c r="V597" i="4"/>
  <c r="W597" i="4" s="1"/>
  <c r="X597" i="4" s="1"/>
  <c r="Y597" i="4" s="1"/>
  <c r="V693" i="4"/>
  <c r="W693" i="4" s="1"/>
  <c r="X693" i="4" s="1"/>
  <c r="V709" i="4"/>
  <c r="V725" i="4"/>
  <c r="W725" i="4" s="1"/>
  <c r="V741" i="4"/>
  <c r="W741" i="4" s="1"/>
  <c r="X741" i="4" s="1"/>
  <c r="V757" i="4"/>
  <c r="W757" i="4" s="1"/>
  <c r="X757" i="4" s="1"/>
  <c r="V773" i="4"/>
  <c r="W773" i="4" s="1"/>
  <c r="X773" i="4" s="1"/>
  <c r="V789" i="4"/>
  <c r="W789" i="4" s="1"/>
  <c r="X789" i="4" s="1"/>
  <c r="V805" i="4"/>
  <c r="W805" i="4" s="1"/>
  <c r="X805" i="4" s="1"/>
  <c r="V821" i="4"/>
  <c r="W821" i="4" s="1"/>
  <c r="X821" i="4" s="1"/>
  <c r="V837" i="4"/>
  <c r="W837" i="4" s="1"/>
  <c r="X837" i="4" s="1"/>
  <c r="W386" i="4"/>
  <c r="X386" i="4" s="1"/>
  <c r="W37" i="4"/>
  <c r="X37" i="4" s="1"/>
  <c r="Y37" i="4" s="1"/>
  <c r="W1001" i="4"/>
  <c r="X1001" i="4" s="1"/>
  <c r="V72" i="4"/>
  <c r="W72" i="4" s="1"/>
  <c r="X72" i="4" s="1"/>
  <c r="Y72" i="4" s="1"/>
  <c r="V88" i="4"/>
  <c r="W88" i="4" s="1"/>
  <c r="X88" i="4" s="1"/>
  <c r="Y88" i="4" s="1"/>
  <c r="V224" i="4"/>
  <c r="W224" i="4" s="1"/>
  <c r="V507" i="4"/>
  <c r="W507" i="4" s="1"/>
  <c r="X507" i="4" s="1"/>
  <c r="V230" i="4"/>
  <c r="W230" i="4" s="1"/>
  <c r="X230" i="4" s="1"/>
  <c r="V226" i="4"/>
  <c r="V354" i="4"/>
  <c r="W354" i="4" s="1"/>
  <c r="X354" i="4" s="1"/>
  <c r="V557" i="4"/>
  <c r="V621" i="4"/>
  <c r="W621" i="4" s="1"/>
  <c r="X621" i="4" s="1"/>
  <c r="W127" i="4"/>
  <c r="X127" i="4" s="1"/>
  <c r="V581" i="4"/>
  <c r="W581" i="4" s="1"/>
  <c r="X581" i="4" s="1"/>
  <c r="Y581" i="4" s="1"/>
  <c r="V613" i="4"/>
  <c r="W613" i="4" s="1"/>
  <c r="X613" i="4" s="1"/>
  <c r="Y613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V717" i="4"/>
  <c r="W717" i="4" s="1"/>
  <c r="X717" i="4" s="1"/>
  <c r="V733" i="4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510" i="4"/>
  <c r="V973" i="4"/>
  <c r="W973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U391" i="4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85" i="4"/>
  <c r="AK193" i="4"/>
  <c r="AK209" i="4"/>
  <c r="AK221" i="4"/>
  <c r="AK229" i="4"/>
  <c r="W569" i="4"/>
  <c r="W577" i="4"/>
  <c r="X577" i="4" s="1"/>
  <c r="W585" i="4"/>
  <c r="Y585" i="4" s="1"/>
  <c r="W593" i="4"/>
  <c r="X593" i="4" s="1"/>
  <c r="W601" i="4"/>
  <c r="Y601" i="4" s="1"/>
  <c r="W609" i="4"/>
  <c r="X609" i="4" s="1"/>
  <c r="W617" i="4"/>
  <c r="X617" i="4" s="1"/>
  <c r="W633" i="4"/>
  <c r="X633" i="4" s="1"/>
  <c r="W649" i="4"/>
  <c r="Y649" i="4" s="1"/>
  <c r="W681" i="4"/>
  <c r="W697" i="4"/>
  <c r="X697" i="4" s="1"/>
  <c r="W713" i="4"/>
  <c r="Y713" i="4" s="1"/>
  <c r="W729" i="4"/>
  <c r="X729" i="4" s="1"/>
  <c r="W745" i="4"/>
  <c r="Y745" i="4" s="1"/>
  <c r="W761" i="4"/>
  <c r="W777" i="4"/>
  <c r="V36" i="4"/>
  <c r="W36" i="4" s="1"/>
  <c r="X36" i="4" s="1"/>
  <c r="Y36" i="4" s="1"/>
  <c r="V124" i="4"/>
  <c r="W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09" i="4"/>
  <c r="X809" i="4" s="1"/>
  <c r="Y809" i="4" s="1"/>
  <c r="W825" i="4"/>
  <c r="X825" i="4" s="1"/>
  <c r="Y825" i="4" s="1"/>
  <c r="W841" i="4"/>
  <c r="X841" i="4" s="1"/>
  <c r="Y841" i="4" s="1"/>
  <c r="W857" i="4"/>
  <c r="X857" i="4" s="1"/>
  <c r="Y857" i="4" s="1"/>
  <c r="W873" i="4"/>
  <c r="X873" i="4" s="1"/>
  <c r="Y873" i="4" s="1"/>
  <c r="W41" i="4"/>
  <c r="W71" i="4"/>
  <c r="W79" i="4"/>
  <c r="W87" i="4"/>
  <c r="X87" i="4" s="1"/>
  <c r="Y87" i="4" s="1"/>
  <c r="W923" i="4"/>
  <c r="W935" i="4"/>
  <c r="W943" i="4"/>
  <c r="V9" i="4"/>
  <c r="V941" i="4"/>
  <c r="U941" i="4"/>
  <c r="V514" i="4"/>
  <c r="U514" i="4"/>
  <c r="AH185" i="4"/>
  <c r="V34" i="4"/>
  <c r="W34" i="4" s="1"/>
  <c r="X34" i="4" s="1"/>
  <c r="Y34" i="4" s="1"/>
  <c r="V47" i="4"/>
  <c r="W47" i="4" s="1"/>
  <c r="X47" i="4" s="1"/>
  <c r="V63" i="4"/>
  <c r="W63" i="4" s="1"/>
  <c r="X63" i="4" s="1"/>
  <c r="U9" i="4"/>
  <c r="W889" i="4"/>
  <c r="W905" i="4"/>
  <c r="W95" i="4"/>
  <c r="X95" i="4" s="1"/>
  <c r="Y95" i="4" s="1"/>
  <c r="W103" i="4"/>
  <c r="W111" i="4"/>
  <c r="W155" i="4"/>
  <c r="W951" i="4"/>
  <c r="X951" i="4" s="1"/>
  <c r="Y951" i="4" s="1"/>
  <c r="W955" i="4"/>
  <c r="W963" i="4"/>
  <c r="X963" i="4" s="1"/>
  <c r="Y963" i="4" s="1"/>
  <c r="W971" i="4"/>
  <c r="W516" i="4"/>
  <c r="X516" i="4" s="1"/>
  <c r="Y516" i="4" s="1"/>
  <c r="W532" i="4"/>
  <c r="W548" i="4"/>
  <c r="X548" i="4" s="1"/>
  <c r="Y548" i="4" s="1"/>
  <c r="W661" i="4"/>
  <c r="X661" i="4" s="1"/>
  <c r="V501" i="4"/>
  <c r="W501" i="4" s="1"/>
  <c r="V5" i="4"/>
  <c r="W5" i="4" s="1"/>
  <c r="X5" i="4" s="1"/>
  <c r="Y5" i="4" s="1"/>
  <c r="AG390" i="4"/>
  <c r="AH390" i="4"/>
  <c r="AK390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F554" i="4"/>
  <c r="AK554" i="4"/>
  <c r="AJ554" i="4"/>
  <c r="AF544" i="4"/>
  <c r="AK544" i="4"/>
  <c r="AJ544" i="4"/>
  <c r="W733" i="4"/>
  <c r="X733" i="4" s="1"/>
  <c r="W853" i="4"/>
  <c r="X853" i="4" s="1"/>
  <c r="W885" i="4"/>
  <c r="W917" i="4"/>
  <c r="W74" i="4"/>
  <c r="X74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984" i="4"/>
  <c r="X984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61" i="4"/>
  <c r="AF961" i="4"/>
  <c r="AK961" i="4"/>
  <c r="AJ39" i="4"/>
  <c r="AF39" i="4"/>
  <c r="AG39" i="4"/>
  <c r="AF149" i="4"/>
  <c r="AK149" i="4"/>
  <c r="AJ149" i="4"/>
  <c r="AF546" i="4"/>
  <c r="AJ546" i="4"/>
  <c r="AF933" i="4"/>
  <c r="AK933" i="4"/>
  <c r="AJ933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X509" i="4"/>
  <c r="W346" i="4"/>
  <c r="X346" i="4" s="1"/>
  <c r="W226" i="4"/>
  <c r="X226" i="4" s="1"/>
  <c r="W82" i="4"/>
  <c r="X82" i="4" s="1"/>
  <c r="U6" i="4"/>
  <c r="V6" i="4"/>
  <c r="U16" i="4"/>
  <c r="V16" i="4"/>
  <c r="W997" i="4"/>
  <c r="X997" i="4" s="1"/>
  <c r="AI478" i="4"/>
  <c r="AI494" i="4"/>
  <c r="W15" i="4"/>
  <c r="W94" i="4"/>
  <c r="X94" i="4" s="1"/>
  <c r="W342" i="4"/>
  <c r="X342" i="4" s="1"/>
  <c r="V122" i="4"/>
  <c r="W122" i="4" s="1"/>
  <c r="V138" i="4"/>
  <c r="W138" i="4" s="1"/>
  <c r="V344" i="4"/>
  <c r="W344" i="4" s="1"/>
  <c r="X344" i="4" s="1"/>
  <c r="V13" i="4"/>
  <c r="W13" i="4" s="1"/>
  <c r="W66" i="4"/>
  <c r="X501" i="4"/>
  <c r="Y501" i="4" s="1"/>
  <c r="U8" i="4"/>
  <c r="V8" i="4"/>
  <c r="U10" i="4"/>
  <c r="V10" i="4"/>
  <c r="AG189" i="4"/>
  <c r="AG213" i="4"/>
  <c r="AI438" i="4"/>
  <c r="AI454" i="4"/>
  <c r="AG143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W526" i="4"/>
  <c r="Y526" i="4" s="1"/>
  <c r="W542" i="4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557" i="4"/>
  <c r="X557" i="4" s="1"/>
  <c r="W589" i="4"/>
  <c r="X589" i="4" s="1"/>
  <c r="W709" i="4"/>
  <c r="X709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24" i="4"/>
  <c r="Y224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38" i="4"/>
  <c r="Y38" i="4" s="1"/>
  <c r="X188" i="4"/>
  <c r="Y188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413" i="4"/>
  <c r="W413" i="4" s="1"/>
  <c r="V421" i="4"/>
  <c r="W421" i="4" s="1"/>
  <c r="V429" i="4"/>
  <c r="W429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5" i="4"/>
  <c r="X124" i="4"/>
  <c r="X256" i="4"/>
  <c r="X272" i="4"/>
  <c r="X296" i="4"/>
  <c r="X304" i="4"/>
  <c r="X320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85" i="4"/>
  <c r="AI193" i="4"/>
  <c r="AI209" i="4"/>
  <c r="AI221" i="4"/>
  <c r="AI229" i="4"/>
  <c r="AH241" i="4"/>
  <c r="AH369" i="4"/>
  <c r="AH377" i="4"/>
  <c r="AH538" i="4"/>
  <c r="AH929" i="4"/>
  <c r="AH961" i="4"/>
  <c r="AH969" i="4"/>
  <c r="AI123" i="4"/>
  <c r="AI131" i="4"/>
  <c r="AI139" i="4"/>
  <c r="AI147" i="4"/>
  <c r="W981" i="4"/>
  <c r="X981" i="4" s="1"/>
  <c r="AI165" i="4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W534" i="4"/>
  <c r="X534" i="4" s="1"/>
  <c r="W550" i="4"/>
  <c r="W524" i="4"/>
  <c r="X524" i="4" s="1"/>
  <c r="W540" i="4"/>
  <c r="X540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41" i="4"/>
  <c r="W441" i="4" s="1"/>
  <c r="V449" i="4"/>
  <c r="W449" i="4" s="1"/>
  <c r="V457" i="4"/>
  <c r="W457" i="4" s="1"/>
  <c r="Y1001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X21" i="4"/>
  <c r="Y21" i="4" s="1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14" i="4"/>
  <c r="AB114" i="4"/>
  <c r="AD114" i="4"/>
  <c r="AA114" i="4"/>
  <c r="AC114" i="4"/>
  <c r="AE114" i="4"/>
  <c r="AH114" i="4"/>
  <c r="AG114" i="4"/>
  <c r="AK114" i="4"/>
  <c r="AF114" i="4"/>
  <c r="AJ114" i="4"/>
  <c r="AI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146" i="4"/>
  <c r="AB146" i="4"/>
  <c r="AD146" i="4"/>
  <c r="AA146" i="4"/>
  <c r="AC146" i="4"/>
  <c r="AE146" i="4"/>
  <c r="AH146" i="4"/>
  <c r="AG146" i="4"/>
  <c r="AK146" i="4"/>
  <c r="AF146" i="4"/>
  <c r="AJ146" i="4"/>
  <c r="AI146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46" i="4"/>
  <c r="X151" i="4"/>
  <c r="Y151" i="4" s="1"/>
  <c r="AJ151" i="4" s="1"/>
  <c r="X725" i="4"/>
  <c r="X27" i="4"/>
  <c r="Y27" i="4" s="1"/>
  <c r="X35" i="4"/>
  <c r="Y35" i="4" s="1"/>
  <c r="X382" i="4"/>
  <c r="X953" i="4"/>
  <c r="Y953" i="4"/>
  <c r="AA390" i="4"/>
  <c r="AC390" i="4"/>
  <c r="AE390" i="4"/>
  <c r="Z390" i="4"/>
  <c r="AB390" i="4"/>
  <c r="AD390" i="4"/>
  <c r="AT390" i="4"/>
  <c r="AA398" i="4"/>
  <c r="AC398" i="4"/>
  <c r="AE398" i="4"/>
  <c r="AQ398" i="4" s="1"/>
  <c r="AW398" i="4" s="1"/>
  <c r="Z398" i="4"/>
  <c r="AB398" i="4"/>
  <c r="AN398" i="4" s="1"/>
  <c r="AD398" i="4"/>
  <c r="AT398" i="4"/>
  <c r="AT418" i="4"/>
  <c r="AA426" i="4"/>
  <c r="AC426" i="4"/>
  <c r="AE426" i="4"/>
  <c r="Z426" i="4"/>
  <c r="AB426" i="4"/>
  <c r="AD426" i="4"/>
  <c r="AA434" i="4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N442" i="4" s="1"/>
  <c r="AD442" i="4"/>
  <c r="AT442" i="4"/>
  <c r="AA458" i="4"/>
  <c r="AC458" i="4"/>
  <c r="AE458" i="4"/>
  <c r="Z458" i="4"/>
  <c r="AB458" i="4"/>
  <c r="AD458" i="4"/>
  <c r="AT458" i="4"/>
  <c r="AA466" i="4"/>
  <c r="AM466" i="4" s="1"/>
  <c r="AC466" i="4"/>
  <c r="AE466" i="4"/>
  <c r="AQ466" i="4" s="1"/>
  <c r="AS466" i="4"/>
  <c r="AW466" i="4"/>
  <c r="Z466" i="4"/>
  <c r="AB466" i="4"/>
  <c r="AD466" i="4"/>
  <c r="AT466" i="4"/>
  <c r="AA474" i="4"/>
  <c r="AC474" i="4"/>
  <c r="AE474" i="4"/>
  <c r="Z474" i="4"/>
  <c r="AB474" i="4"/>
  <c r="AD474" i="4"/>
  <c r="AT474" i="4"/>
  <c r="AA490" i="4"/>
  <c r="AM490" i="4" s="1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530" i="4"/>
  <c r="AB530" i="4"/>
  <c r="AD530" i="4"/>
  <c r="AV530" i="4"/>
  <c r="AA530" i="4"/>
  <c r="AE530" i="4"/>
  <c r="AC530" i="4"/>
  <c r="AW530" i="4"/>
  <c r="Z546" i="4"/>
  <c r="AD546" i="4"/>
  <c r="AA546" i="4"/>
  <c r="AC546" i="4"/>
  <c r="Z925" i="4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X977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B554" i="4"/>
  <c r="AD554" i="4"/>
  <c r="AV554" i="4"/>
  <c r="AA554" i="4"/>
  <c r="AE554" i="4"/>
  <c r="AC554" i="4"/>
  <c r="AW554" i="4"/>
  <c r="Z528" i="4"/>
  <c r="AL528" i="4" s="1"/>
  <c r="AR528" i="4" s="1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89" i="4"/>
  <c r="AK189" i="4"/>
  <c r="AH201" i="4"/>
  <c r="AK201" i="4"/>
  <c r="AH213" i="4"/>
  <c r="AK213" i="4"/>
  <c r="AH225" i="4"/>
  <c r="AK225" i="4"/>
  <c r="AJ438" i="4"/>
  <c r="AJ454" i="4"/>
  <c r="AF454" i="4"/>
  <c r="AJ462" i="4"/>
  <c r="AF462" i="4"/>
  <c r="AJ482" i="4"/>
  <c r="AF482" i="4"/>
  <c r="AH135" i="4"/>
  <c r="AK135" i="4"/>
  <c r="AH143" i="4"/>
  <c r="AK143" i="4"/>
  <c r="AI69" i="4"/>
  <c r="AJ69" i="4"/>
  <c r="AF69" i="4"/>
  <c r="AH205" i="4"/>
  <c r="AK361" i="4"/>
  <c r="AJ361" i="4"/>
  <c r="AF361" i="4"/>
  <c r="AH394" i="4"/>
  <c r="AK394" i="4"/>
  <c r="AH402" i="4"/>
  <c r="AK402" i="4"/>
  <c r="AK486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374" i="4"/>
  <c r="W547" i="4"/>
  <c r="W946" i="4"/>
  <c r="W529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X430" i="4"/>
  <c r="Y43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89" i="4"/>
  <c r="AC189" i="4"/>
  <c r="AE189" i="4"/>
  <c r="Z189" i="4"/>
  <c r="AB189" i="4"/>
  <c r="AD189" i="4"/>
  <c r="AA201" i="4"/>
  <c r="AM201" i="4" s="1"/>
  <c r="AS201" i="4" s="1"/>
  <c r="AC201" i="4"/>
  <c r="AE201" i="4"/>
  <c r="Z201" i="4"/>
  <c r="AB201" i="4"/>
  <c r="AD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82" i="4"/>
  <c r="AC482" i="4"/>
  <c r="AO482" i="4" s="1"/>
  <c r="AE482" i="4"/>
  <c r="AU482" i="4"/>
  <c r="Z482" i="4"/>
  <c r="AB482" i="4"/>
  <c r="AD482" i="4"/>
  <c r="AD506" i="4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A205" i="4"/>
  <c r="AC205" i="4"/>
  <c r="AE205" i="4"/>
  <c r="Z205" i="4"/>
  <c r="AB205" i="4"/>
  <c r="AD205" i="4"/>
  <c r="AA394" i="4"/>
  <c r="AC394" i="4"/>
  <c r="AE394" i="4"/>
  <c r="Z394" i="4"/>
  <c r="AB394" i="4"/>
  <c r="AD394" i="4"/>
  <c r="AA402" i="4"/>
  <c r="AC402" i="4"/>
  <c r="AE402" i="4"/>
  <c r="Z402" i="4"/>
  <c r="AB402" i="4"/>
  <c r="AD402" i="4"/>
  <c r="AA486" i="4"/>
  <c r="AM486" i="4" s="1"/>
  <c r="AC486" i="4"/>
  <c r="AE486" i="4"/>
  <c r="AS486" i="4"/>
  <c r="Z486" i="4"/>
  <c r="AB486" i="4"/>
  <c r="AD486" i="4"/>
  <c r="AT486" i="4"/>
  <c r="X23" i="4"/>
  <c r="Y23" i="4" s="1"/>
  <c r="X46" i="4"/>
  <c r="Y46" i="4" s="1"/>
  <c r="X54" i="4"/>
  <c r="Y54" i="4" s="1"/>
  <c r="X249" i="4"/>
  <c r="Y249" i="4" s="1"/>
  <c r="X265" i="4"/>
  <c r="Y265" i="4" s="1"/>
  <c r="X273" i="4"/>
  <c r="Y273" i="4" s="1"/>
  <c r="X281" i="4"/>
  <c r="Y281" i="4" s="1"/>
  <c r="X297" i="4"/>
  <c r="Y297" i="4" s="1"/>
  <c r="X305" i="4"/>
  <c r="Y305" i="4" s="1"/>
  <c r="X313" i="4"/>
  <c r="Y313" i="4" s="1"/>
  <c r="X329" i="4"/>
  <c r="Y329" i="4" s="1"/>
  <c r="X337" i="4"/>
  <c r="Y337" i="4" s="1"/>
  <c r="X345" i="4"/>
  <c r="Y345" i="4" s="1"/>
  <c r="X365" i="4"/>
  <c r="Y365" i="4"/>
  <c r="U244" i="4"/>
  <c r="V244" i="4"/>
  <c r="U364" i="4"/>
  <c r="V364" i="4"/>
  <c r="U372" i="4"/>
  <c r="V372" i="4"/>
  <c r="X522" i="4"/>
  <c r="Y522" i="4"/>
  <c r="Z43" i="4"/>
  <c r="AB43" i="4"/>
  <c r="AD43" i="4"/>
  <c r="AP43" i="4" s="1"/>
  <c r="AV43" i="4" s="1"/>
  <c r="AA43" i="4"/>
  <c r="AE43" i="4"/>
  <c r="AC43" i="4"/>
  <c r="Z105" i="4"/>
  <c r="AB105" i="4"/>
  <c r="AD105" i="4"/>
  <c r="AC105" i="4"/>
  <c r="AA105" i="4"/>
  <c r="AE105" i="4"/>
  <c r="AA185" i="4"/>
  <c r="AC185" i="4"/>
  <c r="AE185" i="4"/>
  <c r="AQ185" i="4" s="1"/>
  <c r="AW185" i="4" s="1"/>
  <c r="Z185" i="4"/>
  <c r="AB185" i="4"/>
  <c r="AD185" i="4"/>
  <c r="AT185" i="4"/>
  <c r="AA193" i="4"/>
  <c r="AC193" i="4"/>
  <c r="AE193" i="4"/>
  <c r="Z193" i="4"/>
  <c r="AB193" i="4"/>
  <c r="AD193" i="4"/>
  <c r="AT193" i="4"/>
  <c r="AA209" i="4"/>
  <c r="AC209" i="4"/>
  <c r="AE209" i="4"/>
  <c r="AW209" i="4"/>
  <c r="Z209" i="4"/>
  <c r="AB209" i="4"/>
  <c r="AD209" i="4"/>
  <c r="AT209" i="4"/>
  <c r="AA221" i="4"/>
  <c r="AC221" i="4"/>
  <c r="AE221" i="4"/>
  <c r="AU221" i="4"/>
  <c r="Z221" i="4"/>
  <c r="AB221" i="4"/>
  <c r="AD221" i="4"/>
  <c r="AT221" i="4"/>
  <c r="AA229" i="4"/>
  <c r="AC229" i="4"/>
  <c r="AE229" i="4"/>
  <c r="AW229" i="4"/>
  <c r="Z229" i="4"/>
  <c r="AB229" i="4"/>
  <c r="AD229" i="4"/>
  <c r="AT229" i="4"/>
  <c r="Z241" i="4"/>
  <c r="AB241" i="4"/>
  <c r="AD241" i="4"/>
  <c r="AT241" i="4"/>
  <c r="AV241" i="4"/>
  <c r="AC241" i="4"/>
  <c r="AA241" i="4"/>
  <c r="AE241" i="4"/>
  <c r="Z369" i="4"/>
  <c r="AB369" i="4"/>
  <c r="AD369" i="4"/>
  <c r="AT369" i="4"/>
  <c r="AV369" i="4"/>
  <c r="AC369" i="4"/>
  <c r="AA369" i="4"/>
  <c r="AE369" i="4"/>
  <c r="Z377" i="4"/>
  <c r="AB377" i="4"/>
  <c r="AD377" i="4"/>
  <c r="AT377" i="4"/>
  <c r="AV377" i="4"/>
  <c r="AC377" i="4"/>
  <c r="AA377" i="4"/>
  <c r="AE377" i="4"/>
  <c r="Z538" i="4"/>
  <c r="AB538" i="4"/>
  <c r="AD538" i="4"/>
  <c r="AT538" i="4"/>
  <c r="AV538" i="4"/>
  <c r="AA538" i="4"/>
  <c r="AE538" i="4"/>
  <c r="AC538" i="4"/>
  <c r="AW538" i="4"/>
  <c r="Z929" i="4"/>
  <c r="AB929" i="4"/>
  <c r="AD929" i="4"/>
  <c r="AT929" i="4"/>
  <c r="AV929" i="4"/>
  <c r="AC929" i="4"/>
  <c r="AA929" i="4"/>
  <c r="AE929" i="4"/>
  <c r="Z961" i="4"/>
  <c r="AB961" i="4"/>
  <c r="AD961" i="4"/>
  <c r="AT961" i="4"/>
  <c r="AV961" i="4"/>
  <c r="AC961" i="4"/>
  <c r="AA961" i="4"/>
  <c r="AE961" i="4"/>
  <c r="Z969" i="4"/>
  <c r="AB969" i="4"/>
  <c r="AD969" i="4"/>
  <c r="AT969" i="4"/>
  <c r="AV969" i="4"/>
  <c r="AC969" i="4"/>
  <c r="AA969" i="4"/>
  <c r="AE969" i="4"/>
  <c r="AA123" i="4"/>
  <c r="AC123" i="4"/>
  <c r="AE123" i="4"/>
  <c r="Z123" i="4"/>
  <c r="AB123" i="4"/>
  <c r="AD123" i="4"/>
  <c r="AA131" i="4"/>
  <c r="AM131" i="4" s="1"/>
  <c r="AS131" i="4" s="1"/>
  <c r="AC131" i="4"/>
  <c r="AE131" i="4"/>
  <c r="AQ131" i="4" s="1"/>
  <c r="AW131" i="4" s="1"/>
  <c r="Z131" i="4"/>
  <c r="AB131" i="4"/>
  <c r="AD131" i="4"/>
  <c r="AC139" i="4"/>
  <c r="AB139" i="4"/>
  <c r="AA147" i="4"/>
  <c r="AC147" i="4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E165" i="4"/>
  <c r="Z165" i="4"/>
  <c r="AB165" i="4"/>
  <c r="AD165" i="4"/>
  <c r="AA478" i="4"/>
  <c r="AC478" i="4"/>
  <c r="AO478" i="4" s="1"/>
  <c r="AU478" i="4" s="1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243" i="4"/>
  <c r="Y243" i="4" s="1"/>
  <c r="Y524" i="4"/>
  <c r="Y577" i="4"/>
  <c r="X585" i="4"/>
  <c r="Y609" i="4"/>
  <c r="Y633" i="4"/>
  <c r="X649" i="4"/>
  <c r="X681" i="4"/>
  <c r="Y681" i="4"/>
  <c r="Y697" i="4"/>
  <c r="X713" i="4"/>
  <c r="Y729" i="4"/>
  <c r="X745" i="4"/>
  <c r="X761" i="4"/>
  <c r="Y761" i="4" s="1"/>
  <c r="X777" i="4"/>
  <c r="Y777" i="4" s="1"/>
  <c r="X889" i="4"/>
  <c r="Y889" i="4" s="1"/>
  <c r="X905" i="4"/>
  <c r="Y905" i="4" s="1"/>
  <c r="X41" i="4"/>
  <c r="Y41" i="4" s="1"/>
  <c r="X71" i="4"/>
  <c r="Y71" i="4" s="1"/>
  <c r="X79" i="4"/>
  <c r="Y79" i="4" s="1"/>
  <c r="X103" i="4"/>
  <c r="Y103" i="4" s="1"/>
  <c r="X111" i="4"/>
  <c r="Y111" i="4" s="1"/>
  <c r="X155" i="4"/>
  <c r="Y155" i="4" s="1"/>
  <c r="X923" i="4"/>
  <c r="Y923" i="4" s="1"/>
  <c r="X935" i="4"/>
  <c r="Y935" i="4" s="1"/>
  <c r="X943" i="4"/>
  <c r="Y943" i="4" s="1"/>
  <c r="X955" i="4"/>
  <c r="Y955" i="4" s="1"/>
  <c r="X971" i="4"/>
  <c r="Y971" i="4" s="1"/>
  <c r="X532" i="4"/>
  <c r="Y532" i="4" s="1"/>
  <c r="X629" i="4"/>
  <c r="Y629" i="4" s="1"/>
  <c r="X701" i="4"/>
  <c r="X765" i="4"/>
  <c r="X829" i="4"/>
  <c r="X885" i="4"/>
  <c r="X917" i="4"/>
  <c r="AK43" i="4"/>
  <c r="AI43" i="4"/>
  <c r="AI105" i="4"/>
  <c r="AG105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61" i="4"/>
  <c r="AG961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G546" i="4"/>
  <c r="AI546" i="4"/>
  <c r="AH546" i="4"/>
  <c r="AI925" i="4"/>
  <c r="AG925" i="4"/>
  <c r="AH925" i="4"/>
  <c r="AI933" i="4"/>
  <c r="AG933" i="4"/>
  <c r="AH933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478" i="4"/>
  <c r="AF478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89" i="4"/>
  <c r="AF189" i="4"/>
  <c r="AI189" i="4"/>
  <c r="AJ201" i="4"/>
  <c r="AF201" i="4"/>
  <c r="AI201" i="4"/>
  <c r="AJ213" i="4"/>
  <c r="AF213" i="4"/>
  <c r="AI213" i="4"/>
  <c r="AJ225" i="4"/>
  <c r="AF225" i="4"/>
  <c r="AI225" i="4"/>
  <c r="AH438" i="4"/>
  <c r="AK438" i="4"/>
  <c r="AG438" i="4"/>
  <c r="AH454" i="4"/>
  <c r="AK454" i="4"/>
  <c r="AG454" i="4"/>
  <c r="AH462" i="4"/>
  <c r="AK462" i="4"/>
  <c r="AG462" i="4"/>
  <c r="AH482" i="4"/>
  <c r="AK482" i="4"/>
  <c r="AG482" i="4"/>
  <c r="AK510" i="4"/>
  <c r="AJ135" i="4"/>
  <c r="AF135" i="4"/>
  <c r="AI135" i="4"/>
  <c r="AJ143" i="4"/>
  <c r="AF143" i="4"/>
  <c r="AI143" i="4"/>
  <c r="AK69" i="4"/>
  <c r="AG69" i="4"/>
  <c r="AH69" i="4"/>
  <c r="AJ205" i="4"/>
  <c r="AF205" i="4"/>
  <c r="AI205" i="4"/>
  <c r="AI361" i="4"/>
  <c r="AG361" i="4"/>
  <c r="AH361" i="4"/>
  <c r="AJ394" i="4"/>
  <c r="AF394" i="4"/>
  <c r="AI394" i="4"/>
  <c r="AJ402" i="4"/>
  <c r="AF402" i="4"/>
  <c r="AI402" i="4"/>
  <c r="AJ486" i="4"/>
  <c r="AF486" i="4"/>
  <c r="AI486" i="4"/>
  <c r="W50" i="4"/>
  <c r="W253" i="4"/>
  <c r="W269" i="4"/>
  <c r="W285" i="4"/>
  <c r="W301" i="4"/>
  <c r="W317" i="4"/>
  <c r="W333" i="4"/>
  <c r="W349" i="4"/>
  <c r="AI169" i="4" l="1"/>
  <c r="AJ169" i="4"/>
  <c r="AB169" i="4"/>
  <c r="AE169" i="4"/>
  <c r="AA169" i="4"/>
  <c r="AH169" i="4"/>
  <c r="AG169" i="4"/>
  <c r="AF169" i="4"/>
  <c r="AD169" i="4"/>
  <c r="Z169" i="4"/>
  <c r="AC169" i="4"/>
  <c r="AQ165" i="4"/>
  <c r="AW165" i="4" s="1"/>
  <c r="AJ161" i="4"/>
  <c r="AB161" i="4"/>
  <c r="AE161" i="4"/>
  <c r="AQ161" i="4" s="1"/>
  <c r="AW161" i="4" s="1"/>
  <c r="AA161" i="4"/>
  <c r="AF161" i="4"/>
  <c r="AD161" i="4"/>
  <c r="Z161" i="4"/>
  <c r="AC161" i="4"/>
  <c r="AI161" i="4"/>
  <c r="AO161" i="4" s="1"/>
  <c r="AU161" i="4" s="1"/>
  <c r="AH161" i="4"/>
  <c r="AG161" i="4"/>
  <c r="W637" i="4"/>
  <c r="X637" i="4" s="1"/>
  <c r="W573" i="4"/>
  <c r="X573" i="4" s="1"/>
  <c r="W350" i="4"/>
  <c r="X350" i="4" s="1"/>
  <c r="W605" i="4"/>
  <c r="X605" i="4" s="1"/>
  <c r="W450" i="4"/>
  <c r="X450" i="4" s="1"/>
  <c r="W498" i="4"/>
  <c r="X498" i="4" s="1"/>
  <c r="W937" i="4"/>
  <c r="X937" i="4" s="1"/>
  <c r="W217" i="4"/>
  <c r="X217" i="4" s="1"/>
  <c r="U641" i="4"/>
  <c r="W641" i="4" s="1"/>
  <c r="U657" i="4"/>
  <c r="W657" i="4" s="1"/>
  <c r="X657" i="4" s="1"/>
  <c r="U673" i="4"/>
  <c r="W673" i="4" s="1"/>
  <c r="U689" i="4"/>
  <c r="W689" i="4" s="1"/>
  <c r="U705" i="4"/>
  <c r="W705" i="4" s="1"/>
  <c r="U721" i="4"/>
  <c r="W721" i="4" s="1"/>
  <c r="U737" i="4"/>
  <c r="W737" i="4" s="1"/>
  <c r="U753" i="4"/>
  <c r="W753" i="4" s="1"/>
  <c r="U769" i="4"/>
  <c r="W769" i="4" s="1"/>
  <c r="X769" i="4" s="1"/>
  <c r="Y769" i="4" s="1"/>
  <c r="U785" i="4"/>
  <c r="W785" i="4" s="1"/>
  <c r="X785" i="4" s="1"/>
  <c r="Y785" i="4" s="1"/>
  <c r="U801" i="4"/>
  <c r="W801" i="4" s="1"/>
  <c r="X801" i="4" s="1"/>
  <c r="Y801" i="4" s="1"/>
  <c r="U817" i="4"/>
  <c r="W817" i="4" s="1"/>
  <c r="X817" i="4" s="1"/>
  <c r="U833" i="4"/>
  <c r="W833" i="4" s="1"/>
  <c r="X833" i="4" s="1"/>
  <c r="Y833" i="4" s="1"/>
  <c r="U849" i="4"/>
  <c r="W849" i="4" s="1"/>
  <c r="X849" i="4" s="1"/>
  <c r="Y849" i="4" s="1"/>
  <c r="U865" i="4"/>
  <c r="W865" i="4" s="1"/>
  <c r="X865" i="4" s="1"/>
  <c r="Y865" i="4" s="1"/>
  <c r="U881" i="4"/>
  <c r="W881" i="4" s="1"/>
  <c r="X881" i="4" s="1"/>
  <c r="U897" i="4"/>
  <c r="W897" i="4" s="1"/>
  <c r="X897" i="4" s="1"/>
  <c r="Y897" i="4" s="1"/>
  <c r="U913" i="4"/>
  <c r="W913" i="4" s="1"/>
  <c r="X913" i="4" s="1"/>
  <c r="Y913" i="4" s="1"/>
  <c r="W237" i="4"/>
  <c r="X237" i="4" s="1"/>
  <c r="Y237" i="4" s="1"/>
  <c r="W949" i="4"/>
  <c r="X949" i="4" s="1"/>
  <c r="V665" i="4"/>
  <c r="W665" i="4" s="1"/>
  <c r="V793" i="4"/>
  <c r="W793" i="4" s="1"/>
  <c r="X793" i="4" s="1"/>
  <c r="Y793" i="4" s="1"/>
  <c r="V921" i="4"/>
  <c r="W921" i="4" s="1"/>
  <c r="X921" i="4" s="1"/>
  <c r="Y921" i="4" s="1"/>
  <c r="AJ139" i="4"/>
  <c r="AD139" i="4"/>
  <c r="Z139" i="4"/>
  <c r="AE139" i="4"/>
  <c r="AA139" i="4"/>
  <c r="AH139" i="4"/>
  <c r="AN139" i="4" s="1"/>
  <c r="AT139" i="4" s="1"/>
  <c r="AK139" i="4"/>
  <c r="AG139" i="4"/>
  <c r="Y542" i="4"/>
  <c r="X542" i="4"/>
  <c r="X569" i="4"/>
  <c r="Y569" i="4"/>
  <c r="AJ506" i="4"/>
  <c r="AC506" i="4"/>
  <c r="Y446" i="4"/>
  <c r="AJ446" i="4"/>
  <c r="AC446" i="4"/>
  <c r="AU446" i="4"/>
  <c r="AB446" i="4"/>
  <c r="Y418" i="4"/>
  <c r="Y406" i="4"/>
  <c r="Z406" i="4"/>
  <c r="Y502" i="4"/>
  <c r="AI502" i="4"/>
  <c r="AW502" i="4"/>
  <c r="AT502" i="4"/>
  <c r="Y945" i="4"/>
  <c r="AF945" i="4"/>
  <c r="AJ945" i="4"/>
  <c r="Z945" i="4"/>
  <c r="AL945" i="4" s="1"/>
  <c r="AR945" i="4" s="1"/>
  <c r="AD945" i="4"/>
  <c r="AV945" i="4"/>
  <c r="AA945" i="4"/>
  <c r="Y181" i="4"/>
  <c r="AD181" i="4" s="1"/>
  <c r="Y414" i="4"/>
  <c r="AG414" i="4" s="1"/>
  <c r="AH414" i="4"/>
  <c r="Z414" i="4"/>
  <c r="Y197" i="4"/>
  <c r="AH197" i="4" s="1"/>
  <c r="AU197" i="4"/>
  <c r="AT197" i="4"/>
  <c r="Y233" i="4"/>
  <c r="AB233" i="4" s="1"/>
  <c r="AS233" i="4"/>
  <c r="AI414" i="4"/>
  <c r="AJ414" i="4"/>
  <c r="AK506" i="4"/>
  <c r="AG446" i="4"/>
  <c r="AH446" i="4"/>
  <c r="AJ181" i="4"/>
  <c r="AF197" i="4"/>
  <c r="AG945" i="4"/>
  <c r="AJ418" i="4"/>
  <c r="Y617" i="4"/>
  <c r="X601" i="4"/>
  <c r="Z601" i="4" s="1"/>
  <c r="AA502" i="4"/>
  <c r="AM494" i="4"/>
  <c r="AS494" i="4" s="1"/>
  <c r="AT406" i="4"/>
  <c r="AU406" i="4"/>
  <c r="Z197" i="4"/>
  <c r="AA197" i="4"/>
  <c r="AM165" i="4"/>
  <c r="AS165" i="4" s="1"/>
  <c r="AE945" i="4"/>
  <c r="AT945" i="4"/>
  <c r="AT414" i="4"/>
  <c r="AE414" i="4"/>
  <c r="AC233" i="4"/>
  <c r="AD446" i="4"/>
  <c r="AE446" i="4"/>
  <c r="AK414" i="4"/>
  <c r="AW418" i="4"/>
  <c r="X518" i="4"/>
  <c r="Y518" i="4"/>
  <c r="Z518" i="4" s="1"/>
  <c r="AG197" i="4"/>
  <c r="AN221" i="4"/>
  <c r="AN193" i="4"/>
  <c r="AQ193" i="4"/>
  <c r="AW193" i="4" s="1"/>
  <c r="AN161" i="4"/>
  <c r="AT161" i="4" s="1"/>
  <c r="AM161" i="4"/>
  <c r="AS161" i="4" s="1"/>
  <c r="AP105" i="4"/>
  <c r="AV105" i="4" s="1"/>
  <c r="Y561" i="4"/>
  <c r="AB561" i="4" s="1"/>
  <c r="Y534" i="4"/>
  <c r="AO139" i="4"/>
  <c r="AU139" i="4" s="1"/>
  <c r="AM189" i="4"/>
  <c r="AS189" i="4" s="1"/>
  <c r="AH486" i="4"/>
  <c r="AN486" i="4" s="1"/>
  <c r="AK205" i="4"/>
  <c r="AF438" i="4"/>
  <c r="AL438" i="4" s="1"/>
  <c r="AR438" i="4" s="1"/>
  <c r="AW546" i="4"/>
  <c r="AE546" i="4"/>
  <c r="AQ546" i="4" s="1"/>
  <c r="AV546" i="4"/>
  <c r="AB546" i="4"/>
  <c r="AN546" i="4" s="1"/>
  <c r="AT546" i="4" s="1"/>
  <c r="AG205" i="4"/>
  <c r="AK502" i="4"/>
  <c r="AK546" i="4"/>
  <c r="W383" i="4"/>
  <c r="X383" i="4" s="1"/>
  <c r="Y383" i="4" s="1"/>
  <c r="AP554" i="4"/>
  <c r="AL554" i="4"/>
  <c r="AR554" i="4" s="1"/>
  <c r="AP965" i="4"/>
  <c r="AV965" i="4" s="1"/>
  <c r="AL965" i="4"/>
  <c r="AR965" i="4" s="1"/>
  <c r="AL925" i="4"/>
  <c r="AR925" i="4" s="1"/>
  <c r="AP530" i="4"/>
  <c r="AL245" i="4"/>
  <c r="AR245" i="4" s="1"/>
  <c r="AL109" i="4"/>
  <c r="AR109" i="4" s="1"/>
  <c r="F109" i="4" s="1"/>
  <c r="J109" i="4" s="1"/>
  <c r="M110" i="2" s="1"/>
  <c r="AE418" i="4"/>
  <c r="AE37" i="4"/>
  <c r="AH418" i="4"/>
  <c r="W391" i="4"/>
  <c r="X391" i="4" s="1"/>
  <c r="Y391" i="4" s="1"/>
  <c r="Y470" i="4"/>
  <c r="AP109" i="4"/>
  <c r="AV109" i="4" s="1"/>
  <c r="AL43" i="4"/>
  <c r="AR43" i="4" s="1"/>
  <c r="E43" i="4" s="1"/>
  <c r="I43" i="4" s="1"/>
  <c r="L44" i="2" s="1"/>
  <c r="AD37" i="4"/>
  <c r="AH37" i="4"/>
  <c r="AF37" i="4"/>
  <c r="AB37" i="4"/>
  <c r="AN37" i="4" s="1"/>
  <c r="AT37" i="4" s="1"/>
  <c r="AG37" i="4"/>
  <c r="AK37" i="4"/>
  <c r="AJ37" i="4"/>
  <c r="AP37" i="4" s="1"/>
  <c r="AV37" i="4" s="1"/>
  <c r="AC37" i="4"/>
  <c r="Z37" i="4"/>
  <c r="AI37" i="4"/>
  <c r="AA37" i="4"/>
  <c r="AM37" i="4" s="1"/>
  <c r="AS37" i="4" s="1"/>
  <c r="Y115" i="4"/>
  <c r="AG115" i="4" s="1"/>
  <c r="AI506" i="4"/>
  <c r="AF506" i="4"/>
  <c r="AA506" i="4"/>
  <c r="AE506" i="4"/>
  <c r="AB506" i="4"/>
  <c r="AG506" i="4"/>
  <c r="AH506" i="4"/>
  <c r="AJ115" i="4"/>
  <c r="AN377" i="4"/>
  <c r="AN241" i="4"/>
  <c r="AO221" i="4"/>
  <c r="AL105" i="4"/>
  <c r="AR105" i="4" s="1"/>
  <c r="AM143" i="4"/>
  <c r="AS143" i="4" s="1"/>
  <c r="Z506" i="4"/>
  <c r="AL506" i="4" s="1"/>
  <c r="AR506" i="4" s="1"/>
  <c r="AP482" i="4"/>
  <c r="AV482" i="4" s="1"/>
  <c r="AP446" i="4"/>
  <c r="AV446" i="4" s="1"/>
  <c r="AQ520" i="4"/>
  <c r="AQ965" i="4"/>
  <c r="AW965" i="4" s="1"/>
  <c r="AL957" i="4"/>
  <c r="AR957" i="4" s="1"/>
  <c r="G957" i="4" s="1"/>
  <c r="AQ149" i="4"/>
  <c r="AW149" i="4" s="1"/>
  <c r="AQ109" i="4"/>
  <c r="AW109" i="4" s="1"/>
  <c r="AM39" i="4"/>
  <c r="AS39" i="4" s="1"/>
  <c r="Y985" i="4"/>
  <c r="AK985" i="4" s="1"/>
  <c r="AN165" i="4"/>
  <c r="AT165" i="4" s="1"/>
  <c r="AM147" i="4"/>
  <c r="AS147" i="4" s="1"/>
  <c r="AN123" i="4"/>
  <c r="AT123" i="4" s="1"/>
  <c r="AQ123" i="4"/>
  <c r="AW123" i="4" s="1"/>
  <c r="AL538" i="4"/>
  <c r="AR538" i="4" s="1"/>
  <c r="F538" i="4" s="1"/>
  <c r="J538" i="4" s="1"/>
  <c r="AL377" i="4"/>
  <c r="AR377" i="4" s="1"/>
  <c r="AP369" i="4"/>
  <c r="AL369" i="4"/>
  <c r="AR369" i="4" s="1"/>
  <c r="G369" i="4" s="1"/>
  <c r="AP241" i="4"/>
  <c r="AM229" i="4"/>
  <c r="AS229" i="4" s="1"/>
  <c r="AQ221" i="4"/>
  <c r="AW221" i="4" s="1"/>
  <c r="AM209" i="4"/>
  <c r="AS209" i="4" s="1"/>
  <c r="AN185" i="4"/>
  <c r="AQ544" i="4"/>
  <c r="AN474" i="4"/>
  <c r="AQ474" i="4"/>
  <c r="AW474" i="4" s="1"/>
  <c r="AN458" i="4"/>
  <c r="AQ434" i="4"/>
  <c r="AW434" i="4" s="1"/>
  <c r="AM434" i="4"/>
  <c r="AS434" i="4" s="1"/>
  <c r="AM426" i="4"/>
  <c r="AS426" i="4" s="1"/>
  <c r="AQ390" i="4"/>
  <c r="AW390" i="4" s="1"/>
  <c r="AM390" i="4"/>
  <c r="AS390" i="4" s="1"/>
  <c r="AJ510" i="4"/>
  <c r="AG510" i="4"/>
  <c r="AH510" i="4"/>
  <c r="Y657" i="4"/>
  <c r="Y625" i="4"/>
  <c r="AB625" i="4" s="1"/>
  <c r="Y593" i="4"/>
  <c r="Y540" i="4"/>
  <c r="AN147" i="4"/>
  <c r="AT147" i="4" s="1"/>
  <c r="AQ147" i="4"/>
  <c r="AW147" i="4" s="1"/>
  <c r="AQ139" i="4"/>
  <c r="AW139" i="4" s="1"/>
  <c r="AM139" i="4"/>
  <c r="AS139" i="4" s="1"/>
  <c r="AO131" i="4"/>
  <c r="AU131" i="4" s="1"/>
  <c r="AM123" i="4"/>
  <c r="AS123" i="4" s="1"/>
  <c r="AQ969" i="4"/>
  <c r="AW969" i="4" s="1"/>
  <c r="AQ961" i="4"/>
  <c r="AW961" i="4" s="1"/>
  <c r="AN961" i="4"/>
  <c r="AQ929" i="4"/>
  <c r="AW929" i="4" s="1"/>
  <c r="AQ538" i="4"/>
  <c r="AP538" i="4"/>
  <c r="AP377" i="4"/>
  <c r="AL241" i="4"/>
  <c r="AR241" i="4" s="1"/>
  <c r="AQ229" i="4"/>
  <c r="AM221" i="4"/>
  <c r="AS221" i="4" s="1"/>
  <c r="AQ209" i="4"/>
  <c r="AM185" i="4"/>
  <c r="AS185" i="4" s="1"/>
  <c r="AN105" i="4"/>
  <c r="AT105" i="4" s="1"/>
  <c r="AM402" i="4"/>
  <c r="AS402" i="4" s="1"/>
  <c r="AB510" i="4"/>
  <c r="AC510" i="4"/>
  <c r="AL462" i="4"/>
  <c r="AR462" i="4" s="1"/>
  <c r="X526" i="4"/>
  <c r="AK526" i="4" s="1"/>
  <c r="AF510" i="4"/>
  <c r="AA510" i="4"/>
  <c r="AE510" i="4"/>
  <c r="Z510" i="4"/>
  <c r="AD510" i="4"/>
  <c r="Y173" i="4"/>
  <c r="AE173" i="4" s="1"/>
  <c r="AT173" i="4"/>
  <c r="AF1001" i="4"/>
  <c r="AJ1001" i="4"/>
  <c r="X550" i="4"/>
  <c r="Y550" i="4"/>
  <c r="AA550" i="4" s="1"/>
  <c r="Y63" i="4"/>
  <c r="AC63" i="4" s="1"/>
  <c r="AN494" i="4"/>
  <c r="AO494" i="4"/>
  <c r="AQ478" i="4"/>
  <c r="AM478" i="4"/>
  <c r="AP969" i="4"/>
  <c r="AL969" i="4"/>
  <c r="AR969" i="4" s="1"/>
  <c r="F969" i="4" s="1"/>
  <c r="J969" i="4" s="1"/>
  <c r="AL961" i="4"/>
  <c r="AR961" i="4" s="1"/>
  <c r="E961" i="4" s="1"/>
  <c r="I961" i="4" s="1"/>
  <c r="AP929" i="4"/>
  <c r="AL929" i="4"/>
  <c r="AR929" i="4" s="1"/>
  <c r="D929" i="4" s="1"/>
  <c r="H929" i="4" s="1"/>
  <c r="AQ241" i="4"/>
  <c r="AW241" i="4" s="1"/>
  <c r="AN229" i="4"/>
  <c r="AN209" i="4"/>
  <c r="AM193" i="4"/>
  <c r="AS193" i="4" s="1"/>
  <c r="AM43" i="4"/>
  <c r="AS43" i="4" s="1"/>
  <c r="AM394" i="4"/>
  <c r="AS394" i="4" s="1"/>
  <c r="AO438" i="4"/>
  <c r="AU438" i="4" s="1"/>
  <c r="AQ153" i="4"/>
  <c r="AW153" i="4" s="1"/>
  <c r="AL552" i="4"/>
  <c r="AR552" i="4" s="1"/>
  <c r="E552" i="4" s="1"/>
  <c r="I552" i="4" s="1"/>
  <c r="AP520" i="4"/>
  <c r="AQ933" i="4"/>
  <c r="AW933" i="4" s="1"/>
  <c r="AQ925" i="4"/>
  <c r="AW925" i="4" s="1"/>
  <c r="AP925" i="4"/>
  <c r="AP546" i="4"/>
  <c r="AL546" i="4"/>
  <c r="AR546" i="4" s="1"/>
  <c r="E546" i="4" s="1"/>
  <c r="I546" i="4" s="1"/>
  <c r="AL530" i="4"/>
  <c r="AR530" i="4" s="1"/>
  <c r="AP245" i="4"/>
  <c r="AV245" i="4" s="1"/>
  <c r="AP39" i="4"/>
  <c r="AV39" i="4" s="1"/>
  <c r="AN434" i="4"/>
  <c r="AN390" i="4"/>
  <c r="X973" i="4"/>
  <c r="Y973" i="4"/>
  <c r="Z973" i="4" s="1"/>
  <c r="AN478" i="4"/>
  <c r="AO165" i="4"/>
  <c r="AU165" i="4" s="1"/>
  <c r="AK1001" i="4"/>
  <c r="AO147" i="4"/>
  <c r="AU147" i="4" s="1"/>
  <c r="AN131" i="4"/>
  <c r="AT131" i="4" s="1"/>
  <c r="AP961" i="4"/>
  <c r="AP945" i="4"/>
  <c r="AN538" i="4"/>
  <c r="AQ377" i="4"/>
  <c r="AW377" i="4" s="1"/>
  <c r="AQ369" i="4"/>
  <c r="AW369" i="4" s="1"/>
  <c r="AN369" i="4"/>
  <c r="AO229" i="4"/>
  <c r="AU229" i="4" s="1"/>
  <c r="AO209" i="4"/>
  <c r="AU209" i="4" s="1"/>
  <c r="AO185" i="4"/>
  <c r="AU185" i="4" s="1"/>
  <c r="AQ105" i="4"/>
  <c r="AW105" i="4" s="1"/>
  <c r="AN43" i="4"/>
  <c r="AT43" i="4" s="1"/>
  <c r="AM205" i="4"/>
  <c r="AS205" i="4" s="1"/>
  <c r="AO454" i="4"/>
  <c r="AU454" i="4" s="1"/>
  <c r="AM213" i="4"/>
  <c r="AS213" i="4" s="1"/>
  <c r="AP528" i="4"/>
  <c r="AI510" i="4"/>
  <c r="AF985" i="4"/>
  <c r="AQ135" i="4"/>
  <c r="AW135" i="4" s="1"/>
  <c r="AL482" i="4"/>
  <c r="AR482" i="4" s="1"/>
  <c r="G482" i="4" s="1"/>
  <c r="AQ225" i="4"/>
  <c r="AW225" i="4" s="1"/>
  <c r="AQ189" i="4"/>
  <c r="AW189" i="4" s="1"/>
  <c r="AP544" i="4"/>
  <c r="AL544" i="4"/>
  <c r="AR544" i="4" s="1"/>
  <c r="G544" i="4" s="1"/>
  <c r="AL153" i="4"/>
  <c r="AR153" i="4" s="1"/>
  <c r="AP62" i="4"/>
  <c r="AV62" i="4" s="1"/>
  <c r="AL62" i="4"/>
  <c r="AR62" i="4" s="1"/>
  <c r="AQ552" i="4"/>
  <c r="AQ536" i="4"/>
  <c r="AQ957" i="4"/>
  <c r="AW957" i="4" s="1"/>
  <c r="AP957" i="4"/>
  <c r="AP933" i="4"/>
  <c r="AV933" i="4" s="1"/>
  <c r="AL933" i="4"/>
  <c r="AR933" i="4" s="1"/>
  <c r="AQ530" i="4"/>
  <c r="AN490" i="4"/>
  <c r="AQ490" i="4"/>
  <c r="AN466" i="4"/>
  <c r="X927" i="4"/>
  <c r="AF927" i="4" s="1"/>
  <c r="AK72" i="4"/>
  <c r="AJ72" i="4"/>
  <c r="AI72" i="4"/>
  <c r="W9" i="4"/>
  <c r="X9" i="4" s="1"/>
  <c r="Y9" i="4" s="1"/>
  <c r="Y107" i="4"/>
  <c r="AJ107" i="4" s="1"/>
  <c r="Y91" i="4"/>
  <c r="AD91" i="4" s="1"/>
  <c r="Y75" i="4"/>
  <c r="AJ75" i="4" s="1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F542" i="4"/>
  <c r="AF99" i="4"/>
  <c r="AF65" i="4"/>
  <c r="AH1001" i="4"/>
  <c r="AG168" i="4"/>
  <c r="AH128" i="4"/>
  <c r="Y17" i="4"/>
  <c r="AB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G1001" i="4"/>
  <c r="AI1001" i="4"/>
  <c r="AO123" i="4"/>
  <c r="AU123" i="4" s="1"/>
  <c r="AN969" i="4"/>
  <c r="AN929" i="4"/>
  <c r="AO193" i="4"/>
  <c r="AU193" i="4" s="1"/>
  <c r="AK151" i="4"/>
  <c r="AI99" i="4"/>
  <c r="AI83" i="4"/>
  <c r="AI65" i="4"/>
  <c r="AQ414" i="4"/>
  <c r="AW414" i="4" s="1"/>
  <c r="AQ394" i="4"/>
  <c r="AW394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X551" i="4" s="1"/>
  <c r="Y551" i="4" s="1"/>
  <c r="AQ528" i="4"/>
  <c r="AQ554" i="4"/>
  <c r="AM62" i="4"/>
  <c r="AS62" i="4" s="1"/>
  <c r="AP552" i="4"/>
  <c r="AP536" i="4"/>
  <c r="AL536" i="4"/>
  <c r="AR536" i="4" s="1"/>
  <c r="G536" i="4" s="1"/>
  <c r="AL520" i="4"/>
  <c r="AR520" i="4" s="1"/>
  <c r="AQ245" i="4"/>
  <c r="AW245" i="4" s="1"/>
  <c r="AP149" i="4"/>
  <c r="AV149" i="4" s="1"/>
  <c r="AL149" i="4"/>
  <c r="AR149" i="4" s="1"/>
  <c r="G149" i="4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AF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X972" i="4" s="1"/>
  <c r="Y972" i="4" s="1"/>
  <c r="W964" i="4"/>
  <c r="X964" i="4" s="1"/>
  <c r="Y964" i="4" s="1"/>
  <c r="W956" i="4"/>
  <c r="W948" i="4"/>
  <c r="X948" i="4" s="1"/>
  <c r="Y948" i="4" s="1"/>
  <c r="W940" i="4"/>
  <c r="X940" i="4" s="1"/>
  <c r="Y940" i="4" s="1"/>
  <c r="W932" i="4"/>
  <c r="X932" i="4" s="1"/>
  <c r="Y932" i="4" s="1"/>
  <c r="W924" i="4"/>
  <c r="W535" i="4"/>
  <c r="X535" i="4" s="1"/>
  <c r="Y535" i="4" s="1"/>
  <c r="AH526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Y893" i="4"/>
  <c r="Z893" i="4" s="1"/>
  <c r="Y877" i="4"/>
  <c r="Y861" i="4"/>
  <c r="AD861" i="4" s="1"/>
  <c r="Y837" i="4"/>
  <c r="Y821" i="4"/>
  <c r="AA821" i="4" s="1"/>
  <c r="Y805" i="4"/>
  <c r="AH805" i="4" s="1"/>
  <c r="Y789" i="4"/>
  <c r="AD789" i="4" s="1"/>
  <c r="Y773" i="4"/>
  <c r="Y757" i="4"/>
  <c r="AA757" i="4" s="1"/>
  <c r="Y741" i="4"/>
  <c r="AH741" i="4" s="1"/>
  <c r="Y725" i="4"/>
  <c r="AD725" i="4" s="1"/>
  <c r="Y709" i="4"/>
  <c r="AI709" i="4" s="1"/>
  <c r="Y693" i="4"/>
  <c r="AA693" i="4" s="1"/>
  <c r="Y685" i="4"/>
  <c r="AG685" i="4" s="1"/>
  <c r="Y669" i="4"/>
  <c r="AD669" i="4" s="1"/>
  <c r="Y653" i="4"/>
  <c r="Y637" i="4"/>
  <c r="AA637" i="4" s="1"/>
  <c r="Y621" i="4"/>
  <c r="Y605" i="4"/>
  <c r="AD605" i="4" s="1"/>
  <c r="Y589" i="4"/>
  <c r="AI589" i="4" s="1"/>
  <c r="Y573" i="4"/>
  <c r="AA573" i="4" s="1"/>
  <c r="Y557" i="4"/>
  <c r="AG557" i="4" s="1"/>
  <c r="Y967" i="4"/>
  <c r="AD967" i="4" s="1"/>
  <c r="Y959" i="4"/>
  <c r="Y947" i="4"/>
  <c r="AC947" i="4" s="1"/>
  <c r="Y939" i="4"/>
  <c r="Y931" i="4"/>
  <c r="AE931" i="4" s="1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85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W244" i="4"/>
  <c r="AI151" i="4"/>
  <c r="AG151" i="4"/>
  <c r="AK99" i="4"/>
  <c r="AG99" i="4"/>
  <c r="AK83" i="4"/>
  <c r="AG83" i="4"/>
  <c r="AK65" i="4"/>
  <c r="AG65" i="4"/>
  <c r="AN402" i="4"/>
  <c r="AT402" i="4" s="1"/>
  <c r="AN394" i="4"/>
  <c r="AT394" i="4" s="1"/>
  <c r="AQ205" i="4"/>
  <c r="AW205" i="4" s="1"/>
  <c r="AQ143" i="4"/>
  <c r="AW143" i="4" s="1"/>
  <c r="AL454" i="4"/>
  <c r="AR454" i="4" s="1"/>
  <c r="G454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F485" i="4"/>
  <c r="AI477" i="4"/>
  <c r="AF477" i="4"/>
  <c r="AI469" i="4"/>
  <c r="AF469" i="4"/>
  <c r="G538" i="4"/>
  <c r="D377" i="4"/>
  <c r="H377" i="4" s="1"/>
  <c r="K378" i="2" s="1"/>
  <c r="D43" i="4"/>
  <c r="H43" i="4" s="1"/>
  <c r="K44" i="2" s="1"/>
  <c r="F462" i="4"/>
  <c r="J462" i="4" s="1"/>
  <c r="M463" i="2" s="1"/>
  <c r="E153" i="4"/>
  <c r="I153" i="4" s="1"/>
  <c r="L154" i="2" s="1"/>
  <c r="F965" i="4"/>
  <c r="J965" i="4" s="1"/>
  <c r="D965" i="4"/>
  <c r="H965" i="4" s="1"/>
  <c r="F933" i="4"/>
  <c r="J933" i="4" s="1"/>
  <c r="E245" i="4"/>
  <c r="I245" i="4" s="1"/>
  <c r="L246" i="2" s="1"/>
  <c r="F245" i="4"/>
  <c r="J245" i="4" s="1"/>
  <c r="M246" i="2" s="1"/>
  <c r="G109" i="4"/>
  <c r="E109" i="4"/>
  <c r="I109" i="4" s="1"/>
  <c r="L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G969" i="4"/>
  <c r="F929" i="4"/>
  <c r="J929" i="4" s="1"/>
  <c r="E929" i="4"/>
  <c r="I929" i="4" s="1"/>
  <c r="F528" i="4"/>
  <c r="J528" i="4" s="1"/>
  <c r="G528" i="4"/>
  <c r="D528" i="4"/>
  <c r="H528" i="4" s="1"/>
  <c r="E528" i="4"/>
  <c r="I528" i="4" s="1"/>
  <c r="E554" i="4"/>
  <c r="I554" i="4" s="1"/>
  <c r="D554" i="4"/>
  <c r="H554" i="4" s="1"/>
  <c r="D536" i="4"/>
  <c r="H536" i="4" s="1"/>
  <c r="E957" i="4"/>
  <c r="I957" i="4" s="1"/>
  <c r="G925" i="4"/>
  <c r="D925" i="4"/>
  <c r="H925" i="4" s="1"/>
  <c r="D530" i="4"/>
  <c r="H530" i="4" s="1"/>
  <c r="F530" i="4"/>
  <c r="J530" i="4" s="1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B917" i="4" s="1"/>
  <c r="Y901" i="4"/>
  <c r="AG901" i="4" s="1"/>
  <c r="Y885" i="4"/>
  <c r="AB885" i="4" s="1"/>
  <c r="Y869" i="4"/>
  <c r="AE869" i="4" s="1"/>
  <c r="Y853" i="4"/>
  <c r="Z853" i="4" s="1"/>
  <c r="Y845" i="4"/>
  <c r="AG845" i="4" s="1"/>
  <c r="Y829" i="4"/>
  <c r="Z829" i="4" s="1"/>
  <c r="Y813" i="4"/>
  <c r="AG813" i="4" s="1"/>
  <c r="Y797" i="4"/>
  <c r="Z797" i="4" s="1"/>
  <c r="Y781" i="4"/>
  <c r="AD781" i="4" s="1"/>
  <c r="Y765" i="4"/>
  <c r="AB765" i="4" s="1"/>
  <c r="Y749" i="4"/>
  <c r="AG749" i="4" s="1"/>
  <c r="Y733" i="4"/>
  <c r="AB733" i="4" s="1"/>
  <c r="Y717" i="4"/>
  <c r="AG717" i="4" s="1"/>
  <c r="Y701" i="4"/>
  <c r="AB701" i="4" s="1"/>
  <c r="Y677" i="4"/>
  <c r="Z677" i="4" s="1"/>
  <c r="Y661" i="4"/>
  <c r="Z661" i="4" s="1"/>
  <c r="Y645" i="4"/>
  <c r="AG645" i="4" s="1"/>
  <c r="Y997" i="4"/>
  <c r="Y993" i="4"/>
  <c r="AD993" i="4" s="1"/>
  <c r="Y989" i="4"/>
  <c r="Y981" i="4"/>
  <c r="Z981" i="4" s="1"/>
  <c r="Y977" i="4"/>
  <c r="Y382" i="4"/>
  <c r="AE382" i="4" s="1"/>
  <c r="Y1000" i="4"/>
  <c r="Y996" i="4"/>
  <c r="AE996" i="4" s="1"/>
  <c r="Y992" i="4"/>
  <c r="Y988" i="4"/>
  <c r="AA988" i="4" s="1"/>
  <c r="Y984" i="4"/>
  <c r="Y980" i="4"/>
  <c r="AE980" i="4" s="1"/>
  <c r="Y976" i="4"/>
  <c r="Y553" i="4"/>
  <c r="AA553" i="4" s="1"/>
  <c r="Y537" i="4"/>
  <c r="Y521" i="4"/>
  <c r="AE521" i="4" s="1"/>
  <c r="Y966" i="4"/>
  <c r="Y958" i="4"/>
  <c r="AA958" i="4" s="1"/>
  <c r="Y950" i="4"/>
  <c r="Y938" i="4"/>
  <c r="AE938" i="4" s="1"/>
  <c r="Y930" i="4"/>
  <c r="Y555" i="4"/>
  <c r="AA555" i="4" s="1"/>
  <c r="Y531" i="4"/>
  <c r="Y378" i="4"/>
  <c r="AE378" i="4" s="1"/>
  <c r="Y370" i="4"/>
  <c r="Y362" i="4"/>
  <c r="AA362" i="4" s="1"/>
  <c r="Y358" i="4"/>
  <c r="Y246" i="4"/>
  <c r="AE246" i="4" s="1"/>
  <c r="Y242" i="4"/>
  <c r="Y238" i="4"/>
  <c r="AA238" i="4" s="1"/>
  <c r="Y234" i="4"/>
  <c r="Y152" i="4"/>
  <c r="AE152" i="4" s="1"/>
  <c r="Y148" i="4"/>
  <c r="AC148" i="4" s="1"/>
  <c r="Y110" i="4"/>
  <c r="AA110" i="4" s="1"/>
  <c r="Y106" i="4"/>
  <c r="AA106" i="4" s="1"/>
  <c r="Y157" i="4"/>
  <c r="AI157" i="4" s="1"/>
  <c r="Y127" i="4"/>
  <c r="Y422" i="4"/>
  <c r="AC422" i="4" s="1"/>
  <c r="Y386" i="4"/>
  <c r="Y236" i="4"/>
  <c r="AA236" i="4" s="1"/>
  <c r="Y354" i="4"/>
  <c r="AD354" i="4" s="1"/>
  <c r="Y346" i="4"/>
  <c r="Y338" i="4"/>
  <c r="AE338" i="4" s="1"/>
  <c r="Y226" i="4"/>
  <c r="Y218" i="4"/>
  <c r="AB218" i="4" s="1"/>
  <c r="Y210" i="4"/>
  <c r="AG210" i="4" s="1"/>
  <c r="Y352" i="4"/>
  <c r="Y344" i="4"/>
  <c r="AE344" i="4" s="1"/>
  <c r="Y336" i="4"/>
  <c r="AB336" i="4" s="1"/>
  <c r="Y328" i="4"/>
  <c r="AF328" i="4" s="1"/>
  <c r="Y320" i="4"/>
  <c r="AJ320" i="4" s="1"/>
  <c r="Y312" i="4"/>
  <c r="Y304" i="4"/>
  <c r="AF304" i="4" s="1"/>
  <c r="Y296" i="4"/>
  <c r="Y288" i="4"/>
  <c r="AJ288" i="4" s="1"/>
  <c r="Y280" i="4"/>
  <c r="AI280" i="4" s="1"/>
  <c r="Y272" i="4"/>
  <c r="AJ272" i="4" s="1"/>
  <c r="Y264" i="4"/>
  <c r="Y256" i="4"/>
  <c r="AF256" i="4" s="1"/>
  <c r="Y248" i="4"/>
  <c r="AI248" i="4" s="1"/>
  <c r="Y228" i="4"/>
  <c r="AH228" i="4" s="1"/>
  <c r="Y212" i="4"/>
  <c r="Y196" i="4"/>
  <c r="AI196" i="4" s="1"/>
  <c r="Y180" i="4"/>
  <c r="AH180" i="4" s="1"/>
  <c r="Y164" i="4"/>
  <c r="AI164" i="4" s="1"/>
  <c r="Y140" i="4"/>
  <c r="Y124" i="4"/>
  <c r="AE124" i="4" s="1"/>
  <c r="Y350" i="4"/>
  <c r="AK350" i="4" s="1"/>
  <c r="Y342" i="4"/>
  <c r="AC342" i="4" s="1"/>
  <c r="Y230" i="4"/>
  <c r="Y222" i="4"/>
  <c r="Z222" i="4" s="1"/>
  <c r="Y214" i="4"/>
  <c r="Y102" i="4"/>
  <c r="Z102" i="4" s="1"/>
  <c r="Y94" i="4"/>
  <c r="Y90" i="4"/>
  <c r="AE90" i="4" s="1"/>
  <c r="Y86" i="4"/>
  <c r="AD86" i="4" s="1"/>
  <c r="Y82" i="4"/>
  <c r="AD82" i="4" s="1"/>
  <c r="Y78" i="4"/>
  <c r="AK78" i="4" s="1"/>
  <c r="Y74" i="4"/>
  <c r="AE74" i="4" s="1"/>
  <c r="Y70" i="4"/>
  <c r="AJ70" i="4" s="1"/>
  <c r="Y15" i="4"/>
  <c r="Z15" i="4" s="1"/>
  <c r="Y395" i="4"/>
  <c r="Y387" i="4"/>
  <c r="AE387" i="4" s="1"/>
  <c r="Y507" i="4"/>
  <c r="Y55" i="4"/>
  <c r="Z55" i="4" s="1"/>
  <c r="Y47" i="4"/>
  <c r="Y232" i="4"/>
  <c r="AF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W20" i="4"/>
  <c r="AP146" i="4"/>
  <c r="AV146" i="4" s="1"/>
  <c r="AP130" i="4"/>
  <c r="AV130" i="4" s="1"/>
  <c r="AP114" i="4"/>
  <c r="AV114" i="4" s="1"/>
  <c r="W915" i="4"/>
  <c r="W907" i="4"/>
  <c r="W899" i="4"/>
  <c r="W891" i="4"/>
  <c r="X891" i="4" s="1"/>
  <c r="W883" i="4"/>
  <c r="W875" i="4"/>
  <c r="X875" i="4" s="1"/>
  <c r="W867" i="4"/>
  <c r="W859" i="4"/>
  <c r="X859" i="4" s="1"/>
  <c r="W851" i="4"/>
  <c r="W843" i="4"/>
  <c r="X843" i="4" s="1"/>
  <c r="W835" i="4"/>
  <c r="W827" i="4"/>
  <c r="W819" i="4"/>
  <c r="W811" i="4"/>
  <c r="W803" i="4"/>
  <c r="W795" i="4"/>
  <c r="W787" i="4"/>
  <c r="W779" i="4"/>
  <c r="W771" i="4"/>
  <c r="W763" i="4"/>
  <c r="X763" i="4" s="1"/>
  <c r="W755" i="4"/>
  <c r="W747" i="4"/>
  <c r="X747" i="4" s="1"/>
  <c r="W739" i="4"/>
  <c r="W731" i="4"/>
  <c r="X731" i="4" s="1"/>
  <c r="W723" i="4"/>
  <c r="W715" i="4"/>
  <c r="X715" i="4" s="1"/>
  <c r="W707" i="4"/>
  <c r="W699" i="4"/>
  <c r="W691" i="4"/>
  <c r="W683" i="4"/>
  <c r="W675" i="4"/>
  <c r="W667" i="4"/>
  <c r="W659" i="4"/>
  <c r="W651" i="4"/>
  <c r="W639" i="4"/>
  <c r="W623" i="4"/>
  <c r="X623" i="4" s="1"/>
  <c r="W607" i="4"/>
  <c r="W591" i="4"/>
  <c r="X591" i="4" s="1"/>
  <c r="W575" i="4"/>
  <c r="W559" i="4"/>
  <c r="X559" i="4" s="1"/>
  <c r="W995" i="4"/>
  <c r="W987" i="4"/>
  <c r="X987" i="4" s="1"/>
  <c r="W979" i="4"/>
  <c r="W647" i="4"/>
  <c r="W627" i="4"/>
  <c r="W611" i="4"/>
  <c r="AK352" i="4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W298" i="4"/>
  <c r="W282" i="4"/>
  <c r="W266" i="4"/>
  <c r="X266" i="4" s="1"/>
  <c r="Y266" i="4" s="1"/>
  <c r="W250" i="4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A352" i="4"/>
  <c r="AU352" i="4"/>
  <c r="AD352" i="4"/>
  <c r="AC320" i="4"/>
  <c r="AH288" i="4"/>
  <c r="AA272" i="4"/>
  <c r="AD256" i="4"/>
  <c r="AF196" i="4"/>
  <c r="AH124" i="4"/>
  <c r="AD74" i="4"/>
  <c r="AF216" i="4"/>
  <c r="AJ216" i="4"/>
  <c r="AI216" i="4"/>
  <c r="AH216" i="4"/>
  <c r="AG216" i="4"/>
  <c r="AK216" i="4"/>
  <c r="Z216" i="4"/>
  <c r="AL216" i="4" s="1"/>
  <c r="AR216" i="4" s="1"/>
  <c r="AD216" i="4"/>
  <c r="AP216" i="4" s="1"/>
  <c r="AV216" i="4" s="1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Q128" i="4" s="1"/>
  <c r="AW128" i="4" s="1"/>
  <c r="AB128" i="4"/>
  <c r="AA128" i="4"/>
  <c r="Z112" i="4"/>
  <c r="AD112" i="4"/>
  <c r="AC112" i="4"/>
  <c r="AB112" i="4"/>
  <c r="AA112" i="4"/>
  <c r="AE112" i="4"/>
  <c r="AQ112" i="4" s="1"/>
  <c r="AW112" i="4" s="1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L332" i="4" s="1"/>
  <c r="AR332" i="4" s="1"/>
  <c r="AD332" i="4"/>
  <c r="AP332" i="4" s="1"/>
  <c r="AV332" i="4" s="1"/>
  <c r="AC332" i="4"/>
  <c r="AB332" i="4"/>
  <c r="AA332" i="4"/>
  <c r="AE332" i="4"/>
  <c r="AF324" i="4"/>
  <c r="AJ324" i="4"/>
  <c r="AI324" i="4"/>
  <c r="AH324" i="4"/>
  <c r="AG324" i="4"/>
  <c r="AK324" i="4"/>
  <c r="Z324" i="4"/>
  <c r="AL324" i="4" s="1"/>
  <c r="AR324" i="4" s="1"/>
  <c r="AD324" i="4"/>
  <c r="AP324" i="4" s="1"/>
  <c r="AV324" i="4" s="1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L316" i="4" s="1"/>
  <c r="AR316" i="4" s="1"/>
  <c r="AD316" i="4"/>
  <c r="AP316" i="4" s="1"/>
  <c r="AV316" i="4" s="1"/>
  <c r="AC316" i="4"/>
  <c r="AB316" i="4"/>
  <c r="AA316" i="4"/>
  <c r="AE316" i="4"/>
  <c r="AF308" i="4"/>
  <c r="AJ308" i="4"/>
  <c r="AI308" i="4"/>
  <c r="AH308" i="4"/>
  <c r="AG308" i="4"/>
  <c r="AK308" i="4"/>
  <c r="Z308" i="4"/>
  <c r="AL308" i="4" s="1"/>
  <c r="AR308" i="4" s="1"/>
  <c r="AD308" i="4"/>
  <c r="AP308" i="4" s="1"/>
  <c r="AV308" i="4" s="1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L300" i="4" s="1"/>
  <c r="AR300" i="4" s="1"/>
  <c r="AD300" i="4"/>
  <c r="AP300" i="4" s="1"/>
  <c r="AV300" i="4" s="1"/>
  <c r="AC300" i="4"/>
  <c r="AB300" i="4"/>
  <c r="AA300" i="4"/>
  <c r="AE300" i="4"/>
  <c r="AF292" i="4"/>
  <c r="AJ292" i="4"/>
  <c r="AI292" i="4"/>
  <c r="AH292" i="4"/>
  <c r="AG292" i="4"/>
  <c r="AK292" i="4"/>
  <c r="Z292" i="4"/>
  <c r="AL292" i="4" s="1"/>
  <c r="AR292" i="4" s="1"/>
  <c r="AD292" i="4"/>
  <c r="AP292" i="4" s="1"/>
  <c r="AV292" i="4" s="1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L284" i="4" s="1"/>
  <c r="AR284" i="4" s="1"/>
  <c r="AD284" i="4"/>
  <c r="AP284" i="4" s="1"/>
  <c r="AV284" i="4" s="1"/>
  <c r="AC284" i="4"/>
  <c r="AB284" i="4"/>
  <c r="AA284" i="4"/>
  <c r="AE284" i="4"/>
  <c r="AF276" i="4"/>
  <c r="AJ276" i="4"/>
  <c r="AI276" i="4"/>
  <c r="AH276" i="4"/>
  <c r="AG276" i="4"/>
  <c r="AK276" i="4"/>
  <c r="Z276" i="4"/>
  <c r="AL276" i="4" s="1"/>
  <c r="AR276" i="4" s="1"/>
  <c r="AD276" i="4"/>
  <c r="AP276" i="4" s="1"/>
  <c r="AV276" i="4" s="1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L268" i="4" s="1"/>
  <c r="AR268" i="4" s="1"/>
  <c r="AD268" i="4"/>
  <c r="AP268" i="4" s="1"/>
  <c r="AV268" i="4" s="1"/>
  <c r="AC268" i="4"/>
  <c r="AB268" i="4"/>
  <c r="AA268" i="4"/>
  <c r="AE268" i="4"/>
  <c r="AF260" i="4"/>
  <c r="AJ260" i="4"/>
  <c r="AI260" i="4"/>
  <c r="AH260" i="4"/>
  <c r="AG260" i="4"/>
  <c r="AK260" i="4"/>
  <c r="Z260" i="4"/>
  <c r="AL260" i="4" s="1"/>
  <c r="AR260" i="4" s="1"/>
  <c r="AD260" i="4"/>
  <c r="AP260" i="4" s="1"/>
  <c r="AV260" i="4" s="1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L252" i="4" s="1"/>
  <c r="AR252" i="4" s="1"/>
  <c r="AD252" i="4"/>
  <c r="AP252" i="4" s="1"/>
  <c r="AV252" i="4" s="1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C220" i="4"/>
  <c r="AO220" i="4" s="1"/>
  <c r="AU220" i="4" s="1"/>
  <c r="Z220" i="4"/>
  <c r="AV220" i="4"/>
  <c r="AF204" i="4"/>
  <c r="AJ204" i="4"/>
  <c r="AI204" i="4"/>
  <c r="AH204" i="4"/>
  <c r="AG204" i="4"/>
  <c r="AK204" i="4"/>
  <c r="AB204" i="4"/>
  <c r="AA204" i="4"/>
  <c r="AE204" i="4"/>
  <c r="AD204" i="4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31" i="4"/>
  <c r="Y431" i="4" s="1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L30" i="4" s="1"/>
  <c r="AR30" i="4" s="1"/>
  <c r="AD30" i="4"/>
  <c r="AP30" i="4" s="1"/>
  <c r="AV30" i="4" s="1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AF354" i="4"/>
  <c r="AF218" i="4"/>
  <c r="W84" i="4"/>
  <c r="W92" i="4"/>
  <c r="AG342" i="4"/>
  <c r="AG74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M26" i="4" s="1"/>
  <c r="AS26" i="4" s="1"/>
  <c r="AE26" i="4"/>
  <c r="AQ26" i="4" s="1"/>
  <c r="AW26" i="4" s="1"/>
  <c r="Z26" i="4"/>
  <c r="AD26" i="4"/>
  <c r="AC26" i="4"/>
  <c r="AB26" i="4"/>
  <c r="AG22" i="4"/>
  <c r="AK22" i="4"/>
  <c r="AH22" i="4"/>
  <c r="AI22" i="4"/>
  <c r="AF22" i="4"/>
  <c r="AJ22" i="4"/>
  <c r="AA22" i="4"/>
  <c r="AM22" i="4" s="1"/>
  <c r="AS22" i="4" s="1"/>
  <c r="AE22" i="4"/>
  <c r="AQ22" i="4" s="1"/>
  <c r="Z22" i="4"/>
  <c r="AD22" i="4"/>
  <c r="AC22" i="4"/>
  <c r="AW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L34" i="4" s="1"/>
  <c r="AR34" i="4" s="1"/>
  <c r="AD34" i="4"/>
  <c r="AG38" i="4"/>
  <c r="AK38" i="4"/>
  <c r="AH38" i="4"/>
  <c r="AI38" i="4"/>
  <c r="AF38" i="4"/>
  <c r="AJ38" i="4"/>
  <c r="AC38" i="4"/>
  <c r="AB38" i="4"/>
  <c r="AA38" i="4"/>
  <c r="AE38" i="4"/>
  <c r="Z38" i="4"/>
  <c r="AL38" i="4" s="1"/>
  <c r="AR38" i="4" s="1"/>
  <c r="AD38" i="4"/>
  <c r="X483" i="4"/>
  <c r="Y483" i="4" s="1"/>
  <c r="AF224" i="4"/>
  <c r="AJ224" i="4"/>
  <c r="AI224" i="4"/>
  <c r="AH224" i="4"/>
  <c r="AG224" i="4"/>
  <c r="AK224" i="4"/>
  <c r="Z224" i="4"/>
  <c r="AL224" i="4" s="1"/>
  <c r="AR224" i="4" s="1"/>
  <c r="AD224" i="4"/>
  <c r="AP224" i="4" s="1"/>
  <c r="AV224" i="4" s="1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P208" i="4" s="1"/>
  <c r="AV208" i="4" s="1"/>
  <c r="AC208" i="4"/>
  <c r="AB208" i="4"/>
  <c r="AA208" i="4"/>
  <c r="AE208" i="4"/>
  <c r="Z192" i="4"/>
  <c r="AD192" i="4"/>
  <c r="AC192" i="4"/>
  <c r="AB192" i="4"/>
  <c r="AA192" i="4"/>
  <c r="AE192" i="4"/>
  <c r="AU192" i="4"/>
  <c r="Z176" i="4"/>
  <c r="AD176" i="4"/>
  <c r="AC176" i="4"/>
  <c r="AB176" i="4"/>
  <c r="AA176" i="4"/>
  <c r="AE176" i="4"/>
  <c r="Z160" i="4"/>
  <c r="AD160" i="4"/>
  <c r="AC160" i="4"/>
  <c r="AO160" i="4" s="1"/>
  <c r="AB160" i="4"/>
  <c r="AA160" i="4"/>
  <c r="AE160" i="4"/>
  <c r="AU160" i="4"/>
  <c r="AB136" i="4"/>
  <c r="AA136" i="4"/>
  <c r="AE136" i="4"/>
  <c r="AD136" i="4"/>
  <c r="AC136" i="4"/>
  <c r="Z136" i="4"/>
  <c r="AB120" i="4"/>
  <c r="AN120" i="4" s="1"/>
  <c r="AT120" i="4" s="1"/>
  <c r="AA120" i="4"/>
  <c r="AE120" i="4"/>
  <c r="Z120" i="4"/>
  <c r="AL120" i="4" s="1"/>
  <c r="AR120" i="4" s="1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Z80" i="4"/>
  <c r="AC72" i="4"/>
  <c r="AB72" i="4"/>
  <c r="AE72" i="4"/>
  <c r="Z72" i="4"/>
  <c r="AA72" i="4"/>
  <c r="AD72" i="4"/>
  <c r="AQ486" i="4"/>
  <c r="AW486" i="4" s="1"/>
  <c r="AQ402" i="4"/>
  <c r="AW402" i="4" s="1"/>
  <c r="AN205" i="4"/>
  <c r="AT205" i="4" s="1"/>
  <c r="AN143" i="4"/>
  <c r="AT143" i="4" s="1"/>
  <c r="AP506" i="4"/>
  <c r="AV506" i="4" s="1"/>
  <c r="AP454" i="4"/>
  <c r="AV454" i="4" s="1"/>
  <c r="AP438" i="4"/>
  <c r="AV438" i="4" s="1"/>
  <c r="AN225" i="4"/>
  <c r="AT225" i="4" s="1"/>
  <c r="AN201" i="4"/>
  <c r="AT201" i="4" s="1"/>
  <c r="W635" i="4"/>
  <c r="X635" i="4" s="1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J342" i="4"/>
  <c r="AK90" i="4"/>
  <c r="AK74" i="4"/>
  <c r="AF38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D917" i="4"/>
  <c r="AE917" i="4"/>
  <c r="Z885" i="4"/>
  <c r="AD885" i="4"/>
  <c r="AE885" i="4"/>
  <c r="AB853" i="4"/>
  <c r="AA853" i="4"/>
  <c r="AC853" i="4"/>
  <c r="AB829" i="4"/>
  <c r="AA829" i="4"/>
  <c r="AC829" i="4"/>
  <c r="AB797" i="4"/>
  <c r="AA797" i="4"/>
  <c r="AC797" i="4"/>
  <c r="Z765" i="4"/>
  <c r="AD765" i="4"/>
  <c r="AE765" i="4"/>
  <c r="Z733" i="4"/>
  <c r="AD733" i="4"/>
  <c r="AE733" i="4"/>
  <c r="Z701" i="4"/>
  <c r="AD701" i="4"/>
  <c r="AE701" i="4"/>
  <c r="AB661" i="4"/>
  <c r="AA661" i="4"/>
  <c r="AC661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45" i="4"/>
  <c r="AB745" i="4"/>
  <c r="AD745" i="4"/>
  <c r="AA745" i="4"/>
  <c r="AE745" i="4"/>
  <c r="AC745" i="4"/>
  <c r="Z729" i="4"/>
  <c r="AB729" i="4"/>
  <c r="AD729" i="4"/>
  <c r="AA729" i="4"/>
  <c r="AE729" i="4"/>
  <c r="AC729" i="4"/>
  <c r="Z713" i="4"/>
  <c r="AB713" i="4"/>
  <c r="AD713" i="4"/>
  <c r="AA713" i="4"/>
  <c r="AE713" i="4"/>
  <c r="AC713" i="4"/>
  <c r="Z697" i="4"/>
  <c r="AB697" i="4"/>
  <c r="AD697" i="4"/>
  <c r="AA697" i="4"/>
  <c r="AE697" i="4"/>
  <c r="AC697" i="4"/>
  <c r="Z681" i="4"/>
  <c r="AB681" i="4"/>
  <c r="AD681" i="4"/>
  <c r="AA681" i="4"/>
  <c r="AE681" i="4"/>
  <c r="AC681" i="4"/>
  <c r="Z657" i="4"/>
  <c r="AB657" i="4"/>
  <c r="AD657" i="4"/>
  <c r="AA657" i="4"/>
  <c r="AE657" i="4"/>
  <c r="AC657" i="4"/>
  <c r="Z649" i="4"/>
  <c r="AB649" i="4"/>
  <c r="AD649" i="4"/>
  <c r="AA649" i="4"/>
  <c r="AE649" i="4"/>
  <c r="AC649" i="4"/>
  <c r="Z633" i="4"/>
  <c r="AB633" i="4"/>
  <c r="AD633" i="4"/>
  <c r="AA633" i="4"/>
  <c r="AE633" i="4"/>
  <c r="AC633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AE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AD569" i="4"/>
  <c r="Z561" i="4"/>
  <c r="AD561" i="4"/>
  <c r="AE561" i="4"/>
  <c r="AA540" i="4"/>
  <c r="Z524" i="4"/>
  <c r="AB524" i="4"/>
  <c r="AD524" i="4"/>
  <c r="AA524" i="4"/>
  <c r="AE524" i="4"/>
  <c r="AC524" i="4"/>
  <c r="Z534" i="4"/>
  <c r="AD534" i="4"/>
  <c r="AE534" i="4"/>
  <c r="AD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56" i="4"/>
  <c r="Y956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876" i="4"/>
  <c r="X826" i="4"/>
  <c r="X810" i="4"/>
  <c r="X794" i="4"/>
  <c r="X778" i="4"/>
  <c r="X762" i="4"/>
  <c r="X746" i="4"/>
  <c r="X730" i="4"/>
  <c r="X714" i="4"/>
  <c r="X698" i="4"/>
  <c r="X682" i="4"/>
  <c r="X666" i="4"/>
  <c r="X650" i="4"/>
  <c r="X634" i="4"/>
  <c r="X618" i="4"/>
  <c r="X602" i="4"/>
  <c r="X586" i="4"/>
  <c r="X570" i="4"/>
  <c r="X533" i="4"/>
  <c r="X543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B909" i="4"/>
  <c r="AT909" i="4"/>
  <c r="AE909" i="4"/>
  <c r="AS909" i="4"/>
  <c r="AE893" i="4"/>
  <c r="AB877" i="4"/>
  <c r="AD877" i="4"/>
  <c r="AT877" i="4"/>
  <c r="AA877" i="4"/>
  <c r="AE877" i="4"/>
  <c r="AU877" i="4"/>
  <c r="AC877" i="4"/>
  <c r="AS877" i="4"/>
  <c r="AS861" i="4"/>
  <c r="Z837" i="4"/>
  <c r="AB837" i="4"/>
  <c r="AD837" i="4"/>
  <c r="AT837" i="4"/>
  <c r="AA837" i="4"/>
  <c r="AE837" i="4"/>
  <c r="AC837" i="4"/>
  <c r="AS837" i="4"/>
  <c r="AS821" i="4"/>
  <c r="Z805" i="4"/>
  <c r="AB805" i="4"/>
  <c r="AD805" i="4"/>
  <c r="AT805" i="4"/>
  <c r="AA805" i="4"/>
  <c r="AE805" i="4"/>
  <c r="AC805" i="4"/>
  <c r="AS805" i="4"/>
  <c r="AS789" i="4"/>
  <c r="Z773" i="4"/>
  <c r="AB773" i="4"/>
  <c r="AD773" i="4"/>
  <c r="AT773" i="4"/>
  <c r="AA773" i="4"/>
  <c r="AE773" i="4"/>
  <c r="AC773" i="4"/>
  <c r="AS773" i="4"/>
  <c r="AS757" i="4"/>
  <c r="Z741" i="4"/>
  <c r="AB741" i="4"/>
  <c r="AD741" i="4"/>
  <c r="AT741" i="4"/>
  <c r="AA741" i="4"/>
  <c r="AE741" i="4"/>
  <c r="AC741" i="4"/>
  <c r="AS741" i="4"/>
  <c r="Z709" i="4"/>
  <c r="AB709" i="4"/>
  <c r="AD709" i="4"/>
  <c r="AT709" i="4"/>
  <c r="AA709" i="4"/>
  <c r="AE709" i="4"/>
  <c r="AU709" i="4"/>
  <c r="AC709" i="4"/>
  <c r="AS709" i="4"/>
  <c r="AS693" i="4"/>
  <c r="Z685" i="4"/>
  <c r="AB685" i="4"/>
  <c r="AD685" i="4"/>
  <c r="AT685" i="4"/>
  <c r="AA685" i="4"/>
  <c r="AE685" i="4"/>
  <c r="AC685" i="4"/>
  <c r="AS685" i="4"/>
  <c r="Z653" i="4"/>
  <c r="AB653" i="4"/>
  <c r="AD653" i="4"/>
  <c r="AT653" i="4"/>
  <c r="AA653" i="4"/>
  <c r="AE653" i="4"/>
  <c r="AU653" i="4"/>
  <c r="AC653" i="4"/>
  <c r="AS653" i="4"/>
  <c r="AS637" i="4"/>
  <c r="Z621" i="4"/>
  <c r="AB621" i="4"/>
  <c r="AD621" i="4"/>
  <c r="AT621" i="4"/>
  <c r="AA621" i="4"/>
  <c r="AE621" i="4"/>
  <c r="AC621" i="4"/>
  <c r="AS621" i="4"/>
  <c r="Z589" i="4"/>
  <c r="AB589" i="4"/>
  <c r="AD589" i="4"/>
  <c r="AT589" i="4"/>
  <c r="AA589" i="4"/>
  <c r="AE589" i="4"/>
  <c r="AU589" i="4"/>
  <c r="AC589" i="4"/>
  <c r="AS589" i="4"/>
  <c r="AS573" i="4"/>
  <c r="Z557" i="4"/>
  <c r="AB557" i="4"/>
  <c r="AD557" i="4"/>
  <c r="AT557" i="4"/>
  <c r="AA557" i="4"/>
  <c r="AE557" i="4"/>
  <c r="AC557" i="4"/>
  <c r="AS557" i="4"/>
  <c r="Z959" i="4"/>
  <c r="AB959" i="4"/>
  <c r="AD959" i="4"/>
  <c r="AT959" i="4"/>
  <c r="AC959" i="4"/>
  <c r="AA959" i="4"/>
  <c r="AE959" i="4"/>
  <c r="AU947" i="4"/>
  <c r="Z939" i="4"/>
  <c r="AB939" i="4"/>
  <c r="AD939" i="4"/>
  <c r="AT939" i="4"/>
  <c r="AC939" i="4"/>
  <c r="AA939" i="4"/>
  <c r="AE939" i="4"/>
  <c r="AB931" i="4"/>
  <c r="Z927" i="4"/>
  <c r="AB927" i="4"/>
  <c r="AD927" i="4"/>
  <c r="AT927" i="4"/>
  <c r="AV927" i="4"/>
  <c r="AC927" i="4"/>
  <c r="AA927" i="4"/>
  <c r="AE927" i="4"/>
  <c r="AT542" i="4"/>
  <c r="AE542" i="4"/>
  <c r="AS542" i="4"/>
  <c r="AB526" i="4"/>
  <c r="AA526" i="4"/>
  <c r="AW526" i="4"/>
  <c r="Z151" i="4"/>
  <c r="AL151" i="4" s="1"/>
  <c r="AR151" i="4" s="1"/>
  <c r="AB151" i="4"/>
  <c r="AN151" i="4" s="1"/>
  <c r="AD151" i="4"/>
  <c r="AP151" i="4" s="1"/>
  <c r="AT151" i="4"/>
  <c r="AV151" i="4"/>
  <c r="AC151" i="4"/>
  <c r="AA151" i="4"/>
  <c r="AE151" i="4"/>
  <c r="Z107" i="4"/>
  <c r="AA107" i="4"/>
  <c r="Z99" i="4"/>
  <c r="AL99" i="4" s="1"/>
  <c r="AR99" i="4" s="1"/>
  <c r="AB99" i="4"/>
  <c r="AD99" i="4"/>
  <c r="AP99" i="4" s="1"/>
  <c r="AV99" i="4" s="1"/>
  <c r="AA99" i="4"/>
  <c r="AC99" i="4"/>
  <c r="AE99" i="4"/>
  <c r="Z83" i="4"/>
  <c r="AB83" i="4"/>
  <c r="AN83" i="4" s="1"/>
  <c r="AD83" i="4"/>
  <c r="AP83" i="4" s="1"/>
  <c r="AT83" i="4"/>
  <c r="AV83" i="4"/>
  <c r="AA83" i="4"/>
  <c r="AC83" i="4"/>
  <c r="AE83" i="4"/>
  <c r="Z65" i="4"/>
  <c r="AB65" i="4"/>
  <c r="AD65" i="4"/>
  <c r="AP65" i="4" s="1"/>
  <c r="AV65" i="4"/>
  <c r="AA65" i="4"/>
  <c r="AC65" i="4"/>
  <c r="AE65" i="4"/>
  <c r="AB19" i="4"/>
  <c r="AA19" i="4"/>
  <c r="AC19" i="4"/>
  <c r="X915" i="4"/>
  <c r="X899" i="4"/>
  <c r="Y899" i="4"/>
  <c r="Y891" i="4"/>
  <c r="AF891" i="4" s="1"/>
  <c r="X883" i="4"/>
  <c r="Y875" i="4"/>
  <c r="AF875" i="4" s="1"/>
  <c r="X867" i="4"/>
  <c r="Y867" i="4" s="1"/>
  <c r="Y859" i="4"/>
  <c r="AF859" i="4" s="1"/>
  <c r="X851" i="4"/>
  <c r="Y843" i="4"/>
  <c r="AF843" i="4" s="1"/>
  <c r="X835" i="4"/>
  <c r="Y835" i="4"/>
  <c r="X819" i="4"/>
  <c r="X803" i="4"/>
  <c r="Y803" i="4" s="1"/>
  <c r="X787" i="4"/>
  <c r="X771" i="4"/>
  <c r="Y771" i="4"/>
  <c r="Y763" i="4"/>
  <c r="AF763" i="4" s="1"/>
  <c r="X755" i="4"/>
  <c r="Y747" i="4"/>
  <c r="AF747" i="4" s="1"/>
  <c r="X739" i="4"/>
  <c r="Y739" i="4" s="1"/>
  <c r="Y731" i="4"/>
  <c r="AF731" i="4" s="1"/>
  <c r="X723" i="4"/>
  <c r="Y715" i="4"/>
  <c r="AF715" i="4" s="1"/>
  <c r="X707" i="4"/>
  <c r="Y707" i="4"/>
  <c r="X691" i="4"/>
  <c r="X675" i="4"/>
  <c r="Y675" i="4" s="1"/>
  <c r="X659" i="4"/>
  <c r="X639" i="4"/>
  <c r="Y639" i="4"/>
  <c r="Y623" i="4"/>
  <c r="AF623" i="4" s="1"/>
  <c r="X607" i="4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X995" i="4"/>
  <c r="Y987" i="4"/>
  <c r="AF987" i="4" s="1"/>
  <c r="X979" i="4"/>
  <c r="Y979" i="4"/>
  <c r="X627" i="4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S1001" i="4"/>
  <c r="AB985" i="4"/>
  <c r="AT985" i="4"/>
  <c r="AV985" i="4"/>
  <c r="AA985" i="4"/>
  <c r="AC985" i="4"/>
  <c r="AS985" i="4"/>
  <c r="AW985" i="4"/>
  <c r="AT973" i="4"/>
  <c r="AV973" i="4"/>
  <c r="AA973" i="4"/>
  <c r="AW973" i="4"/>
  <c r="AP42" i="4"/>
  <c r="AV42" i="4" s="1"/>
  <c r="AO42" i="4"/>
  <c r="AU42" i="4" s="1"/>
  <c r="AP478" i="4"/>
  <c r="AV478" i="4" s="1"/>
  <c r="AL478" i="4"/>
  <c r="AR478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M961" i="4"/>
  <c r="AS961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L161" i="4"/>
  <c r="AR161" i="4" s="1"/>
  <c r="AO105" i="4"/>
  <c r="AU105" i="4" s="1"/>
  <c r="AQ43" i="4"/>
  <c r="AW43" i="4" s="1"/>
  <c r="AO486" i="4"/>
  <c r="AU486" i="4" s="1"/>
  <c r="AO402" i="4"/>
  <c r="AU402" i="4" s="1"/>
  <c r="AP394" i="4"/>
  <c r="AV394" i="4" s="1"/>
  <c r="AL394" i="4"/>
  <c r="AR394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Q482" i="4"/>
  <c r="AW482" i="4" s="1"/>
  <c r="AM482" i="4"/>
  <c r="AS482" i="4" s="1"/>
  <c r="AQ462" i="4"/>
  <c r="AW462" i="4" s="1"/>
  <c r="AM462" i="4"/>
  <c r="AS462" i="4" s="1"/>
  <c r="AN454" i="4"/>
  <c r="AT454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O169" i="4"/>
  <c r="AU169" i="4" s="1"/>
  <c r="W240" i="4"/>
  <c r="AK917" i="4"/>
  <c r="AJ917" i="4"/>
  <c r="AF917" i="4"/>
  <c r="AJ901" i="4"/>
  <c r="AK885" i="4"/>
  <c r="AJ885" i="4"/>
  <c r="AF885" i="4"/>
  <c r="AJ869" i="4"/>
  <c r="AK853" i="4"/>
  <c r="AJ853" i="4"/>
  <c r="AF853" i="4"/>
  <c r="AJ845" i="4"/>
  <c r="AK829" i="4"/>
  <c r="AJ829" i="4"/>
  <c r="AF829" i="4"/>
  <c r="AJ813" i="4"/>
  <c r="AK797" i="4"/>
  <c r="AJ797" i="4"/>
  <c r="AF797" i="4"/>
  <c r="AJ781" i="4"/>
  <c r="AK765" i="4"/>
  <c r="AJ765" i="4"/>
  <c r="AF765" i="4"/>
  <c r="AJ749" i="4"/>
  <c r="AK733" i="4"/>
  <c r="AJ733" i="4"/>
  <c r="AF733" i="4"/>
  <c r="AJ717" i="4"/>
  <c r="AK701" i="4"/>
  <c r="AJ701" i="4"/>
  <c r="AF701" i="4"/>
  <c r="AJ677" i="4"/>
  <c r="AK661" i="4"/>
  <c r="AJ661" i="4"/>
  <c r="AF661" i="4"/>
  <c r="AJ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45" i="4"/>
  <c r="AI745" i="4"/>
  <c r="AH745" i="4"/>
  <c r="AG729" i="4"/>
  <c r="AI729" i="4"/>
  <c r="AH729" i="4"/>
  <c r="AG713" i="4"/>
  <c r="AI713" i="4"/>
  <c r="AH713" i="4"/>
  <c r="AG697" i="4"/>
  <c r="AI697" i="4"/>
  <c r="AH697" i="4"/>
  <c r="AG681" i="4"/>
  <c r="AI681" i="4"/>
  <c r="AH681" i="4"/>
  <c r="AG657" i="4"/>
  <c r="AI657" i="4"/>
  <c r="AH657" i="4"/>
  <c r="AG649" i="4"/>
  <c r="AI649" i="4"/>
  <c r="AH649" i="4"/>
  <c r="AG633" i="4"/>
  <c r="AI633" i="4"/>
  <c r="AH633" i="4"/>
  <c r="AG617" i="4"/>
  <c r="AI617" i="4"/>
  <c r="AH617" i="4"/>
  <c r="AG609" i="4"/>
  <c r="AI609" i="4"/>
  <c r="AH609" i="4"/>
  <c r="AI601" i="4"/>
  <c r="AG593" i="4"/>
  <c r="AI593" i="4"/>
  <c r="AH593" i="4"/>
  <c r="AG585" i="4"/>
  <c r="AI585" i="4"/>
  <c r="AH585" i="4"/>
  <c r="AG577" i="4"/>
  <c r="AI577" i="4"/>
  <c r="AH577" i="4"/>
  <c r="AI569" i="4"/>
  <c r="AI561" i="4"/>
  <c r="AI540" i="4"/>
  <c r="AG524" i="4"/>
  <c r="AI524" i="4"/>
  <c r="AH524" i="4"/>
  <c r="AG550" i="4"/>
  <c r="AH550" i="4"/>
  <c r="AG534" i="4"/>
  <c r="AI534" i="4"/>
  <c r="AH534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33" i="4"/>
  <c r="AU933" i="4" s="1"/>
  <c r="AN933" i="4"/>
  <c r="AT933" i="4" s="1"/>
  <c r="AM925" i="4"/>
  <c r="AS925" i="4" s="1"/>
  <c r="AM546" i="4"/>
  <c r="AS546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O146" i="4"/>
  <c r="AU146" i="4" s="1"/>
  <c r="AL146" i="4"/>
  <c r="AR146" i="4" s="1"/>
  <c r="AO130" i="4"/>
  <c r="AU130" i="4" s="1"/>
  <c r="AL130" i="4"/>
  <c r="AR130" i="4" s="1"/>
  <c r="AO114" i="4"/>
  <c r="AU114" i="4" s="1"/>
  <c r="AL114" i="4"/>
  <c r="AR114" i="4" s="1"/>
  <c r="X349" i="4"/>
  <c r="X285" i="4"/>
  <c r="X476" i="4"/>
  <c r="X412" i="4"/>
  <c r="X315" i="4"/>
  <c r="X251" i="4"/>
  <c r="X183" i="4"/>
  <c r="X133" i="4"/>
  <c r="X372" i="4"/>
  <c r="X364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19" i="4"/>
  <c r="X58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E993" i="4"/>
  <c r="Z989" i="4"/>
  <c r="AB989" i="4"/>
  <c r="AD989" i="4"/>
  <c r="AA989" i="4"/>
  <c r="AE989" i="4"/>
  <c r="AC989" i="4"/>
  <c r="AD981" i="4"/>
  <c r="Z977" i="4"/>
  <c r="AB977" i="4"/>
  <c r="AD977" i="4"/>
  <c r="AA977" i="4"/>
  <c r="AE977" i="4"/>
  <c r="AC977" i="4"/>
  <c r="AA382" i="4"/>
  <c r="AB382" i="4"/>
  <c r="AJ382" i="4"/>
  <c r="AA1000" i="4"/>
  <c r="AC1000" i="4"/>
  <c r="AE1000" i="4"/>
  <c r="AB1000" i="4"/>
  <c r="AD1000" i="4"/>
  <c r="Z1000" i="4"/>
  <c r="AA996" i="4"/>
  <c r="AD996" i="4"/>
  <c r="AA992" i="4"/>
  <c r="AC992" i="4"/>
  <c r="AE992" i="4"/>
  <c r="AB992" i="4"/>
  <c r="AD992" i="4"/>
  <c r="Z992" i="4"/>
  <c r="AE988" i="4"/>
  <c r="AA984" i="4"/>
  <c r="AC984" i="4"/>
  <c r="AE984" i="4"/>
  <c r="AB984" i="4"/>
  <c r="AD984" i="4"/>
  <c r="Z984" i="4"/>
  <c r="AA980" i="4"/>
  <c r="AD980" i="4"/>
  <c r="AA976" i="4"/>
  <c r="AC976" i="4"/>
  <c r="AE976" i="4"/>
  <c r="AB976" i="4"/>
  <c r="AD976" i="4"/>
  <c r="Z976" i="4"/>
  <c r="AE553" i="4"/>
  <c r="AA537" i="4"/>
  <c r="AC537" i="4"/>
  <c r="AE537" i="4"/>
  <c r="AB537" i="4"/>
  <c r="AD537" i="4"/>
  <c r="Z537" i="4"/>
  <c r="AA521" i="4"/>
  <c r="AD521" i="4"/>
  <c r="AA966" i="4"/>
  <c r="AC966" i="4"/>
  <c r="AE966" i="4"/>
  <c r="Z966" i="4"/>
  <c r="AD966" i="4"/>
  <c r="AB966" i="4"/>
  <c r="AE958" i="4"/>
  <c r="AA950" i="4"/>
  <c r="AC950" i="4"/>
  <c r="AE950" i="4"/>
  <c r="Z950" i="4"/>
  <c r="AD950" i="4"/>
  <c r="AB950" i="4"/>
  <c r="AA938" i="4"/>
  <c r="AD938" i="4"/>
  <c r="AA930" i="4"/>
  <c r="AC930" i="4"/>
  <c r="AE930" i="4"/>
  <c r="Z930" i="4"/>
  <c r="AD930" i="4"/>
  <c r="AB930" i="4"/>
  <c r="AE555" i="4"/>
  <c r="AA531" i="4"/>
  <c r="AC531" i="4"/>
  <c r="AE531" i="4"/>
  <c r="AB531" i="4"/>
  <c r="AD531" i="4"/>
  <c r="Z531" i="4"/>
  <c r="AA378" i="4"/>
  <c r="AD378" i="4"/>
  <c r="AA370" i="4"/>
  <c r="AC370" i="4"/>
  <c r="AE370" i="4"/>
  <c r="Z370" i="4"/>
  <c r="AD370" i="4"/>
  <c r="AB370" i="4"/>
  <c r="AE362" i="4"/>
  <c r="AA358" i="4"/>
  <c r="AC358" i="4"/>
  <c r="AE358" i="4"/>
  <c r="Z358" i="4"/>
  <c r="AD358" i="4"/>
  <c r="AB358" i="4"/>
  <c r="AA246" i="4"/>
  <c r="AD246" i="4"/>
  <c r="AA242" i="4"/>
  <c r="AC242" i="4"/>
  <c r="AE242" i="4"/>
  <c r="Z242" i="4"/>
  <c r="AD242" i="4"/>
  <c r="AB242" i="4"/>
  <c r="AE238" i="4"/>
  <c r="AA234" i="4"/>
  <c r="AC234" i="4"/>
  <c r="AE234" i="4"/>
  <c r="Z234" i="4"/>
  <c r="AD234" i="4"/>
  <c r="AB234" i="4"/>
  <c r="AA148" i="4"/>
  <c r="AD148" i="4"/>
  <c r="Z106" i="4"/>
  <c r="AH771" i="4"/>
  <c r="AI623" i="4"/>
  <c r="AH98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Z422" i="4"/>
  <c r="AK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E236" i="4"/>
  <c r="AD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O961" i="4"/>
  <c r="AU961" i="4" s="1"/>
  <c r="AM945" i="4"/>
  <c r="AS945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M105" i="4"/>
  <c r="AS105" i="4" s="1"/>
  <c r="AO43" i="4"/>
  <c r="AU43" i="4" s="1"/>
  <c r="AP486" i="4"/>
  <c r="AV486" i="4" s="1"/>
  <c r="AL486" i="4"/>
  <c r="AR486" i="4" s="1"/>
  <c r="AP402" i="4"/>
  <c r="AV402" i="4" s="1"/>
  <c r="AL402" i="4"/>
  <c r="AR402" i="4" s="1"/>
  <c r="AO394" i="4"/>
  <c r="AU394" i="4" s="1"/>
  <c r="AO205" i="4"/>
  <c r="AU205" i="4" s="1"/>
  <c r="AO143" i="4"/>
  <c r="AU143" i="4" s="1"/>
  <c r="AP135" i="4"/>
  <c r="AV135" i="4" s="1"/>
  <c r="AL135" i="4"/>
  <c r="AR135" i="4" s="1"/>
  <c r="AM506" i="4"/>
  <c r="AS506" i="4" s="1"/>
  <c r="AN482" i="4"/>
  <c r="AT482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O201" i="4"/>
  <c r="AU201" i="4" s="1"/>
  <c r="AP189" i="4"/>
  <c r="AV189" i="4" s="1"/>
  <c r="AL189" i="4"/>
  <c r="AR189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I901" i="4"/>
  <c r="AG885" i="4"/>
  <c r="AI885" i="4"/>
  <c r="AH885" i="4"/>
  <c r="AI869" i="4"/>
  <c r="AG853" i="4"/>
  <c r="AI853" i="4"/>
  <c r="AH853" i="4"/>
  <c r="AI845" i="4"/>
  <c r="AG829" i="4"/>
  <c r="AI829" i="4"/>
  <c r="AH829" i="4"/>
  <c r="AI813" i="4"/>
  <c r="AG797" i="4"/>
  <c r="AI797" i="4"/>
  <c r="AH797" i="4"/>
  <c r="AI781" i="4"/>
  <c r="AG765" i="4"/>
  <c r="AI765" i="4"/>
  <c r="AH765" i="4"/>
  <c r="AI749" i="4"/>
  <c r="AG733" i="4"/>
  <c r="AI733" i="4"/>
  <c r="AH733" i="4"/>
  <c r="AI717" i="4"/>
  <c r="AG701" i="4"/>
  <c r="AI701" i="4"/>
  <c r="AH701" i="4"/>
  <c r="AI677" i="4"/>
  <c r="AG661" i="4"/>
  <c r="AI661" i="4"/>
  <c r="AH661" i="4"/>
  <c r="AI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45" i="4"/>
  <c r="AJ745" i="4"/>
  <c r="AF745" i="4"/>
  <c r="AK729" i="4"/>
  <c r="AJ729" i="4"/>
  <c r="AF729" i="4"/>
  <c r="AK713" i="4"/>
  <c r="AJ713" i="4"/>
  <c r="AF713" i="4"/>
  <c r="AK697" i="4"/>
  <c r="AJ697" i="4"/>
  <c r="AF697" i="4"/>
  <c r="AK681" i="4"/>
  <c r="AJ681" i="4"/>
  <c r="AF681" i="4"/>
  <c r="AK657" i="4"/>
  <c r="AJ657" i="4"/>
  <c r="AF657" i="4"/>
  <c r="AK649" i="4"/>
  <c r="AJ649" i="4"/>
  <c r="AF649" i="4"/>
  <c r="AK633" i="4"/>
  <c r="AJ633" i="4"/>
  <c r="AF633" i="4"/>
  <c r="AJ625" i="4"/>
  <c r="AK617" i="4"/>
  <c r="AJ617" i="4"/>
  <c r="AF617" i="4"/>
  <c r="AK609" i="4"/>
  <c r="AJ609" i="4"/>
  <c r="AF609" i="4"/>
  <c r="AJ601" i="4"/>
  <c r="AK593" i="4"/>
  <c r="AJ593" i="4"/>
  <c r="AF593" i="4"/>
  <c r="AK585" i="4"/>
  <c r="AJ585" i="4"/>
  <c r="AF585" i="4"/>
  <c r="AK577" i="4"/>
  <c r="AJ577" i="4"/>
  <c r="AF577" i="4"/>
  <c r="AJ569" i="4"/>
  <c r="AK561" i="4"/>
  <c r="AJ561" i="4"/>
  <c r="AF561" i="4"/>
  <c r="AK540" i="4"/>
  <c r="AF540" i="4"/>
  <c r="AK524" i="4"/>
  <c r="AJ524" i="4"/>
  <c r="AF524" i="4"/>
  <c r="AK550" i="4"/>
  <c r="AJ550" i="4"/>
  <c r="AF550" i="4"/>
  <c r="AK534" i="4"/>
  <c r="AJ534" i="4"/>
  <c r="AF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33" i="4"/>
  <c r="AS933" i="4" s="1"/>
  <c r="AO925" i="4"/>
  <c r="AU925" i="4" s="1"/>
  <c r="AN925" i="4"/>
  <c r="AT925" i="4" s="1"/>
  <c r="AO546" i="4"/>
  <c r="AU546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46" i="4"/>
  <c r="AW146" i="4" s="1"/>
  <c r="AM146" i="4"/>
  <c r="AS146" i="4" s="1"/>
  <c r="AN146" i="4"/>
  <c r="AT146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D15" i="10"/>
  <c r="D143" i="10"/>
  <c r="D18" i="10"/>
  <c r="D93" i="10"/>
  <c r="D96" i="10"/>
  <c r="D228" i="10"/>
  <c r="D352" i="10"/>
  <c r="D480" i="10"/>
  <c r="D227" i="10"/>
  <c r="D8" i="10"/>
  <c r="D308" i="10"/>
  <c r="D532" i="10"/>
  <c r="D660" i="10"/>
  <c r="D281" i="10"/>
  <c r="D103" i="10"/>
  <c r="D231" i="10"/>
  <c r="D77" i="10"/>
  <c r="D80" i="10"/>
  <c r="D220" i="10"/>
  <c r="D344" i="10"/>
  <c r="D472" i="10"/>
  <c r="D211" i="10"/>
  <c r="D229" i="10"/>
  <c r="D292" i="10"/>
  <c r="D524" i="10"/>
  <c r="D652" i="10"/>
  <c r="D273" i="10"/>
  <c r="D31" i="10"/>
  <c r="D34" i="10"/>
  <c r="D116" i="10"/>
  <c r="D368" i="10"/>
  <c r="D6" i="10"/>
  <c r="D340" i="10"/>
  <c r="D676" i="10"/>
  <c r="D119" i="10"/>
  <c r="D45" i="10"/>
  <c r="D204" i="10"/>
  <c r="D456" i="10"/>
  <c r="D165" i="10"/>
  <c r="D508" i="10"/>
  <c r="D764" i="10"/>
  <c r="D449" i="10"/>
  <c r="D577" i="10"/>
  <c r="D705" i="10"/>
  <c r="D47" i="10"/>
  <c r="D239" i="10"/>
  <c r="D32" i="10"/>
  <c r="D320" i="10"/>
  <c r="D163" i="10"/>
  <c r="D248" i="10"/>
  <c r="D628" i="10"/>
  <c r="D71" i="10"/>
  <c r="D74" i="10"/>
  <c r="D188" i="10"/>
  <c r="D440" i="10"/>
  <c r="D101" i="10"/>
  <c r="D484" i="10"/>
  <c r="D748" i="10"/>
  <c r="D223" i="10"/>
  <c r="D304" i="10"/>
  <c r="D216" i="10"/>
  <c r="D55" i="10"/>
  <c r="D140" i="10"/>
  <c r="D54" i="10"/>
  <c r="D700" i="10"/>
  <c r="D545" i="10"/>
  <c r="D799" i="10"/>
  <c r="D927" i="10"/>
  <c r="D822" i="10"/>
  <c r="D950" i="10"/>
  <c r="D145" i="10"/>
  <c r="D126" i="10"/>
  <c r="D354" i="10"/>
  <c r="D56" i="10"/>
  <c r="D544" i="10"/>
  <c r="D293" i="10"/>
  <c r="D549" i="10"/>
  <c r="D803" i="10"/>
  <c r="D297" i="10"/>
  <c r="D425" i="10"/>
  <c r="D553" i="10"/>
  <c r="D681" i="10"/>
  <c r="D807" i="10"/>
  <c r="D935" i="10"/>
  <c r="D830" i="10"/>
  <c r="D958" i="10"/>
  <c r="D161" i="10"/>
  <c r="D134" i="10"/>
  <c r="D27" i="10"/>
  <c r="D112" i="10"/>
  <c r="D560" i="10"/>
  <c r="D309" i="10"/>
  <c r="D565" i="10"/>
  <c r="D819" i="10"/>
  <c r="D842" i="10"/>
  <c r="D185" i="10"/>
  <c r="D378" i="10"/>
  <c r="D634" i="10"/>
  <c r="D383" i="10"/>
  <c r="D639" i="10"/>
  <c r="D893" i="10"/>
  <c r="D916" i="10"/>
  <c r="D310" i="10"/>
  <c r="D566" i="10"/>
  <c r="D315" i="10"/>
  <c r="D571" i="10"/>
  <c r="D825" i="10"/>
  <c r="D848" i="10"/>
  <c r="D171" i="10"/>
  <c r="D50" i="10"/>
  <c r="D132" i="10"/>
  <c r="D384" i="10"/>
  <c r="D38" i="10"/>
  <c r="D372" i="10"/>
  <c r="D692" i="10"/>
  <c r="D135" i="10"/>
  <c r="D141" i="10"/>
  <c r="D252" i="10"/>
  <c r="D19" i="10"/>
  <c r="D104" i="10"/>
  <c r="D556" i="10"/>
  <c r="D305" i="10"/>
  <c r="D98" i="10"/>
  <c r="D432" i="10"/>
  <c r="D468" i="10"/>
  <c r="D183" i="10"/>
  <c r="D264" i="10"/>
  <c r="D79" i="10"/>
  <c r="D207" i="10"/>
  <c r="D82" i="10"/>
  <c r="D221" i="10"/>
  <c r="D164" i="10"/>
  <c r="D288" i="10"/>
  <c r="D416" i="10"/>
  <c r="D99" i="10"/>
  <c r="D102" i="10"/>
  <c r="D184" i="10"/>
  <c r="D436" i="10"/>
  <c r="D596" i="10"/>
  <c r="D724" i="10"/>
  <c r="D39" i="10"/>
  <c r="D167" i="10"/>
  <c r="D42" i="10"/>
  <c r="D205" i="10"/>
  <c r="D156" i="10"/>
  <c r="D280" i="10"/>
  <c r="D408" i="10"/>
  <c r="D83" i="10"/>
  <c r="D86" i="10"/>
  <c r="D168" i="10"/>
  <c r="D420" i="10"/>
  <c r="D588" i="10"/>
  <c r="D716" i="10"/>
  <c r="D337" i="10"/>
  <c r="D159" i="10"/>
  <c r="D125" i="10"/>
  <c r="D244" i="10"/>
  <c r="D496" i="10"/>
  <c r="D72" i="10"/>
  <c r="D548" i="10"/>
  <c r="D3" i="10"/>
  <c r="D247" i="10"/>
  <c r="D48" i="10"/>
  <c r="D328" i="10"/>
  <c r="D179" i="10"/>
  <c r="D257" i="10"/>
  <c r="D636" i="10"/>
  <c r="D385" i="10"/>
  <c r="D513" i="10"/>
  <c r="D641" i="10"/>
  <c r="D769" i="10"/>
  <c r="D111" i="10"/>
  <c r="D29" i="10"/>
  <c r="D196" i="10"/>
  <c r="D448" i="10"/>
  <c r="D133" i="10"/>
  <c r="D500" i="10"/>
  <c r="D756" i="10"/>
  <c r="D199" i="10"/>
  <c r="D16" i="10"/>
  <c r="D312" i="10"/>
  <c r="D147" i="10"/>
  <c r="D232" i="10"/>
  <c r="D620" i="10"/>
  <c r="D369" i="10"/>
  <c r="D253" i="10"/>
  <c r="D131" i="10"/>
  <c r="D612" i="10"/>
  <c r="D58" i="10"/>
  <c r="D392" i="10"/>
  <c r="D388" i="10"/>
  <c r="D417" i="10"/>
  <c r="D673" i="10"/>
  <c r="D863" i="10"/>
  <c r="D991" i="10"/>
  <c r="D886" i="10"/>
  <c r="D17" i="10"/>
  <c r="D20" i="10"/>
  <c r="D230" i="10"/>
  <c r="D251" i="10"/>
  <c r="D332" i="10"/>
  <c r="D672" i="10"/>
  <c r="D421" i="10"/>
  <c r="D677" i="10"/>
  <c r="D931" i="10"/>
  <c r="D361" i="10"/>
  <c r="D489" i="10"/>
  <c r="D617" i="10"/>
  <c r="D745" i="10"/>
  <c r="D871" i="10"/>
  <c r="D999" i="10"/>
  <c r="D894" i="10"/>
  <c r="D33" i="10"/>
  <c r="D36" i="10"/>
  <c r="D246" i="10"/>
  <c r="D30" i="10"/>
  <c r="D364" i="10"/>
  <c r="D688" i="10"/>
  <c r="D437" i="10"/>
  <c r="D693" i="10"/>
  <c r="D947" i="10"/>
  <c r="D970" i="10"/>
  <c r="D146" i="10"/>
  <c r="D506" i="10"/>
  <c r="D762" i="10"/>
  <c r="D511" i="10"/>
  <c r="D767" i="10"/>
  <c r="D788" i="10"/>
  <c r="D186" i="10"/>
  <c r="D438" i="10"/>
  <c r="D694" i="10"/>
  <c r="D443" i="10"/>
  <c r="D699" i="10"/>
  <c r="D953" i="10"/>
  <c r="D976" i="10"/>
  <c r="D175" i="10"/>
  <c r="D157" i="10"/>
  <c r="D260" i="10"/>
  <c r="D35" i="10"/>
  <c r="D120" i="10"/>
  <c r="D7" i="10"/>
  <c r="D124" i="10"/>
  <c r="D22" i="10"/>
  <c r="D684" i="10"/>
  <c r="D180" i="10"/>
  <c r="D740" i="10"/>
  <c r="D51" i="10"/>
  <c r="D572" i="10"/>
  <c r="D481" i="10"/>
  <c r="D737" i="10"/>
  <c r="D895" i="10"/>
  <c r="D790" i="10"/>
  <c r="D918" i="10"/>
  <c r="D81" i="10"/>
  <c r="D84" i="10"/>
  <c r="D290" i="10"/>
  <c r="D53" i="10"/>
  <c r="D460" i="10"/>
  <c r="D736" i="10"/>
  <c r="D485" i="10"/>
  <c r="D741" i="10"/>
  <c r="D995" i="10"/>
  <c r="D393" i="10"/>
  <c r="D521" i="10"/>
  <c r="D649" i="10"/>
  <c r="D775" i="10"/>
  <c r="D903" i="10"/>
  <c r="D798" i="10"/>
  <c r="D926" i="10"/>
  <c r="D97" i="10"/>
  <c r="D100" i="10"/>
  <c r="D306" i="10"/>
  <c r="D117" i="10"/>
  <c r="D492" i="10"/>
  <c r="D752" i="10"/>
  <c r="D501" i="10"/>
  <c r="D757" i="10"/>
  <c r="D778" i="10"/>
  <c r="D57" i="10"/>
  <c r="D266" i="10"/>
  <c r="D570" i="10"/>
  <c r="D319" i="10"/>
  <c r="D575" i="10"/>
  <c r="D829" i="10"/>
  <c r="D852" i="10"/>
  <c r="D250" i="10"/>
  <c r="D502" i="10"/>
  <c r="D758" i="10"/>
  <c r="D507" i="10"/>
  <c r="D763" i="10"/>
  <c r="D784" i="10"/>
  <c r="D43" i="10"/>
  <c r="D128" i="10"/>
  <c r="D568" i="10"/>
  <c r="D317" i="10"/>
  <c r="D573" i="10"/>
  <c r="D5" i="10"/>
  <c r="D64" i="10"/>
  <c r="D195" i="10"/>
  <c r="D644" i="10"/>
  <c r="D90" i="10"/>
  <c r="D424" i="10"/>
  <c r="D452" i="10"/>
  <c r="D433" i="10"/>
  <c r="D689" i="10"/>
  <c r="D256" i="10"/>
  <c r="D632" i="10"/>
  <c r="D381" i="10"/>
  <c r="D637" i="10"/>
  <c r="D127" i="10"/>
  <c r="D212" i="10"/>
  <c r="D197" i="10"/>
  <c r="D265" i="10"/>
  <c r="D237" i="10"/>
  <c r="D115" i="10"/>
  <c r="D604" i="10"/>
  <c r="D497" i="10"/>
  <c r="D753" i="10"/>
  <c r="D774" i="10"/>
  <c r="D49" i="10"/>
  <c r="D262" i="10"/>
  <c r="D396" i="10"/>
  <c r="D453" i="10"/>
  <c r="D963" i="10"/>
  <c r="D505" i="10"/>
  <c r="D761" i="10"/>
  <c r="D782" i="10"/>
  <c r="D65" i="10"/>
  <c r="D274" i="10"/>
  <c r="D428" i="10"/>
  <c r="D469" i="10"/>
  <c r="D979" i="10"/>
  <c r="D206" i="10"/>
  <c r="D287" i="10"/>
  <c r="D797" i="10"/>
  <c r="D218" i="10"/>
  <c r="D726" i="10"/>
  <c r="D731" i="10"/>
  <c r="D235" i="10"/>
  <c r="D664" i="10"/>
  <c r="D669" i="10"/>
  <c r="D987" i="10"/>
  <c r="D9" i="10"/>
  <c r="D282" i="10"/>
  <c r="D578" i="10"/>
  <c r="D327" i="10"/>
  <c r="D583" i="10"/>
  <c r="D837" i="10"/>
  <c r="D162" i="10"/>
  <c r="D670" i="10"/>
  <c r="D675" i="10"/>
  <c r="D952" i="10"/>
  <c r="D302" i="10"/>
  <c r="D307" i="10"/>
  <c r="D25" i="10"/>
  <c r="D238" i="10"/>
  <c r="D554" i="10"/>
  <c r="D303" i="10"/>
  <c r="D559" i="10"/>
  <c r="D813" i="10"/>
  <c r="D836" i="10"/>
  <c r="D234" i="10"/>
  <c r="D486" i="10"/>
  <c r="D742" i="10"/>
  <c r="D491" i="10"/>
  <c r="D564" i="10"/>
  <c r="D10" i="10"/>
  <c r="D376" i="10"/>
  <c r="D356" i="10"/>
  <c r="D95" i="10"/>
  <c r="D69" i="10"/>
  <c r="D173" i="10"/>
  <c r="D136" i="10"/>
  <c r="D321" i="10"/>
  <c r="D609" i="10"/>
  <c r="D831" i="10"/>
  <c r="D959" i="10"/>
  <c r="D854" i="10"/>
  <c r="D982" i="10"/>
  <c r="D209" i="10"/>
  <c r="D166" i="10"/>
  <c r="D123" i="10"/>
  <c r="D208" i="10"/>
  <c r="D608" i="10"/>
  <c r="D357" i="10"/>
  <c r="D613" i="10"/>
  <c r="D867" i="10"/>
  <c r="D329" i="10"/>
  <c r="D457" i="10"/>
  <c r="D585" i="10"/>
  <c r="D713" i="10"/>
  <c r="D839" i="10"/>
  <c r="D967" i="10"/>
  <c r="D862" i="10"/>
  <c r="D990" i="10"/>
  <c r="D225" i="10"/>
  <c r="D182" i="10"/>
  <c r="D155" i="10"/>
  <c r="D240" i="10"/>
  <c r="D624" i="10"/>
  <c r="D373" i="10"/>
  <c r="D629" i="10"/>
  <c r="D883" i="10"/>
  <c r="D906" i="10"/>
  <c r="D60" i="10"/>
  <c r="D442" i="10"/>
  <c r="D698" i="10"/>
  <c r="D447" i="10"/>
  <c r="D703" i="10"/>
  <c r="D957" i="10"/>
  <c r="D980" i="10"/>
  <c r="D374" i="10"/>
  <c r="D630" i="10"/>
  <c r="D379" i="10"/>
  <c r="D635" i="10"/>
  <c r="D889" i="10"/>
  <c r="D912" i="10"/>
  <c r="D46" i="10"/>
  <c r="D380" i="10"/>
  <c r="D696" i="10"/>
  <c r="D445" i="10"/>
  <c r="D701" i="10"/>
  <c r="D255" i="10"/>
  <c r="D336" i="10"/>
  <c r="D276" i="10"/>
  <c r="D87" i="10"/>
  <c r="D172" i="10"/>
  <c r="D37" i="10"/>
  <c r="D732" i="10"/>
  <c r="D561" i="10"/>
  <c r="D149" i="10"/>
  <c r="D504" i="10"/>
  <c r="D760" i="10"/>
  <c r="D509" i="10"/>
  <c r="D765" i="10"/>
  <c r="D61" i="10"/>
  <c r="D464" i="10"/>
  <c r="D516" i="10"/>
  <c r="D215" i="10"/>
  <c r="D296" i="10"/>
  <c r="D200" i="10"/>
  <c r="D353" i="10"/>
  <c r="D625" i="10"/>
  <c r="D879" i="10"/>
  <c r="D902" i="10"/>
  <c r="D52" i="10"/>
  <c r="D62" i="10"/>
  <c r="D704" i="10"/>
  <c r="D709" i="10"/>
  <c r="D377" i="10"/>
  <c r="D633" i="10"/>
  <c r="D887" i="10"/>
  <c r="D910" i="10"/>
  <c r="D68" i="10"/>
  <c r="D94" i="10"/>
  <c r="D720" i="10"/>
  <c r="D725" i="10"/>
  <c r="D2" i="10"/>
  <c r="D538" i="10"/>
  <c r="D543" i="10"/>
  <c r="D820" i="10"/>
  <c r="D470" i="10"/>
  <c r="D475" i="10"/>
  <c r="D985" i="10"/>
  <c r="D316" i="10"/>
  <c r="D413" i="10"/>
  <c r="D859" i="10"/>
  <c r="D882" i="10"/>
  <c r="D76" i="10"/>
  <c r="D450" i="10"/>
  <c r="D706" i="10"/>
  <c r="D455" i="10"/>
  <c r="D711" i="10"/>
  <c r="D997" i="10"/>
  <c r="D414" i="10"/>
  <c r="D419" i="10"/>
  <c r="D929" i="10"/>
  <c r="D908" i="10"/>
  <c r="D558" i="10"/>
  <c r="D890" i="10"/>
  <c r="D28" i="10"/>
  <c r="D426" i="10"/>
  <c r="D682" i="10"/>
  <c r="D431" i="10"/>
  <c r="D687" i="10"/>
  <c r="D941" i="10"/>
  <c r="D964" i="10"/>
  <c r="D358" i="10"/>
  <c r="D614" i="10"/>
  <c r="D363" i="10"/>
  <c r="D619" i="10"/>
  <c r="D873" i="10"/>
  <c r="D747" i="10"/>
  <c r="D896" i="10"/>
  <c r="D14" i="10"/>
  <c r="D348" i="10"/>
  <c r="D680" i="10"/>
  <c r="D429" i="10"/>
  <c r="D685" i="10"/>
  <c r="D939" i="10"/>
  <c r="D962" i="10"/>
  <c r="D138" i="10"/>
  <c r="D498" i="10"/>
  <c r="D754" i="10"/>
  <c r="D503" i="10"/>
  <c r="D759" i="10"/>
  <c r="D860" i="10"/>
  <c r="D510" i="10"/>
  <c r="D515" i="10"/>
  <c r="D792" i="10"/>
  <c r="D270" i="10"/>
  <c r="D531" i="10"/>
  <c r="D808" i="10"/>
  <c r="D499" i="10"/>
  <c r="D776" i="10"/>
  <c r="D189" i="10"/>
  <c r="D580" i="10"/>
  <c r="D360" i="10"/>
  <c r="D465" i="10"/>
  <c r="D975" i="10"/>
  <c r="D198" i="10"/>
  <c r="D517" i="10"/>
  <c r="D473" i="10"/>
  <c r="D983" i="10"/>
  <c r="D245" i="10"/>
  <c r="D787" i="10"/>
  <c r="D602" i="10"/>
  <c r="D884" i="10"/>
  <c r="D539" i="10"/>
  <c r="D192" i="10"/>
  <c r="D733" i="10"/>
  <c r="D201" i="10"/>
  <c r="D610" i="10"/>
  <c r="D615" i="10"/>
  <c r="D350" i="10"/>
  <c r="D865" i="10"/>
  <c r="D494" i="10"/>
  <c r="D89" i="10"/>
  <c r="D586" i="10"/>
  <c r="D719" i="10"/>
  <c r="D996" i="10"/>
  <c r="D646" i="10"/>
  <c r="D651" i="10"/>
  <c r="D928" i="10"/>
  <c r="D284" i="10"/>
  <c r="D397" i="10"/>
  <c r="D843" i="10"/>
  <c r="D106" i="10"/>
  <c r="D722" i="10"/>
  <c r="D727" i="10"/>
  <c r="D446" i="10"/>
  <c r="D961" i="10"/>
  <c r="D275" i="10"/>
  <c r="D462" i="10"/>
  <c r="D968" i="10"/>
  <c r="D70" i="10"/>
  <c r="D109" i="10"/>
  <c r="D540" i="10"/>
  <c r="D657" i="10"/>
  <c r="D838" i="10"/>
  <c r="D59" i="10"/>
  <c r="D581" i="10"/>
  <c r="D569" i="10"/>
  <c r="D846" i="10"/>
  <c r="D91" i="10"/>
  <c r="D597" i="10"/>
  <c r="D410" i="10"/>
  <c r="D925" i="10"/>
  <c r="D347" i="10"/>
  <c r="D24" i="10"/>
  <c r="D795" i="10"/>
  <c r="D137" i="10"/>
  <c r="D642" i="10"/>
  <c r="D647" i="10"/>
  <c r="D286" i="10"/>
  <c r="D801" i="10"/>
  <c r="D430" i="10"/>
  <c r="D153" i="10"/>
  <c r="D618" i="10"/>
  <c r="D623" i="10"/>
  <c r="D900" i="10"/>
  <c r="D550" i="10"/>
  <c r="D555" i="10"/>
  <c r="D832" i="10"/>
  <c r="D224" i="10"/>
  <c r="D365" i="10"/>
  <c r="D875" i="10"/>
  <c r="D44" i="10"/>
  <c r="D690" i="10"/>
  <c r="D695" i="10"/>
  <c r="D382" i="10"/>
  <c r="D897" i="10"/>
  <c r="D403" i="10"/>
  <c r="D339" i="10"/>
  <c r="D66" i="10"/>
  <c r="D108" i="10"/>
  <c r="D847" i="10"/>
  <c r="D259" i="10"/>
  <c r="D855" i="10"/>
  <c r="D533" i="10"/>
  <c r="D861" i="10"/>
  <c r="D107" i="10"/>
  <c r="D914" i="10"/>
  <c r="D487" i="10"/>
  <c r="D611" i="10"/>
  <c r="D922" i="10"/>
  <c r="D591" i="10"/>
  <c r="D518" i="10"/>
  <c r="D800" i="10"/>
  <c r="D269" i="10"/>
  <c r="D105" i="10"/>
  <c r="D599" i="10"/>
  <c r="D707" i="10"/>
  <c r="D872" i="10"/>
  <c r="D400" i="10"/>
  <c r="D40" i="10"/>
  <c r="D911" i="10"/>
  <c r="D110" i="10"/>
  <c r="D640" i="10"/>
  <c r="D409" i="10"/>
  <c r="D919" i="10"/>
  <c r="D118" i="10"/>
  <c r="D277" i="10"/>
  <c r="D121" i="10"/>
  <c r="D479" i="10"/>
  <c r="D406" i="10"/>
  <c r="D921" i="10"/>
  <c r="D349" i="10"/>
  <c r="D850" i="10"/>
  <c r="D346" i="10"/>
  <c r="D423" i="10"/>
  <c r="D869" i="10"/>
  <c r="D734" i="10"/>
  <c r="D949" i="10"/>
  <c r="D371" i="10"/>
  <c r="D394" i="10"/>
  <c r="D335" i="10"/>
  <c r="D845" i="10"/>
  <c r="D202" i="10"/>
  <c r="D710" i="10"/>
  <c r="D777" i="10"/>
  <c r="D992" i="10"/>
  <c r="D584" i="10"/>
  <c r="D589" i="10"/>
  <c r="D866" i="10"/>
  <c r="D402" i="10"/>
  <c r="D407" i="10"/>
  <c r="D917" i="10"/>
  <c r="D323" i="10"/>
  <c r="D812" i="10"/>
  <c r="D723" i="10"/>
  <c r="D563" i="10"/>
  <c r="D13" i="10"/>
  <c r="D2" i="3"/>
  <c r="D966" i="10"/>
  <c r="D144" i="10"/>
  <c r="D835" i="10"/>
  <c r="D697" i="10"/>
  <c r="D974" i="10"/>
  <c r="D176" i="10"/>
  <c r="D851" i="10"/>
  <c r="D666" i="10"/>
  <c r="D948" i="10"/>
  <c r="D603" i="10"/>
  <c r="D536" i="10"/>
  <c r="D923" i="10"/>
  <c r="D158" i="10"/>
  <c r="D263" i="10"/>
  <c r="D773" i="10"/>
  <c r="D542" i="10"/>
  <c r="D824" i="10"/>
  <c r="D686" i="10"/>
  <c r="D130" i="10"/>
  <c r="D746" i="10"/>
  <c r="D751" i="10"/>
  <c r="D170" i="10"/>
  <c r="D678" i="10"/>
  <c r="D683" i="10"/>
  <c r="D960" i="10"/>
  <c r="D476" i="10"/>
  <c r="D493" i="10"/>
  <c r="D770" i="10"/>
  <c r="D254" i="10"/>
  <c r="D311" i="10"/>
  <c r="D821" i="10"/>
  <c r="D638" i="10"/>
  <c r="D920" i="10"/>
  <c r="D627" i="10"/>
  <c r="D243" i="10"/>
  <c r="D771" i="10"/>
  <c r="D915" i="10"/>
  <c r="D444" i="10"/>
  <c r="D805" i="10"/>
  <c r="D92" i="10"/>
  <c r="D267" i="10"/>
  <c r="D525" i="10"/>
  <c r="D853" i="10"/>
  <c r="D435" i="10"/>
  <c r="D289" i="10"/>
  <c r="D322" i="10"/>
  <c r="D537" i="10"/>
  <c r="D338" i="10"/>
  <c r="D330" i="10"/>
  <c r="D662" i="10"/>
  <c r="D605" i="10"/>
  <c r="D482" i="10"/>
  <c r="D828" i="10"/>
  <c r="D972" i="10"/>
  <c r="D522" i="10"/>
  <c r="D973" i="10"/>
  <c r="D331" i="10"/>
  <c r="D203" i="10"/>
  <c r="D717" i="10"/>
  <c r="D530" i="10"/>
  <c r="D924" i="10"/>
  <c r="D210" i="10"/>
  <c r="D817" i="10"/>
  <c r="D6" i="3"/>
  <c r="D936" i="10"/>
  <c r="D23" i="10"/>
  <c r="D187" i="10"/>
  <c r="D300" i="10"/>
  <c r="D793" i="10"/>
  <c r="D738" i="10"/>
  <c r="D750" i="10"/>
  <c r="D261" i="10"/>
  <c r="D520" i="10"/>
  <c r="D343" i="10"/>
  <c r="D595" i="10"/>
  <c r="D236" i="10"/>
  <c r="D113" i="10"/>
  <c r="D794" i="10"/>
  <c r="D129" i="10"/>
  <c r="D810" i="10"/>
  <c r="D154" i="10"/>
  <c r="D600" i="10"/>
  <c r="D122" i="10"/>
  <c r="D743" i="10"/>
  <c r="D993" i="10"/>
  <c r="D174" i="10"/>
  <c r="D655" i="10"/>
  <c r="D582" i="10"/>
  <c r="D864" i="10"/>
  <c r="D461" i="10"/>
  <c r="D190" i="10"/>
  <c r="D789" i="10"/>
  <c r="D856" i="10"/>
  <c r="D1001" i="10"/>
  <c r="D11" i="10"/>
  <c r="D88" i="10"/>
  <c r="D552" i="10"/>
  <c r="D301" i="10"/>
  <c r="D557" i="10"/>
  <c r="D811" i="10"/>
  <c r="D834" i="10"/>
  <c r="D169" i="10"/>
  <c r="D370" i="10"/>
  <c r="D626" i="10"/>
  <c r="D375" i="10"/>
  <c r="D631" i="10"/>
  <c r="D885" i="10"/>
  <c r="D258" i="10"/>
  <c r="D766" i="10"/>
  <c r="D768" i="10"/>
  <c r="D981" i="10"/>
  <c r="D654" i="10"/>
  <c r="D785" i="10"/>
  <c r="D590" i="10"/>
  <c r="D755" i="10"/>
  <c r="D191" i="10"/>
  <c r="D67" i="10"/>
  <c r="D26" i="10"/>
  <c r="D324" i="10"/>
  <c r="D721" i="10"/>
  <c r="D998" i="10"/>
  <c r="D268" i="10"/>
  <c r="D899" i="10"/>
  <c r="D729" i="10"/>
  <c r="D4" i="10"/>
  <c r="D656" i="10"/>
  <c r="D938" i="10"/>
  <c r="D607" i="10"/>
  <c r="D534" i="10"/>
  <c r="D816" i="10"/>
  <c r="D728" i="10"/>
  <c r="D786" i="10"/>
  <c r="D418" i="10"/>
  <c r="D359" i="10"/>
  <c r="D933" i="10"/>
  <c r="D355" i="10"/>
  <c r="D844" i="10"/>
  <c r="D858" i="10"/>
  <c r="D298" i="10"/>
  <c r="D463" i="10"/>
  <c r="D909" i="10"/>
  <c r="D390" i="10"/>
  <c r="D395" i="10"/>
  <c r="D905" i="10"/>
  <c r="D78" i="10"/>
  <c r="D648" i="10"/>
  <c r="D653" i="10"/>
  <c r="D930" i="10"/>
  <c r="D466" i="10"/>
  <c r="D471" i="10"/>
  <c r="D796" i="10"/>
  <c r="D451" i="10"/>
  <c r="D940" i="10"/>
  <c r="D849" i="10"/>
  <c r="D691" i="10"/>
  <c r="D148" i="10"/>
  <c r="D708" i="10"/>
  <c r="D488" i="10"/>
  <c r="D401" i="10"/>
  <c r="D815" i="10"/>
  <c r="D177" i="10"/>
  <c r="D576" i="10"/>
  <c r="D313" i="10"/>
  <c r="D823" i="10"/>
  <c r="D193" i="10"/>
  <c r="D592" i="10"/>
  <c r="D874" i="10"/>
  <c r="D415" i="10"/>
  <c r="D342" i="10"/>
  <c r="D857" i="10"/>
  <c r="D285" i="10"/>
  <c r="D818" i="10"/>
  <c r="D386" i="10"/>
  <c r="D391" i="10"/>
  <c r="D901" i="10"/>
  <c r="D291" i="10"/>
  <c r="D780" i="10"/>
  <c r="D826" i="10"/>
  <c r="D362" i="10"/>
  <c r="D367" i="10"/>
  <c r="D877" i="10"/>
  <c r="D294" i="10"/>
  <c r="D299" i="10"/>
  <c r="D809" i="10"/>
  <c r="D139" i="10"/>
  <c r="D616" i="10"/>
  <c r="D621" i="10"/>
  <c r="D898" i="10"/>
  <c r="D434" i="10"/>
  <c r="D439" i="10"/>
  <c r="D965" i="10"/>
  <c r="D387" i="10"/>
  <c r="D876" i="10"/>
  <c r="D913" i="10"/>
  <c r="D881" i="10"/>
  <c r="D152" i="10"/>
  <c r="D668" i="10"/>
  <c r="D241" i="10"/>
  <c r="D345" i="10"/>
  <c r="D214" i="10"/>
  <c r="D114" i="10"/>
  <c r="D283" i="10"/>
  <c r="D477" i="10"/>
  <c r="D546" i="10"/>
  <c r="D956" i="10"/>
  <c r="D242" i="10"/>
  <c r="D458" i="10"/>
  <c r="D868" i="10"/>
  <c r="D523" i="10"/>
  <c r="D160" i="10"/>
  <c r="D779" i="10"/>
  <c r="D594" i="10"/>
  <c r="D194" i="10"/>
  <c r="D334" i="10"/>
  <c r="D945" i="10"/>
  <c r="D151" i="10"/>
  <c r="D529" i="10"/>
  <c r="D934" i="10"/>
  <c r="D181" i="10"/>
  <c r="D645" i="10"/>
  <c r="D665" i="10"/>
  <c r="D942" i="10"/>
  <c r="D219" i="10"/>
  <c r="D661" i="10"/>
  <c r="D474" i="10"/>
  <c r="D989" i="10"/>
  <c r="D411" i="10"/>
  <c r="D21" i="10"/>
  <c r="D827" i="10"/>
  <c r="D73" i="10"/>
  <c r="D674" i="10"/>
  <c r="D679" i="10"/>
  <c r="D226" i="10"/>
  <c r="D739" i="10"/>
  <c r="D366" i="10"/>
  <c r="D217" i="10"/>
  <c r="D650" i="10"/>
  <c r="D527" i="10"/>
  <c r="D804" i="10"/>
  <c r="D454" i="10"/>
  <c r="D459" i="10"/>
  <c r="D969" i="10"/>
  <c r="D213" i="10"/>
  <c r="D333" i="10"/>
  <c r="D907" i="10"/>
  <c r="D233" i="10"/>
  <c r="D658" i="10"/>
  <c r="D663" i="10"/>
  <c r="D318" i="10"/>
  <c r="D833" i="10"/>
  <c r="D526" i="10"/>
  <c r="D1000" i="10"/>
  <c r="D840" i="10"/>
  <c r="D5" i="3"/>
  <c r="D943" i="10"/>
  <c r="D142" i="10"/>
  <c r="D325" i="10"/>
  <c r="D441" i="10"/>
  <c r="D951" i="10"/>
  <c r="D150" i="10"/>
  <c r="D341" i="10"/>
  <c r="D249" i="10"/>
  <c r="D671" i="10"/>
  <c r="D598" i="10"/>
  <c r="D880" i="10"/>
  <c r="D541" i="10"/>
  <c r="D946" i="10"/>
  <c r="D514" i="10"/>
  <c r="D519" i="10"/>
  <c r="D892" i="10"/>
  <c r="D547" i="10"/>
  <c r="D178" i="10"/>
  <c r="D954" i="10"/>
  <c r="D490" i="10"/>
  <c r="D495" i="10"/>
  <c r="D772" i="10"/>
  <c r="D422" i="10"/>
  <c r="D427" i="10"/>
  <c r="D937" i="10"/>
  <c r="D85" i="10"/>
  <c r="D744" i="10"/>
  <c r="D749" i="10"/>
  <c r="D41" i="10"/>
  <c r="D562" i="10"/>
  <c r="D567" i="10"/>
  <c r="D988" i="10"/>
  <c r="D643" i="10"/>
  <c r="D659" i="10"/>
  <c r="D272" i="10"/>
  <c r="D870" i="10"/>
  <c r="D878" i="10"/>
  <c r="D278" i="10"/>
  <c r="D222" i="10"/>
  <c r="D888" i="10"/>
  <c r="D781" i="10"/>
  <c r="D75" i="10"/>
  <c r="D314" i="10"/>
  <c r="D984" i="10"/>
  <c r="D404" i="10"/>
  <c r="D806" i="10"/>
  <c r="D389" i="10"/>
  <c r="D814" i="10"/>
  <c r="D405" i="10"/>
  <c r="D735" i="10"/>
  <c r="D944" i="10"/>
  <c r="D978" i="10"/>
  <c r="D551" i="10"/>
  <c r="D483" i="10"/>
  <c r="D986" i="10"/>
  <c r="D399" i="10"/>
  <c r="D326" i="10"/>
  <c r="D841" i="10"/>
  <c r="D712" i="10"/>
  <c r="D994" i="10"/>
  <c r="D535" i="10"/>
  <c r="D579" i="10"/>
  <c r="D977" i="10"/>
  <c r="D4" i="3"/>
  <c r="D398" i="10"/>
  <c r="D904" i="10"/>
  <c r="D593" i="10"/>
  <c r="D601" i="10"/>
  <c r="D351" i="10"/>
  <c r="D891" i="10"/>
  <c r="D606" i="10"/>
  <c r="D271" i="10"/>
  <c r="D715" i="10"/>
  <c r="D802" i="10"/>
  <c r="D702" i="10"/>
  <c r="D63" i="10"/>
  <c r="D783" i="10"/>
  <c r="D512" i="10"/>
  <c r="D791" i="10"/>
  <c r="D528" i="10"/>
  <c r="D730" i="10"/>
  <c r="D667" i="10"/>
  <c r="D955" i="10"/>
  <c r="D295" i="10"/>
  <c r="D478" i="10"/>
  <c r="D622" i="10"/>
  <c r="D932" i="10"/>
  <c r="D412" i="10"/>
  <c r="D279" i="10"/>
  <c r="D467" i="10"/>
  <c r="D12" i="10"/>
  <c r="D7" i="3"/>
  <c r="D714" i="10"/>
  <c r="D587" i="10"/>
  <c r="D971" i="10"/>
  <c r="D574" i="10"/>
  <c r="D718" i="10"/>
  <c r="D3" i="3"/>
  <c r="D8" i="3"/>
  <c r="AL168" i="4" l="1"/>
  <c r="AR168" i="4" s="1"/>
  <c r="P4" i="2"/>
  <c r="J3" i="3" s="1"/>
  <c r="O4" i="2"/>
  <c r="I3" i="3" s="1"/>
  <c r="N4" i="2"/>
  <c r="H3" i="3" s="1"/>
  <c r="K3" i="3"/>
  <c r="J719" i="8"/>
  <c r="K719" i="8"/>
  <c r="K575" i="8"/>
  <c r="J575" i="8"/>
  <c r="K972" i="8"/>
  <c r="J972" i="8"/>
  <c r="K588" i="8"/>
  <c r="J588" i="8"/>
  <c r="J715" i="8"/>
  <c r="K715" i="8"/>
  <c r="P8" i="2"/>
  <c r="J7" i="3" s="1"/>
  <c r="N8" i="2"/>
  <c r="H7" i="3" s="1"/>
  <c r="O8" i="2"/>
  <c r="K7" i="3"/>
  <c r="K13" i="8"/>
  <c r="J13" i="8"/>
  <c r="K468" i="8"/>
  <c r="J468" i="8"/>
  <c r="J280" i="8"/>
  <c r="K280" i="8"/>
  <c r="J413" i="8"/>
  <c r="K413" i="8"/>
  <c r="J933" i="8"/>
  <c r="K933" i="8"/>
  <c r="J623" i="8"/>
  <c r="K623" i="8"/>
  <c r="J479" i="8"/>
  <c r="K479" i="8"/>
  <c r="K296" i="8"/>
  <c r="J296" i="8"/>
  <c r="J956" i="8"/>
  <c r="K956" i="8"/>
  <c r="K668" i="8"/>
  <c r="J668" i="8"/>
  <c r="J731" i="8"/>
  <c r="K731" i="8"/>
  <c r="K529" i="8"/>
  <c r="J529" i="8"/>
  <c r="J792" i="8"/>
  <c r="K792" i="8"/>
  <c r="K513" i="8"/>
  <c r="J513" i="8"/>
  <c r="J784" i="8"/>
  <c r="K784" i="8"/>
  <c r="K64" i="8"/>
  <c r="J64" i="8"/>
  <c r="K703" i="8"/>
  <c r="J703" i="8"/>
  <c r="K803" i="8"/>
  <c r="J803" i="8"/>
  <c r="K716" i="8"/>
  <c r="J716" i="8"/>
  <c r="J272" i="8"/>
  <c r="K272" i="8"/>
  <c r="K607" i="8"/>
  <c r="J607" i="8"/>
  <c r="J892" i="8"/>
  <c r="K892" i="8"/>
  <c r="J352" i="8"/>
  <c r="K352" i="8"/>
  <c r="J602" i="8"/>
  <c r="K602" i="8"/>
  <c r="J594" i="8"/>
  <c r="K594" i="8"/>
  <c r="J905" i="8"/>
  <c r="K905" i="8"/>
  <c r="J399" i="8"/>
  <c r="K399" i="8"/>
  <c r="K4" i="3"/>
  <c r="O5" i="2"/>
  <c r="I4" i="3" s="1"/>
  <c r="N5" i="2"/>
  <c r="H4" i="3" s="1"/>
  <c r="P5" i="2"/>
  <c r="J4" i="3" s="1"/>
  <c r="K978" i="8"/>
  <c r="J978" i="8"/>
  <c r="K580" i="8"/>
  <c r="J580" i="8"/>
  <c r="J536" i="8"/>
  <c r="K536" i="8"/>
  <c r="K995" i="8"/>
  <c r="J995" i="8"/>
  <c r="K713" i="8"/>
  <c r="J713" i="8"/>
  <c r="K842" i="8"/>
  <c r="J842" i="8"/>
  <c r="J327" i="8"/>
  <c r="K327" i="8"/>
  <c r="J400" i="8"/>
  <c r="K400" i="8"/>
  <c r="J987" i="8"/>
  <c r="K987" i="8"/>
  <c r="K484" i="8"/>
  <c r="J484" i="8"/>
  <c r="K552" i="8"/>
  <c r="J552" i="8"/>
  <c r="J979" i="8"/>
  <c r="K979" i="8"/>
  <c r="K945" i="8"/>
  <c r="J945" i="8"/>
  <c r="J736" i="8"/>
  <c r="K736" i="8"/>
  <c r="J406" i="8"/>
  <c r="K406" i="8"/>
  <c r="J815" i="8"/>
  <c r="K815" i="8"/>
  <c r="J390" i="8"/>
  <c r="K390" i="8"/>
  <c r="J807" i="8"/>
  <c r="K807" i="8"/>
  <c r="K405" i="8"/>
  <c r="J405" i="8"/>
  <c r="K985" i="8"/>
  <c r="J985" i="8"/>
  <c r="J315" i="8"/>
  <c r="K315" i="8"/>
  <c r="J76" i="8"/>
  <c r="K76" i="8"/>
  <c r="J782" i="8"/>
  <c r="K782" i="8"/>
  <c r="K889" i="8"/>
  <c r="J889" i="8"/>
  <c r="K223" i="8"/>
  <c r="J223" i="8"/>
  <c r="J279" i="8"/>
  <c r="K279" i="8"/>
  <c r="J879" i="8"/>
  <c r="K879" i="8"/>
  <c r="J871" i="8"/>
  <c r="K871" i="8"/>
  <c r="K273" i="8"/>
  <c r="J273" i="8"/>
  <c r="K660" i="8"/>
  <c r="J660" i="8"/>
  <c r="K644" i="8"/>
  <c r="J644" i="8"/>
  <c r="J989" i="8"/>
  <c r="K989" i="8"/>
  <c r="J568" i="8"/>
  <c r="K568" i="8"/>
  <c r="K563" i="8"/>
  <c r="J563" i="8"/>
  <c r="J42" i="8"/>
  <c r="K42" i="8"/>
  <c r="K750" i="8"/>
  <c r="J750" i="8"/>
  <c r="K745" i="8"/>
  <c r="J745" i="8"/>
  <c r="J86" i="8"/>
  <c r="K86" i="8"/>
  <c r="K938" i="8"/>
  <c r="J938" i="8"/>
  <c r="K428" i="8"/>
  <c r="J428" i="8"/>
  <c r="J423" i="8"/>
  <c r="K423" i="8"/>
  <c r="J773" i="8"/>
  <c r="K773" i="8"/>
  <c r="J496" i="8"/>
  <c r="K496" i="8"/>
  <c r="K491" i="8"/>
  <c r="J491" i="8"/>
  <c r="J955" i="8"/>
  <c r="K955" i="8"/>
  <c r="K179" i="8"/>
  <c r="J179" i="8"/>
  <c r="K548" i="8"/>
  <c r="J548" i="8"/>
  <c r="J893" i="8"/>
  <c r="K893" i="8"/>
  <c r="K520" i="8"/>
  <c r="J520" i="8"/>
  <c r="K515" i="8"/>
  <c r="J515" i="8"/>
  <c r="J947" i="8"/>
  <c r="K947" i="8"/>
  <c r="K542" i="8"/>
  <c r="J542" i="8"/>
  <c r="J881" i="8"/>
  <c r="K881" i="8"/>
  <c r="J599" i="8"/>
  <c r="K599" i="8"/>
  <c r="K672" i="8"/>
  <c r="J672" i="8"/>
  <c r="J250" i="8"/>
  <c r="K250" i="8"/>
  <c r="K342" i="8"/>
  <c r="J342" i="8"/>
  <c r="J151" i="8"/>
  <c r="K151" i="8"/>
  <c r="K952" i="8"/>
  <c r="J952" i="8"/>
  <c r="K442" i="8"/>
  <c r="J442" i="8"/>
  <c r="K326" i="8"/>
  <c r="J326" i="8"/>
  <c r="J143" i="8"/>
  <c r="K143" i="8"/>
  <c r="K944" i="8"/>
  <c r="J944" i="8"/>
  <c r="N6" i="2"/>
  <c r="H5" i="3"/>
  <c r="O6" i="2"/>
  <c r="K5" i="3"/>
  <c r="P6" i="2"/>
  <c r="J5" i="3" s="1"/>
  <c r="I5" i="3"/>
  <c r="J841" i="8"/>
  <c r="K841" i="8"/>
  <c r="K1001" i="8"/>
  <c r="J1001" i="8"/>
  <c r="J527" i="8"/>
  <c r="K527" i="8"/>
  <c r="K834" i="8"/>
  <c r="J834" i="8"/>
  <c r="J319" i="8"/>
  <c r="K319" i="8"/>
  <c r="J664" i="8"/>
  <c r="K664" i="8"/>
  <c r="J659" i="8"/>
  <c r="K659" i="8"/>
  <c r="J234" i="8"/>
  <c r="K234" i="8"/>
  <c r="K908" i="8"/>
  <c r="J908" i="8"/>
  <c r="K334" i="8"/>
  <c r="J334" i="8"/>
  <c r="J214" i="8"/>
  <c r="K214" i="8"/>
  <c r="K970" i="8"/>
  <c r="J970" i="8"/>
  <c r="K460" i="8"/>
  <c r="J460" i="8"/>
  <c r="J455" i="8"/>
  <c r="K455" i="8"/>
  <c r="J805" i="8"/>
  <c r="K805" i="8"/>
  <c r="J528" i="8"/>
  <c r="K528" i="8"/>
  <c r="J651" i="8"/>
  <c r="K651" i="8"/>
  <c r="K218" i="8"/>
  <c r="J218" i="8"/>
  <c r="K367" i="8"/>
  <c r="J367" i="8"/>
  <c r="K740" i="8"/>
  <c r="J740" i="8"/>
  <c r="J227" i="8"/>
  <c r="K227" i="8"/>
  <c r="K680" i="8"/>
  <c r="J680" i="8"/>
  <c r="K675" i="8"/>
  <c r="J675" i="8"/>
  <c r="K74" i="8"/>
  <c r="J74" i="8"/>
  <c r="J828" i="8"/>
  <c r="K828" i="8"/>
  <c r="K22" i="8"/>
  <c r="J22" i="8"/>
  <c r="K412" i="8"/>
  <c r="J412" i="8"/>
  <c r="J990" i="8"/>
  <c r="K990" i="8"/>
  <c r="K475" i="8"/>
  <c r="J475" i="8"/>
  <c r="J662" i="8"/>
  <c r="K662" i="8"/>
  <c r="K220" i="8"/>
  <c r="J220" i="8"/>
  <c r="J943" i="8"/>
  <c r="K943" i="8"/>
  <c r="J666" i="8"/>
  <c r="K666" i="8"/>
  <c r="J646" i="8"/>
  <c r="K646" i="8"/>
  <c r="K182" i="8"/>
  <c r="J182" i="8"/>
  <c r="J935" i="8"/>
  <c r="K935" i="8"/>
  <c r="J530" i="8"/>
  <c r="K530" i="8"/>
  <c r="J152" i="8"/>
  <c r="K152" i="8"/>
  <c r="J946" i="8"/>
  <c r="K946" i="8"/>
  <c r="J335" i="8"/>
  <c r="K335" i="8"/>
  <c r="J195" i="8"/>
  <c r="K195" i="8"/>
  <c r="K595" i="8"/>
  <c r="J595" i="8"/>
  <c r="K780" i="8"/>
  <c r="J780" i="8"/>
  <c r="J161" i="8"/>
  <c r="K161" i="8"/>
  <c r="K524" i="8"/>
  <c r="J524" i="8"/>
  <c r="J869" i="8"/>
  <c r="K869" i="8"/>
  <c r="K459" i="8"/>
  <c r="J459" i="8"/>
  <c r="K243" i="8"/>
  <c r="J243" i="8"/>
  <c r="J957" i="8"/>
  <c r="K957" i="8"/>
  <c r="K547" i="8"/>
  <c r="J547" i="8"/>
  <c r="J478" i="8"/>
  <c r="K478" i="8"/>
  <c r="K284" i="8"/>
  <c r="J284" i="8"/>
  <c r="K115" i="8"/>
  <c r="J115" i="8"/>
  <c r="K215" i="8"/>
  <c r="J215" i="8"/>
  <c r="J346" i="8"/>
  <c r="K346" i="8"/>
  <c r="K242" i="8"/>
  <c r="J242" i="8"/>
  <c r="J669" i="8"/>
  <c r="K669" i="8"/>
  <c r="J153" i="8"/>
  <c r="K153" i="8"/>
  <c r="J882" i="8"/>
  <c r="K882" i="8"/>
  <c r="K914" i="8"/>
  <c r="J914" i="8"/>
  <c r="J877" i="8"/>
  <c r="K877" i="8"/>
  <c r="K388" i="8"/>
  <c r="J388" i="8"/>
  <c r="J966" i="8"/>
  <c r="K966" i="8"/>
  <c r="J440" i="8"/>
  <c r="K440" i="8"/>
  <c r="J435" i="8"/>
  <c r="K435" i="8"/>
  <c r="K899" i="8"/>
  <c r="J899" i="8"/>
  <c r="K622" i="8"/>
  <c r="J622" i="8"/>
  <c r="K617" i="8"/>
  <c r="J617" i="8"/>
  <c r="J140" i="8"/>
  <c r="K140" i="8"/>
  <c r="K810" i="8"/>
  <c r="J810" i="8"/>
  <c r="K300" i="8"/>
  <c r="J300" i="8"/>
  <c r="J295" i="8"/>
  <c r="K295" i="8"/>
  <c r="J878" i="8"/>
  <c r="K878" i="8"/>
  <c r="J368" i="8"/>
  <c r="K368" i="8"/>
  <c r="K363" i="8"/>
  <c r="J363" i="8"/>
  <c r="J827" i="8"/>
  <c r="K827" i="8"/>
  <c r="J781" i="8"/>
  <c r="K781" i="8"/>
  <c r="K292" i="8"/>
  <c r="J292" i="8"/>
  <c r="J902" i="8"/>
  <c r="K902" i="8"/>
  <c r="K392" i="8"/>
  <c r="J392" i="8"/>
  <c r="K387" i="8"/>
  <c r="J387" i="8"/>
  <c r="J819" i="8"/>
  <c r="K819" i="8"/>
  <c r="J286" i="8"/>
  <c r="K286" i="8"/>
  <c r="K858" i="8"/>
  <c r="J858" i="8"/>
  <c r="J343" i="8"/>
  <c r="K343" i="8"/>
  <c r="J416" i="8"/>
  <c r="K416" i="8"/>
  <c r="J875" i="8"/>
  <c r="K875" i="8"/>
  <c r="J593" i="8"/>
  <c r="K593" i="8"/>
  <c r="K194" i="8"/>
  <c r="J194" i="8"/>
  <c r="J824" i="8"/>
  <c r="K824" i="8"/>
  <c r="J314" i="8"/>
  <c r="K314" i="8"/>
  <c r="J577" i="8"/>
  <c r="K577" i="8"/>
  <c r="K178" i="8"/>
  <c r="J178" i="8"/>
  <c r="J816" i="8"/>
  <c r="K816" i="8"/>
  <c r="J402" i="8"/>
  <c r="K402" i="8"/>
  <c r="J489" i="8"/>
  <c r="K489" i="8"/>
  <c r="J709" i="8"/>
  <c r="K709" i="8"/>
  <c r="K149" i="8"/>
  <c r="J149" i="8"/>
  <c r="J692" i="8"/>
  <c r="K692" i="8"/>
  <c r="K850" i="8"/>
  <c r="J850" i="8"/>
  <c r="J941" i="8"/>
  <c r="K941" i="8"/>
  <c r="K452" i="8"/>
  <c r="J452" i="8"/>
  <c r="J797" i="8"/>
  <c r="K797" i="8"/>
  <c r="J472" i="8"/>
  <c r="K472" i="8"/>
  <c r="J467" i="8"/>
  <c r="K467" i="8"/>
  <c r="K931" i="8"/>
  <c r="J931" i="8"/>
  <c r="K654" i="8"/>
  <c r="J654" i="8"/>
  <c r="K649" i="8"/>
  <c r="J649" i="8"/>
  <c r="J79" i="8"/>
  <c r="K79" i="8"/>
  <c r="K906" i="8"/>
  <c r="J906" i="8"/>
  <c r="K396" i="8"/>
  <c r="J396" i="8"/>
  <c r="J391" i="8"/>
  <c r="K391" i="8"/>
  <c r="J910" i="8"/>
  <c r="K910" i="8"/>
  <c r="J464" i="8"/>
  <c r="K464" i="8"/>
  <c r="K299" i="8"/>
  <c r="J299" i="8"/>
  <c r="J859" i="8"/>
  <c r="K859" i="8"/>
  <c r="J845" i="8"/>
  <c r="K845" i="8"/>
  <c r="K356" i="8"/>
  <c r="J356" i="8"/>
  <c r="J934" i="8"/>
  <c r="K934" i="8"/>
  <c r="K360" i="8"/>
  <c r="J360" i="8"/>
  <c r="K419" i="8"/>
  <c r="J419" i="8"/>
  <c r="J787" i="8"/>
  <c r="K787" i="8"/>
  <c r="J729" i="8"/>
  <c r="K729" i="8"/>
  <c r="K817" i="8"/>
  <c r="J817" i="8"/>
  <c r="J535" i="8"/>
  <c r="K535" i="8"/>
  <c r="J608" i="8"/>
  <c r="K608" i="8"/>
  <c r="J939" i="8"/>
  <c r="K939" i="8"/>
  <c r="J657" i="8"/>
  <c r="K657" i="8"/>
  <c r="K5" i="8"/>
  <c r="J5" i="8"/>
  <c r="J730" i="8"/>
  <c r="K730" i="8"/>
  <c r="J900" i="8"/>
  <c r="K900" i="8"/>
  <c r="K269" i="8"/>
  <c r="J269" i="8"/>
  <c r="J999" i="8"/>
  <c r="K999" i="8"/>
  <c r="J722" i="8"/>
  <c r="K722" i="8"/>
  <c r="K325" i="8"/>
  <c r="J325" i="8"/>
  <c r="J27" i="8"/>
  <c r="K27" i="8"/>
  <c r="J68" i="8"/>
  <c r="K68" i="8"/>
  <c r="K192" i="8"/>
  <c r="J192" i="8"/>
  <c r="J756" i="8"/>
  <c r="K756" i="8"/>
  <c r="J591" i="8"/>
  <c r="K591" i="8"/>
  <c r="K786" i="8"/>
  <c r="J786" i="8"/>
  <c r="K655" i="8"/>
  <c r="J655" i="8"/>
  <c r="J982" i="8"/>
  <c r="K982" i="8"/>
  <c r="K769" i="8"/>
  <c r="J769" i="8"/>
  <c r="K767" i="8"/>
  <c r="J767" i="8"/>
  <c r="J259" i="8"/>
  <c r="K259" i="8"/>
  <c r="J886" i="8"/>
  <c r="K886" i="8"/>
  <c r="J632" i="8"/>
  <c r="K632" i="8"/>
  <c r="J376" i="8"/>
  <c r="K376" i="8"/>
  <c r="K627" i="8"/>
  <c r="J627" i="8"/>
  <c r="J371" i="8"/>
  <c r="K371" i="8"/>
  <c r="J170" i="8"/>
  <c r="K170" i="8"/>
  <c r="K835" i="8"/>
  <c r="J835" i="8"/>
  <c r="K812" i="8"/>
  <c r="J812" i="8"/>
  <c r="K558" i="8"/>
  <c r="J558" i="8"/>
  <c r="K302" i="8"/>
  <c r="J302" i="8"/>
  <c r="J553" i="8"/>
  <c r="K553" i="8"/>
  <c r="J89" i="8"/>
  <c r="K89" i="8"/>
  <c r="J12" i="8"/>
  <c r="K12" i="8"/>
  <c r="K1002" i="8"/>
  <c r="J1002" i="8"/>
  <c r="K857" i="8"/>
  <c r="J857" i="8"/>
  <c r="J790" i="8"/>
  <c r="K790" i="8"/>
  <c r="J191" i="8"/>
  <c r="K191" i="8"/>
  <c r="K462" i="8"/>
  <c r="J462" i="8"/>
  <c r="K865" i="8"/>
  <c r="J865" i="8"/>
  <c r="K583" i="8"/>
  <c r="J583" i="8"/>
  <c r="J656" i="8"/>
  <c r="K656" i="8"/>
  <c r="K175" i="8"/>
  <c r="J175" i="8"/>
  <c r="K994" i="8"/>
  <c r="J994" i="8"/>
  <c r="K744" i="8"/>
  <c r="J744" i="8"/>
  <c r="K123" i="8"/>
  <c r="J123" i="8"/>
  <c r="J601" i="8"/>
  <c r="K601" i="8"/>
  <c r="J155" i="8"/>
  <c r="K155" i="8"/>
  <c r="J811" i="8"/>
  <c r="K811" i="8"/>
  <c r="K130" i="8"/>
  <c r="J130" i="8"/>
  <c r="J795" i="8"/>
  <c r="K795" i="8"/>
  <c r="K114" i="8"/>
  <c r="J114" i="8"/>
  <c r="J237" i="8"/>
  <c r="K237" i="8"/>
  <c r="K596" i="8"/>
  <c r="J596" i="8"/>
  <c r="J344" i="8"/>
  <c r="K344" i="8"/>
  <c r="J521" i="8"/>
  <c r="K521" i="8"/>
  <c r="J262" i="8"/>
  <c r="K262" i="8"/>
  <c r="J751" i="8"/>
  <c r="K751" i="8"/>
  <c r="K739" i="8"/>
  <c r="J739" i="8"/>
  <c r="K794" i="8"/>
  <c r="J794" i="8"/>
  <c r="K301" i="8"/>
  <c r="J301" i="8"/>
  <c r="K188" i="8"/>
  <c r="J188" i="8"/>
  <c r="J24" i="8"/>
  <c r="K24" i="8"/>
  <c r="K937" i="8"/>
  <c r="J937" i="8"/>
  <c r="P7" i="2"/>
  <c r="O7" i="2"/>
  <c r="N7" i="2"/>
  <c r="F6" i="3" s="1"/>
  <c r="K6" i="3"/>
  <c r="J6" i="3"/>
  <c r="I6" i="3"/>
  <c r="H6" i="3"/>
  <c r="J818" i="8"/>
  <c r="K818" i="8"/>
  <c r="J211" i="8"/>
  <c r="K211" i="8"/>
  <c r="J925" i="8"/>
  <c r="K925" i="8"/>
  <c r="J531" i="8"/>
  <c r="K531" i="8"/>
  <c r="K718" i="8"/>
  <c r="J718" i="8"/>
  <c r="J204" i="8"/>
  <c r="K204" i="8"/>
  <c r="K332" i="8"/>
  <c r="J332" i="8"/>
  <c r="J974" i="8"/>
  <c r="K974" i="8"/>
  <c r="K523" i="8"/>
  <c r="J523" i="8"/>
  <c r="J973" i="8"/>
  <c r="K973" i="8"/>
  <c r="J829" i="8"/>
  <c r="K829" i="8"/>
  <c r="K483" i="8"/>
  <c r="J483" i="8"/>
  <c r="J606" i="8"/>
  <c r="K606" i="8"/>
  <c r="K663" i="8"/>
  <c r="J663" i="8"/>
  <c r="K331" i="8"/>
  <c r="J331" i="8"/>
  <c r="K339" i="8"/>
  <c r="J339" i="8"/>
  <c r="J538" i="8"/>
  <c r="K538" i="8"/>
  <c r="K323" i="8"/>
  <c r="J323" i="8"/>
  <c r="J290" i="8"/>
  <c r="K290" i="8"/>
  <c r="J436" i="8"/>
  <c r="K436" i="8"/>
  <c r="J854" i="8"/>
  <c r="K854" i="8"/>
  <c r="K526" i="8"/>
  <c r="J526" i="8"/>
  <c r="K268" i="8"/>
  <c r="J268" i="8"/>
  <c r="K93" i="8"/>
  <c r="J93" i="8"/>
  <c r="K806" i="8"/>
  <c r="J806" i="8"/>
  <c r="K445" i="8"/>
  <c r="J445" i="8"/>
  <c r="J916" i="8"/>
  <c r="K916" i="8"/>
  <c r="J772" i="8"/>
  <c r="K772" i="8"/>
  <c r="J244" i="8"/>
  <c r="K244" i="8"/>
  <c r="J628" i="8"/>
  <c r="K628" i="8"/>
  <c r="K921" i="8"/>
  <c r="J921" i="8"/>
  <c r="K639" i="8"/>
  <c r="J639" i="8"/>
  <c r="J822" i="8"/>
  <c r="K822" i="8"/>
  <c r="J312" i="8"/>
  <c r="K312" i="8"/>
  <c r="J255" i="8"/>
  <c r="K255" i="8"/>
  <c r="K771" i="8"/>
  <c r="J771" i="8"/>
  <c r="K494" i="8"/>
  <c r="J494" i="8"/>
  <c r="J477" i="8"/>
  <c r="K477" i="8"/>
  <c r="K961" i="8"/>
  <c r="J961" i="8"/>
  <c r="K684" i="8"/>
  <c r="J684" i="8"/>
  <c r="K679" i="8"/>
  <c r="J679" i="8"/>
  <c r="J171" i="8"/>
  <c r="K171" i="8"/>
  <c r="J752" i="8"/>
  <c r="K752" i="8"/>
  <c r="J747" i="8"/>
  <c r="K747" i="8"/>
  <c r="K131" i="8"/>
  <c r="J131" i="8"/>
  <c r="J687" i="8"/>
  <c r="K687" i="8"/>
  <c r="K825" i="8"/>
  <c r="J825" i="8"/>
  <c r="J543" i="8"/>
  <c r="K543" i="8"/>
  <c r="K774" i="8"/>
  <c r="J774" i="8"/>
  <c r="K264" i="8"/>
  <c r="J264" i="8"/>
  <c r="K159" i="8"/>
  <c r="J159" i="8"/>
  <c r="J924" i="8"/>
  <c r="K924" i="8"/>
  <c r="J537" i="8"/>
  <c r="K537" i="8"/>
  <c r="J604" i="8"/>
  <c r="K604" i="8"/>
  <c r="K949" i="8"/>
  <c r="J949" i="8"/>
  <c r="K667" i="8"/>
  <c r="J667" i="8"/>
  <c r="K852" i="8"/>
  <c r="J852" i="8"/>
  <c r="J177" i="8"/>
  <c r="K177" i="8"/>
  <c r="K975" i="8"/>
  <c r="J975" i="8"/>
  <c r="K698" i="8"/>
  <c r="J698" i="8"/>
  <c r="K836" i="8"/>
  <c r="J836" i="8"/>
  <c r="J145" i="8"/>
  <c r="K145" i="8"/>
  <c r="K967" i="8"/>
  <c r="J967" i="8"/>
  <c r="N3" i="2"/>
  <c r="P3" i="2"/>
  <c r="O3" i="2"/>
  <c r="J14" i="8"/>
  <c r="K14" i="8"/>
  <c r="J564" i="8"/>
  <c r="K564" i="8"/>
  <c r="K724" i="8"/>
  <c r="J724" i="8"/>
  <c r="J813" i="8"/>
  <c r="K813" i="8"/>
  <c r="K324" i="8"/>
  <c r="J324" i="8"/>
  <c r="J918" i="8"/>
  <c r="K918" i="8"/>
  <c r="J408" i="8"/>
  <c r="K408" i="8"/>
  <c r="J403" i="8"/>
  <c r="K403" i="8"/>
  <c r="K867" i="8"/>
  <c r="J867" i="8"/>
  <c r="K590" i="8"/>
  <c r="J590" i="8"/>
  <c r="K585" i="8"/>
  <c r="J585" i="8"/>
  <c r="K993" i="8"/>
  <c r="J993" i="8"/>
  <c r="K778" i="8"/>
  <c r="J778" i="8"/>
  <c r="K711" i="8"/>
  <c r="J711" i="8"/>
  <c r="J203" i="8"/>
  <c r="K203" i="8"/>
  <c r="J846" i="8"/>
  <c r="K846" i="8"/>
  <c r="J336" i="8"/>
  <c r="K336" i="8"/>
  <c r="K395" i="8"/>
  <c r="J395" i="8"/>
  <c r="J372" i="8"/>
  <c r="K372" i="8"/>
  <c r="J950" i="8"/>
  <c r="K950" i="8"/>
  <c r="K735" i="8"/>
  <c r="J735" i="8"/>
  <c r="J870" i="8"/>
  <c r="K870" i="8"/>
  <c r="K424" i="8"/>
  <c r="J424" i="8"/>
  <c r="K347" i="8"/>
  <c r="J347" i="8"/>
  <c r="J851" i="8"/>
  <c r="K851" i="8"/>
  <c r="J350" i="8"/>
  <c r="K350" i="8"/>
  <c r="K922" i="8"/>
  <c r="J922" i="8"/>
  <c r="J407" i="8"/>
  <c r="K407" i="8"/>
  <c r="J480" i="8"/>
  <c r="K480" i="8"/>
  <c r="K122" i="8"/>
  <c r="J122" i="8"/>
  <c r="J278" i="8"/>
  <c r="K278" i="8"/>
  <c r="K119" i="8"/>
  <c r="J119" i="8"/>
  <c r="J920" i="8"/>
  <c r="K920" i="8"/>
  <c r="J410" i="8"/>
  <c r="K410" i="8"/>
  <c r="J641" i="8"/>
  <c r="K641" i="8"/>
  <c r="K111" i="8"/>
  <c r="J111" i="8"/>
  <c r="J912" i="8"/>
  <c r="K912" i="8"/>
  <c r="J41" i="8"/>
  <c r="K41" i="8"/>
  <c r="K401" i="8"/>
  <c r="J401" i="8"/>
  <c r="K873" i="8"/>
  <c r="J873" i="8"/>
  <c r="K708" i="8"/>
  <c r="J708" i="8"/>
  <c r="J600" i="8"/>
  <c r="K600" i="8"/>
  <c r="J106" i="8"/>
  <c r="K106" i="8"/>
  <c r="K270" i="8"/>
  <c r="J270" i="8"/>
  <c r="K801" i="8"/>
  <c r="J801" i="8"/>
  <c r="J519" i="8"/>
  <c r="K519" i="8"/>
  <c r="J592" i="8"/>
  <c r="K592" i="8"/>
  <c r="J923" i="8"/>
  <c r="K923" i="8"/>
  <c r="K612" i="8"/>
  <c r="J612" i="8"/>
  <c r="K488" i="8"/>
  <c r="J488" i="8"/>
  <c r="J915" i="8"/>
  <c r="K915" i="8"/>
  <c r="K108" i="8"/>
  <c r="J108" i="8"/>
  <c r="J862" i="8"/>
  <c r="K862" i="8"/>
  <c r="J534" i="8"/>
  <c r="K534" i="8"/>
  <c r="J856" i="8"/>
  <c r="K856" i="8"/>
  <c r="J260" i="8"/>
  <c r="K260" i="8"/>
  <c r="J848" i="8"/>
  <c r="K848" i="8"/>
  <c r="J109" i="8"/>
  <c r="K109" i="8"/>
  <c r="K67" i="8"/>
  <c r="J67" i="8"/>
  <c r="J340" i="8"/>
  <c r="K340" i="8"/>
  <c r="K404" i="8"/>
  <c r="J404" i="8"/>
  <c r="K898" i="8"/>
  <c r="J898" i="8"/>
  <c r="J383" i="8"/>
  <c r="K383" i="8"/>
  <c r="J696" i="8"/>
  <c r="K696" i="8"/>
  <c r="J691" i="8"/>
  <c r="K691" i="8"/>
  <c r="J45" i="8"/>
  <c r="K45" i="8"/>
  <c r="K876" i="8"/>
  <c r="J876" i="8"/>
  <c r="K366" i="8"/>
  <c r="J366" i="8"/>
  <c r="J225" i="8"/>
  <c r="K225" i="8"/>
  <c r="K833" i="8"/>
  <c r="J833" i="8"/>
  <c r="K556" i="8"/>
  <c r="J556" i="8"/>
  <c r="J551" i="8"/>
  <c r="K551" i="8"/>
  <c r="J901" i="8"/>
  <c r="K901" i="8"/>
  <c r="J624" i="8"/>
  <c r="K624" i="8"/>
  <c r="J619" i="8"/>
  <c r="K619" i="8"/>
  <c r="K154" i="8"/>
  <c r="J154" i="8"/>
  <c r="K431" i="8"/>
  <c r="J431" i="8"/>
  <c r="K802" i="8"/>
  <c r="J802" i="8"/>
  <c r="J287" i="8"/>
  <c r="K287" i="8"/>
  <c r="K648" i="8"/>
  <c r="J648" i="8"/>
  <c r="K643" i="8"/>
  <c r="J643" i="8"/>
  <c r="K138" i="8"/>
  <c r="J138" i="8"/>
  <c r="J796" i="8"/>
  <c r="K796" i="8"/>
  <c r="K25" i="8"/>
  <c r="J25" i="8"/>
  <c r="K348" i="8"/>
  <c r="J348" i="8"/>
  <c r="J926" i="8"/>
  <c r="K926" i="8"/>
  <c r="K411" i="8"/>
  <c r="J411" i="8"/>
  <c r="J598" i="8"/>
  <c r="K598" i="8"/>
  <c r="K92" i="8"/>
  <c r="J92" i="8"/>
  <c r="J847" i="8"/>
  <c r="K847" i="8"/>
  <c r="J570" i="8"/>
  <c r="K570" i="8"/>
  <c r="J582" i="8"/>
  <c r="K582" i="8"/>
  <c r="K60" i="8"/>
  <c r="J60" i="8"/>
  <c r="J839" i="8"/>
  <c r="K839" i="8"/>
  <c r="J658" i="8"/>
  <c r="K658" i="8"/>
  <c r="K541" i="8"/>
  <c r="J541" i="8"/>
  <c r="J110" i="8"/>
  <c r="K110" i="8"/>
  <c r="J71" i="8"/>
  <c r="K71" i="8"/>
  <c r="J969" i="8"/>
  <c r="K969" i="8"/>
  <c r="K463" i="8"/>
  <c r="J463" i="8"/>
  <c r="K276" i="8"/>
  <c r="J276" i="8"/>
  <c r="K962" i="8"/>
  <c r="J962" i="8"/>
  <c r="J447" i="8"/>
  <c r="K447" i="8"/>
  <c r="J728" i="8"/>
  <c r="K728" i="8"/>
  <c r="J723" i="8"/>
  <c r="K723" i="8"/>
  <c r="J107" i="8"/>
  <c r="K107" i="8"/>
  <c r="K844" i="8"/>
  <c r="J844" i="8"/>
  <c r="K398" i="8"/>
  <c r="J398" i="8"/>
  <c r="J285" i="8"/>
  <c r="K285" i="8"/>
  <c r="K929" i="8"/>
  <c r="J929" i="8"/>
  <c r="K652" i="8"/>
  <c r="J652" i="8"/>
  <c r="K647" i="8"/>
  <c r="J647" i="8"/>
  <c r="J997" i="8"/>
  <c r="K997" i="8"/>
  <c r="J720" i="8"/>
  <c r="K720" i="8"/>
  <c r="J587" i="8"/>
  <c r="K587" i="8"/>
  <c r="K90" i="8"/>
  <c r="J90" i="8"/>
  <c r="K495" i="8"/>
  <c r="J495" i="8"/>
  <c r="K866" i="8"/>
  <c r="J866" i="8"/>
  <c r="J351" i="8"/>
  <c r="K351" i="8"/>
  <c r="K616" i="8"/>
  <c r="J616" i="8"/>
  <c r="J611" i="8"/>
  <c r="K611" i="8"/>
  <c r="K202" i="8"/>
  <c r="J202" i="8"/>
  <c r="J734" i="8"/>
  <c r="K734" i="8"/>
  <c r="K193" i="8"/>
  <c r="J193" i="8"/>
  <c r="K540" i="8"/>
  <c r="J540" i="8"/>
  <c r="J885" i="8"/>
  <c r="K885" i="8"/>
  <c r="J603" i="8"/>
  <c r="K603" i="8"/>
  <c r="J788" i="8"/>
  <c r="K788" i="8"/>
  <c r="K246" i="8"/>
  <c r="J246" i="8"/>
  <c r="J984" i="8"/>
  <c r="K984" i="8"/>
  <c r="J474" i="8"/>
  <c r="K474" i="8"/>
  <c r="J518" i="8"/>
  <c r="K518" i="8"/>
  <c r="K199" i="8"/>
  <c r="J199" i="8"/>
  <c r="J976" i="8"/>
  <c r="K976" i="8"/>
  <c r="J466" i="8"/>
  <c r="K466" i="8"/>
  <c r="J361" i="8"/>
  <c r="K361" i="8"/>
  <c r="J581" i="8"/>
  <c r="K581" i="8"/>
  <c r="K190" i="8"/>
  <c r="J190" i="8"/>
  <c r="J777" i="8"/>
  <c r="K777" i="8"/>
  <c r="J500" i="8"/>
  <c r="K500" i="8"/>
  <c r="K809" i="8"/>
  <c r="J809" i="8"/>
  <c r="K532" i="8"/>
  <c r="J532" i="8"/>
  <c r="J271" i="8"/>
  <c r="K271" i="8"/>
  <c r="K793" i="8"/>
  <c r="J793" i="8"/>
  <c r="K516" i="8"/>
  <c r="J516" i="8"/>
  <c r="J511" i="8"/>
  <c r="K511" i="8"/>
  <c r="J861" i="8"/>
  <c r="K861" i="8"/>
  <c r="J760" i="8"/>
  <c r="K760" i="8"/>
  <c r="J504" i="8"/>
  <c r="K504" i="8"/>
  <c r="J755" i="8"/>
  <c r="K755" i="8"/>
  <c r="J499" i="8"/>
  <c r="K499" i="8"/>
  <c r="J139" i="8"/>
  <c r="K139" i="8"/>
  <c r="K963" i="8"/>
  <c r="J963" i="8"/>
  <c r="K940" i="8"/>
  <c r="J940" i="8"/>
  <c r="K686" i="8"/>
  <c r="J686" i="8"/>
  <c r="K430" i="8"/>
  <c r="J430" i="8"/>
  <c r="K681" i="8"/>
  <c r="J681" i="8"/>
  <c r="J349" i="8"/>
  <c r="K349" i="8"/>
  <c r="J15" i="8"/>
  <c r="K15" i="8"/>
  <c r="K897" i="8"/>
  <c r="J897" i="8"/>
  <c r="K748" i="8"/>
  <c r="J748" i="8"/>
  <c r="K874" i="8"/>
  <c r="J874" i="8"/>
  <c r="K620" i="8"/>
  <c r="J620" i="8"/>
  <c r="K364" i="8"/>
  <c r="J364" i="8"/>
  <c r="K615" i="8"/>
  <c r="J615" i="8"/>
  <c r="J359" i="8"/>
  <c r="K359" i="8"/>
  <c r="J965" i="8"/>
  <c r="K965" i="8"/>
  <c r="J942" i="8"/>
  <c r="K942" i="8"/>
  <c r="J688" i="8"/>
  <c r="K688" i="8"/>
  <c r="J432" i="8"/>
  <c r="K432" i="8"/>
  <c r="J683" i="8"/>
  <c r="K683" i="8"/>
  <c r="K427" i="8"/>
  <c r="J427" i="8"/>
  <c r="K29" i="8"/>
  <c r="J29" i="8"/>
  <c r="J891" i="8"/>
  <c r="K891" i="8"/>
  <c r="K559" i="8"/>
  <c r="J559" i="8"/>
  <c r="J909" i="8"/>
  <c r="K909" i="8"/>
  <c r="K930" i="8"/>
  <c r="J930" i="8"/>
  <c r="K420" i="8"/>
  <c r="J420" i="8"/>
  <c r="J415" i="8"/>
  <c r="K415" i="8"/>
  <c r="J998" i="8"/>
  <c r="K998" i="8"/>
  <c r="K712" i="8"/>
  <c r="J712" i="8"/>
  <c r="K456" i="8"/>
  <c r="J456" i="8"/>
  <c r="K707" i="8"/>
  <c r="J707" i="8"/>
  <c r="K451" i="8"/>
  <c r="J451" i="8"/>
  <c r="K77" i="8"/>
  <c r="J77" i="8"/>
  <c r="J883" i="8"/>
  <c r="K883" i="8"/>
  <c r="J860" i="8"/>
  <c r="K860" i="8"/>
  <c r="J414" i="8"/>
  <c r="K414" i="8"/>
  <c r="K317" i="8"/>
  <c r="J317" i="8"/>
  <c r="K986" i="8"/>
  <c r="J986" i="8"/>
  <c r="K476" i="8"/>
  <c r="J476" i="8"/>
  <c r="J471" i="8"/>
  <c r="K471" i="8"/>
  <c r="J821" i="8"/>
  <c r="K821" i="8"/>
  <c r="J544" i="8"/>
  <c r="K544" i="8"/>
  <c r="K539" i="8"/>
  <c r="J539" i="8"/>
  <c r="J3" i="8"/>
  <c r="K3" i="8"/>
  <c r="J726" i="8"/>
  <c r="K726" i="8"/>
  <c r="J721" i="8"/>
  <c r="K721" i="8"/>
  <c r="K95" i="8"/>
  <c r="J95" i="8"/>
  <c r="K69" i="8"/>
  <c r="J69" i="8"/>
  <c r="J911" i="8"/>
  <c r="K911" i="8"/>
  <c r="J888" i="8"/>
  <c r="K888" i="8"/>
  <c r="J634" i="8"/>
  <c r="K634" i="8"/>
  <c r="J378" i="8"/>
  <c r="K378" i="8"/>
  <c r="J710" i="8"/>
  <c r="K710" i="8"/>
  <c r="J705" i="8"/>
  <c r="K705" i="8"/>
  <c r="K63" i="8"/>
  <c r="J63" i="8"/>
  <c r="K53" i="8"/>
  <c r="J53" i="8"/>
  <c r="J903" i="8"/>
  <c r="K903" i="8"/>
  <c r="J880" i="8"/>
  <c r="K880" i="8"/>
  <c r="J626" i="8"/>
  <c r="K626" i="8"/>
  <c r="J354" i="8"/>
  <c r="K354" i="8"/>
  <c r="J201" i="8"/>
  <c r="K201" i="8"/>
  <c r="J297" i="8"/>
  <c r="K297" i="8"/>
  <c r="J216" i="8"/>
  <c r="K216" i="8"/>
  <c r="K517" i="8"/>
  <c r="J517" i="8"/>
  <c r="J465" i="8"/>
  <c r="K465" i="8"/>
  <c r="K62" i="8"/>
  <c r="J62" i="8"/>
  <c r="J766" i="8"/>
  <c r="K766" i="8"/>
  <c r="J510" i="8"/>
  <c r="K510" i="8"/>
  <c r="J761" i="8"/>
  <c r="K761" i="8"/>
  <c r="K505" i="8"/>
  <c r="J505" i="8"/>
  <c r="K150" i="8"/>
  <c r="J150" i="8"/>
  <c r="J562" i="8"/>
  <c r="K562" i="8"/>
  <c r="J733" i="8"/>
  <c r="K733" i="8"/>
  <c r="J38" i="8"/>
  <c r="K38" i="8"/>
  <c r="J173" i="8"/>
  <c r="K173" i="8"/>
  <c r="J88" i="8"/>
  <c r="K88" i="8"/>
  <c r="K277" i="8"/>
  <c r="J277" i="8"/>
  <c r="K337" i="8"/>
  <c r="J337" i="8"/>
  <c r="K256" i="8"/>
  <c r="J256" i="8"/>
  <c r="J702" i="8"/>
  <c r="K702" i="8"/>
  <c r="J446" i="8"/>
  <c r="K446" i="8"/>
  <c r="J697" i="8"/>
  <c r="K697" i="8"/>
  <c r="K381" i="8"/>
  <c r="J381" i="8"/>
  <c r="K47" i="8"/>
  <c r="J47" i="8"/>
  <c r="K913" i="8"/>
  <c r="J913" i="8"/>
  <c r="K890" i="8"/>
  <c r="J890" i="8"/>
  <c r="K636" i="8"/>
  <c r="J636" i="8"/>
  <c r="K380" i="8"/>
  <c r="J380" i="8"/>
  <c r="K631" i="8"/>
  <c r="J631" i="8"/>
  <c r="J375" i="8"/>
  <c r="K375" i="8"/>
  <c r="J981" i="8"/>
  <c r="K981" i="8"/>
  <c r="J958" i="8"/>
  <c r="K958" i="8"/>
  <c r="J704" i="8"/>
  <c r="K704" i="8"/>
  <c r="J448" i="8"/>
  <c r="K448" i="8"/>
  <c r="J699" i="8"/>
  <c r="K699" i="8"/>
  <c r="K443" i="8"/>
  <c r="J443" i="8"/>
  <c r="K61" i="8"/>
  <c r="J61" i="8"/>
  <c r="J907" i="8"/>
  <c r="K907" i="8"/>
  <c r="J884" i="8"/>
  <c r="K884" i="8"/>
  <c r="J630" i="8"/>
  <c r="K630" i="8"/>
  <c r="J374" i="8"/>
  <c r="K374" i="8"/>
  <c r="J625" i="8"/>
  <c r="K625" i="8"/>
  <c r="K241" i="8"/>
  <c r="J241" i="8"/>
  <c r="K156" i="8"/>
  <c r="J156" i="8"/>
  <c r="K183" i="8"/>
  <c r="J183" i="8"/>
  <c r="K226" i="8"/>
  <c r="J226" i="8"/>
  <c r="J991" i="8"/>
  <c r="K991" i="8"/>
  <c r="J863" i="8"/>
  <c r="K863" i="8"/>
  <c r="J968" i="8"/>
  <c r="K968" i="8"/>
  <c r="J840" i="8"/>
  <c r="K840" i="8"/>
  <c r="J714" i="8"/>
  <c r="K714" i="8"/>
  <c r="J586" i="8"/>
  <c r="K586" i="8"/>
  <c r="J458" i="8"/>
  <c r="K458" i="8"/>
  <c r="J330" i="8"/>
  <c r="K330" i="8"/>
  <c r="J868" i="8"/>
  <c r="K868" i="8"/>
  <c r="J614" i="8"/>
  <c r="K614" i="8"/>
  <c r="J358" i="8"/>
  <c r="K358" i="8"/>
  <c r="J609" i="8"/>
  <c r="K609" i="8"/>
  <c r="K209" i="8"/>
  <c r="J209" i="8"/>
  <c r="K124" i="8"/>
  <c r="J124" i="8"/>
  <c r="K167" i="8"/>
  <c r="J167" i="8"/>
  <c r="K210" i="8"/>
  <c r="J210" i="8"/>
  <c r="J983" i="8"/>
  <c r="K983" i="8"/>
  <c r="J855" i="8"/>
  <c r="K855" i="8"/>
  <c r="J960" i="8"/>
  <c r="K960" i="8"/>
  <c r="J832" i="8"/>
  <c r="K832" i="8"/>
  <c r="J610" i="8"/>
  <c r="K610" i="8"/>
  <c r="J322" i="8"/>
  <c r="K322" i="8"/>
  <c r="J137" i="8"/>
  <c r="K137" i="8"/>
  <c r="J174" i="8"/>
  <c r="K174" i="8"/>
  <c r="J70" i="8"/>
  <c r="K70" i="8"/>
  <c r="K96" i="8"/>
  <c r="J96" i="8"/>
  <c r="K357" i="8"/>
  <c r="J357" i="8"/>
  <c r="J377" i="8"/>
  <c r="K377" i="8"/>
  <c r="J11" i="8"/>
  <c r="K11" i="8"/>
  <c r="J565" i="8"/>
  <c r="K565" i="8"/>
  <c r="K492" i="8"/>
  <c r="J492" i="8"/>
  <c r="K743" i="8"/>
  <c r="J743" i="8"/>
  <c r="J487" i="8"/>
  <c r="K487" i="8"/>
  <c r="J235" i="8"/>
  <c r="K235" i="8"/>
  <c r="J837" i="8"/>
  <c r="K837" i="8"/>
  <c r="J814" i="8"/>
  <c r="K814" i="8"/>
  <c r="J560" i="8"/>
  <c r="K560" i="8"/>
  <c r="J304" i="8"/>
  <c r="K304" i="8"/>
  <c r="K555" i="8"/>
  <c r="J555" i="8"/>
  <c r="K239" i="8"/>
  <c r="J239" i="8"/>
  <c r="K26" i="8"/>
  <c r="J26" i="8"/>
  <c r="J308" i="8"/>
  <c r="K308" i="8"/>
  <c r="K303" i="8"/>
  <c r="J303" i="8"/>
  <c r="K953" i="8"/>
  <c r="J953" i="8"/>
  <c r="K676" i="8"/>
  <c r="J676" i="8"/>
  <c r="K671" i="8"/>
  <c r="J671" i="8"/>
  <c r="J163" i="8"/>
  <c r="K163" i="8"/>
  <c r="K838" i="8"/>
  <c r="J838" i="8"/>
  <c r="K584" i="8"/>
  <c r="J584" i="8"/>
  <c r="K328" i="8"/>
  <c r="J328" i="8"/>
  <c r="J579" i="8"/>
  <c r="K579" i="8"/>
  <c r="K283" i="8"/>
  <c r="J283" i="8"/>
  <c r="K10" i="8"/>
  <c r="J10" i="8"/>
  <c r="J988" i="8"/>
  <c r="K988" i="8"/>
  <c r="J670" i="8"/>
  <c r="K670" i="8"/>
  <c r="J665" i="8"/>
  <c r="K665" i="8"/>
  <c r="K236" i="8"/>
  <c r="J236" i="8"/>
  <c r="K732" i="8"/>
  <c r="J732" i="8"/>
  <c r="K727" i="8"/>
  <c r="J727" i="8"/>
  <c r="J219" i="8"/>
  <c r="K219" i="8"/>
  <c r="J798" i="8"/>
  <c r="K798" i="8"/>
  <c r="J288" i="8"/>
  <c r="K288" i="8"/>
  <c r="K207" i="8"/>
  <c r="J207" i="8"/>
  <c r="J980" i="8"/>
  <c r="K980" i="8"/>
  <c r="J470" i="8"/>
  <c r="K470" i="8"/>
  <c r="K429" i="8"/>
  <c r="J429" i="8"/>
  <c r="K275" i="8"/>
  <c r="J275" i="8"/>
  <c r="K66" i="8"/>
  <c r="J66" i="8"/>
  <c r="J783" i="8"/>
  <c r="K783" i="8"/>
  <c r="J762" i="8"/>
  <c r="K762" i="8"/>
  <c r="J506" i="8"/>
  <c r="K506" i="8"/>
  <c r="J964" i="8"/>
  <c r="K964" i="8"/>
  <c r="J454" i="8"/>
  <c r="K454" i="8"/>
  <c r="K397" i="8"/>
  <c r="J397" i="8"/>
  <c r="K263" i="8"/>
  <c r="J263" i="8"/>
  <c r="K50" i="8"/>
  <c r="J50" i="8"/>
  <c r="J775" i="8"/>
  <c r="K775" i="8"/>
  <c r="J754" i="8"/>
  <c r="K754" i="8"/>
  <c r="J498" i="8"/>
  <c r="K498" i="8"/>
  <c r="J605" i="8"/>
  <c r="K605" i="8"/>
  <c r="J116" i="8"/>
  <c r="K116" i="8"/>
  <c r="J238" i="8"/>
  <c r="K238" i="8"/>
  <c r="J266" i="8"/>
  <c r="K266" i="8"/>
  <c r="J198" i="8"/>
  <c r="K198" i="8"/>
  <c r="K213" i="8"/>
  <c r="J213" i="8"/>
  <c r="K128" i="8"/>
  <c r="J128" i="8"/>
  <c r="J638" i="8"/>
  <c r="K638" i="8"/>
  <c r="J382" i="8"/>
  <c r="K382" i="8"/>
  <c r="J633" i="8"/>
  <c r="K633" i="8"/>
  <c r="K257" i="8"/>
  <c r="J257" i="8"/>
  <c r="J690" i="8"/>
  <c r="K690" i="8"/>
  <c r="J434" i="8"/>
  <c r="K434" i="8"/>
  <c r="K453" i="8"/>
  <c r="J453" i="8"/>
  <c r="J425" i="8"/>
  <c r="K425" i="8"/>
  <c r="J91" i="8"/>
  <c r="K91" i="8"/>
  <c r="J645" i="8"/>
  <c r="K645" i="8"/>
  <c r="J196" i="8"/>
  <c r="K196" i="8"/>
  <c r="K65" i="8"/>
  <c r="J65" i="8"/>
  <c r="K6" i="8"/>
  <c r="J6" i="8"/>
  <c r="J574" i="8"/>
  <c r="K574" i="8"/>
  <c r="J318" i="8"/>
  <c r="K318" i="8"/>
  <c r="J569" i="8"/>
  <c r="K569" i="8"/>
  <c r="K129" i="8"/>
  <c r="J129" i="8"/>
  <c r="K44" i="8"/>
  <c r="J44" i="8"/>
  <c r="K785" i="8"/>
  <c r="J785" i="8"/>
  <c r="K764" i="8"/>
  <c r="J764" i="8"/>
  <c r="K508" i="8"/>
  <c r="J508" i="8"/>
  <c r="K759" i="8"/>
  <c r="J759" i="8"/>
  <c r="J503" i="8"/>
  <c r="K503" i="8"/>
  <c r="J251" i="8"/>
  <c r="K251" i="8"/>
  <c r="J853" i="8"/>
  <c r="K853" i="8"/>
  <c r="J830" i="8"/>
  <c r="K830" i="8"/>
  <c r="J576" i="8"/>
  <c r="K576" i="8"/>
  <c r="J320" i="8"/>
  <c r="K320" i="8"/>
  <c r="J571" i="8"/>
  <c r="K571" i="8"/>
  <c r="K267" i="8"/>
  <c r="J267" i="8"/>
  <c r="K58" i="8"/>
  <c r="J58" i="8"/>
  <c r="J779" i="8"/>
  <c r="K779" i="8"/>
  <c r="J758" i="8"/>
  <c r="K758" i="8"/>
  <c r="J502" i="8"/>
  <c r="K502" i="8"/>
  <c r="J753" i="8"/>
  <c r="K753" i="8"/>
  <c r="K493" i="8"/>
  <c r="J493" i="8"/>
  <c r="K118" i="8"/>
  <c r="J118" i="8"/>
  <c r="K307" i="8"/>
  <c r="J307" i="8"/>
  <c r="K101" i="8"/>
  <c r="J101" i="8"/>
  <c r="K98" i="8"/>
  <c r="J98" i="8"/>
  <c r="J927" i="8"/>
  <c r="K927" i="8"/>
  <c r="J799" i="8"/>
  <c r="K799" i="8"/>
  <c r="J904" i="8"/>
  <c r="K904" i="8"/>
  <c r="J776" i="8"/>
  <c r="K776" i="8"/>
  <c r="J650" i="8"/>
  <c r="K650" i="8"/>
  <c r="J522" i="8"/>
  <c r="K522" i="8"/>
  <c r="J394" i="8"/>
  <c r="K394" i="8"/>
  <c r="J996" i="8"/>
  <c r="K996" i="8"/>
  <c r="J742" i="8"/>
  <c r="K742" i="8"/>
  <c r="J486" i="8"/>
  <c r="K486" i="8"/>
  <c r="J737" i="8"/>
  <c r="K737" i="8"/>
  <c r="K461" i="8"/>
  <c r="J461" i="8"/>
  <c r="K54" i="8"/>
  <c r="J54" i="8"/>
  <c r="K291" i="8"/>
  <c r="J291" i="8"/>
  <c r="K85" i="8"/>
  <c r="J85" i="8"/>
  <c r="K82" i="8"/>
  <c r="J82" i="8"/>
  <c r="J919" i="8"/>
  <c r="K919" i="8"/>
  <c r="J791" i="8"/>
  <c r="K791" i="8"/>
  <c r="J896" i="8"/>
  <c r="K896" i="8"/>
  <c r="J738" i="8"/>
  <c r="K738" i="8"/>
  <c r="J482" i="8"/>
  <c r="K482" i="8"/>
  <c r="J573" i="8"/>
  <c r="K573" i="8"/>
  <c r="J52" i="8"/>
  <c r="K52" i="8"/>
  <c r="J741" i="8"/>
  <c r="K741" i="8"/>
  <c r="K181" i="8"/>
  <c r="J181" i="8"/>
  <c r="J685" i="8"/>
  <c r="K685" i="8"/>
  <c r="J23" i="8"/>
  <c r="K23" i="8"/>
  <c r="J125" i="8"/>
  <c r="K125" i="8"/>
  <c r="J8" i="8"/>
  <c r="K8" i="8"/>
  <c r="J121" i="8"/>
  <c r="K121" i="8"/>
  <c r="J36" i="8"/>
  <c r="K36" i="8"/>
  <c r="K261" i="8"/>
  <c r="J261" i="8"/>
  <c r="K158" i="8"/>
  <c r="J158" i="8"/>
  <c r="K176" i="8"/>
  <c r="J176" i="8"/>
  <c r="K977" i="8"/>
  <c r="J977" i="8"/>
  <c r="K954" i="8"/>
  <c r="J954" i="8"/>
  <c r="K700" i="8"/>
  <c r="J700" i="8"/>
  <c r="K444" i="8"/>
  <c r="J444" i="8"/>
  <c r="K695" i="8"/>
  <c r="J695" i="8"/>
  <c r="J439" i="8"/>
  <c r="K439" i="8"/>
  <c r="J187" i="8"/>
  <c r="K187" i="8"/>
  <c r="J789" i="8"/>
  <c r="K789" i="8"/>
  <c r="J768" i="8"/>
  <c r="K768" i="8"/>
  <c r="J512" i="8"/>
  <c r="K512" i="8"/>
  <c r="J763" i="8"/>
  <c r="K763" i="8"/>
  <c r="K507" i="8"/>
  <c r="J507" i="8"/>
  <c r="J147" i="8"/>
  <c r="K147" i="8"/>
  <c r="J971" i="8"/>
  <c r="K971" i="8"/>
  <c r="J948" i="8"/>
  <c r="K948" i="8"/>
  <c r="J694" i="8"/>
  <c r="K694" i="8"/>
  <c r="J438" i="8"/>
  <c r="K438" i="8"/>
  <c r="J689" i="8"/>
  <c r="K689" i="8"/>
  <c r="K365" i="8"/>
  <c r="J365" i="8"/>
  <c r="K31" i="8"/>
  <c r="J31" i="8"/>
  <c r="K247" i="8"/>
  <c r="J247" i="8"/>
  <c r="K37" i="8"/>
  <c r="J37" i="8"/>
  <c r="K34" i="8"/>
  <c r="J34" i="8"/>
  <c r="J895" i="8"/>
  <c r="K895" i="8"/>
  <c r="J1000" i="8"/>
  <c r="K1000" i="8"/>
  <c r="K872" i="8"/>
  <c r="J872" i="8"/>
  <c r="K746" i="8"/>
  <c r="J746" i="8"/>
  <c r="K618" i="8"/>
  <c r="J618" i="8"/>
  <c r="K490" i="8"/>
  <c r="J490" i="8"/>
  <c r="K362" i="8"/>
  <c r="J362" i="8"/>
  <c r="K932" i="8"/>
  <c r="J932" i="8"/>
  <c r="K678" i="8"/>
  <c r="J678" i="8"/>
  <c r="K422" i="8"/>
  <c r="J422" i="8"/>
  <c r="K673" i="8"/>
  <c r="J673" i="8"/>
  <c r="J333" i="8"/>
  <c r="K333" i="8"/>
  <c r="J252" i="8"/>
  <c r="K252" i="8"/>
  <c r="J231" i="8"/>
  <c r="K231" i="8"/>
  <c r="J21" i="8"/>
  <c r="K21" i="8"/>
  <c r="J18" i="8"/>
  <c r="K18" i="8"/>
  <c r="K887" i="8"/>
  <c r="J887" i="8"/>
  <c r="K992" i="8"/>
  <c r="J992" i="8"/>
  <c r="K864" i="8"/>
  <c r="J864" i="8"/>
  <c r="K674" i="8"/>
  <c r="J674" i="8"/>
  <c r="K418" i="8"/>
  <c r="J418" i="8"/>
  <c r="J389" i="8"/>
  <c r="K389" i="8"/>
  <c r="K393" i="8"/>
  <c r="J393" i="8"/>
  <c r="K59" i="8"/>
  <c r="J59" i="8"/>
  <c r="K613" i="8"/>
  <c r="J613" i="8"/>
  <c r="K132" i="8"/>
  <c r="J132" i="8"/>
  <c r="J254" i="8"/>
  <c r="K254" i="8"/>
  <c r="K370" i="8"/>
  <c r="J370" i="8"/>
  <c r="K621" i="8"/>
  <c r="J621" i="8"/>
  <c r="J233" i="8"/>
  <c r="K233" i="8"/>
  <c r="K148" i="8"/>
  <c r="J148" i="8"/>
  <c r="K313" i="8"/>
  <c r="J313" i="8"/>
  <c r="K17" i="8"/>
  <c r="J17" i="8"/>
  <c r="K200" i="8"/>
  <c r="J200" i="8"/>
  <c r="K757" i="8"/>
  <c r="J757" i="8"/>
  <c r="J501" i="8"/>
  <c r="K501" i="8"/>
  <c r="K134" i="8"/>
  <c r="J134" i="8"/>
  <c r="J449" i="8"/>
  <c r="K449" i="8"/>
  <c r="J197" i="8"/>
  <c r="K197" i="8"/>
  <c r="J30" i="8"/>
  <c r="K30" i="8"/>
  <c r="J112" i="8"/>
  <c r="K112" i="8"/>
  <c r="K770" i="8"/>
  <c r="J770" i="8"/>
  <c r="K642" i="8"/>
  <c r="J642" i="8"/>
  <c r="K514" i="8"/>
  <c r="J514" i="8"/>
  <c r="K386" i="8"/>
  <c r="J386" i="8"/>
  <c r="K637" i="8"/>
  <c r="J637" i="8"/>
  <c r="J258" i="8"/>
  <c r="K258" i="8"/>
  <c r="K180" i="8"/>
  <c r="J180" i="8"/>
  <c r="K329" i="8"/>
  <c r="J329" i="8"/>
  <c r="K49" i="8"/>
  <c r="J49" i="8"/>
  <c r="K248" i="8"/>
  <c r="J248" i="8"/>
  <c r="K4" i="8"/>
  <c r="J4" i="8"/>
  <c r="J549" i="8"/>
  <c r="K549" i="8"/>
  <c r="K73" i="8"/>
  <c r="J73" i="8"/>
  <c r="K497" i="8"/>
  <c r="J497" i="8"/>
  <c r="J245" i="8"/>
  <c r="K245" i="8"/>
  <c r="J126" i="8"/>
  <c r="K126" i="8"/>
  <c r="J160" i="8"/>
  <c r="K160" i="8"/>
  <c r="K338" i="8"/>
  <c r="J338" i="8"/>
  <c r="K717" i="8"/>
  <c r="J717" i="8"/>
  <c r="K589" i="8"/>
  <c r="J589" i="8"/>
  <c r="J421" i="8"/>
  <c r="K421" i="8"/>
  <c r="K169" i="8"/>
  <c r="J169" i="8"/>
  <c r="K87" i="8"/>
  <c r="J87" i="8"/>
  <c r="K84" i="8"/>
  <c r="J84" i="8"/>
  <c r="K409" i="8"/>
  <c r="J409" i="8"/>
  <c r="K281" i="8"/>
  <c r="J281" i="8"/>
  <c r="K157" i="8"/>
  <c r="J157" i="8"/>
  <c r="K206" i="8"/>
  <c r="J206" i="8"/>
  <c r="K43" i="8"/>
  <c r="J43" i="8"/>
  <c r="K168" i="8"/>
  <c r="J168" i="8"/>
  <c r="K40" i="8"/>
  <c r="J40" i="8"/>
  <c r="K725" i="8"/>
  <c r="J725" i="8"/>
  <c r="K597" i="8"/>
  <c r="J597" i="8"/>
  <c r="J437" i="8"/>
  <c r="K437" i="8"/>
  <c r="K185" i="8"/>
  <c r="J185" i="8"/>
  <c r="K103" i="8"/>
  <c r="J103" i="8"/>
  <c r="K100" i="8"/>
  <c r="J100" i="8"/>
  <c r="J417" i="8"/>
  <c r="K417" i="8"/>
  <c r="J289" i="8"/>
  <c r="K289" i="8"/>
  <c r="J165" i="8"/>
  <c r="K165" i="8"/>
  <c r="J222" i="8"/>
  <c r="K222" i="8"/>
  <c r="J83" i="8"/>
  <c r="K83" i="8"/>
  <c r="J208" i="8"/>
  <c r="K208" i="8"/>
  <c r="J80" i="8"/>
  <c r="K80" i="8"/>
  <c r="J265" i="8"/>
  <c r="K265" i="8"/>
  <c r="J184" i="8"/>
  <c r="K184" i="8"/>
  <c r="K469" i="8"/>
  <c r="J469" i="8"/>
  <c r="K433" i="8"/>
  <c r="J433" i="8"/>
  <c r="K99" i="8"/>
  <c r="J99" i="8"/>
  <c r="J306" i="8"/>
  <c r="K306" i="8"/>
  <c r="K557" i="8"/>
  <c r="J557" i="8"/>
  <c r="J105" i="8"/>
  <c r="K105" i="8"/>
  <c r="J20" i="8"/>
  <c r="K20" i="8"/>
  <c r="J253" i="8"/>
  <c r="K253" i="8"/>
  <c r="J142" i="8"/>
  <c r="K142" i="8"/>
  <c r="J136" i="8"/>
  <c r="K136" i="8"/>
  <c r="J693" i="8"/>
  <c r="K693" i="8"/>
  <c r="K373" i="8"/>
  <c r="J373" i="8"/>
  <c r="J39" i="8"/>
  <c r="K39" i="8"/>
  <c r="K385" i="8"/>
  <c r="J385" i="8"/>
  <c r="K133" i="8"/>
  <c r="J133" i="8"/>
  <c r="K51" i="8"/>
  <c r="J51" i="8"/>
  <c r="K172" i="8"/>
  <c r="J172" i="8"/>
  <c r="K849" i="8"/>
  <c r="J849" i="8"/>
  <c r="K826" i="8"/>
  <c r="J826" i="8"/>
  <c r="K572" i="8"/>
  <c r="J572" i="8"/>
  <c r="K316" i="8"/>
  <c r="J316" i="8"/>
  <c r="K567" i="8"/>
  <c r="J567" i="8"/>
  <c r="J311" i="8"/>
  <c r="K311" i="8"/>
  <c r="J917" i="8"/>
  <c r="K917" i="8"/>
  <c r="J894" i="8"/>
  <c r="K894" i="8"/>
  <c r="J640" i="8"/>
  <c r="K640" i="8"/>
  <c r="J384" i="8"/>
  <c r="K384" i="8"/>
  <c r="J635" i="8"/>
  <c r="K635" i="8"/>
  <c r="K379" i="8"/>
  <c r="J379" i="8"/>
  <c r="K186" i="8"/>
  <c r="J186" i="8"/>
  <c r="J843" i="8"/>
  <c r="K843" i="8"/>
  <c r="J820" i="8"/>
  <c r="K820" i="8"/>
  <c r="J566" i="8"/>
  <c r="K566" i="8"/>
  <c r="J310" i="8"/>
  <c r="K310" i="8"/>
  <c r="K561" i="8"/>
  <c r="J561" i="8"/>
  <c r="K113" i="8"/>
  <c r="J113" i="8"/>
  <c r="K28" i="8"/>
  <c r="J28" i="8"/>
  <c r="K135" i="8"/>
  <c r="J135" i="8"/>
  <c r="K162" i="8"/>
  <c r="J162" i="8"/>
  <c r="J959" i="8"/>
  <c r="K959" i="8"/>
  <c r="J831" i="8"/>
  <c r="K831" i="8"/>
  <c r="J936" i="8"/>
  <c r="K936" i="8"/>
  <c r="K808" i="8"/>
  <c r="J808" i="8"/>
  <c r="K682" i="8"/>
  <c r="J682" i="8"/>
  <c r="K554" i="8"/>
  <c r="J554" i="8"/>
  <c r="K426" i="8"/>
  <c r="J426" i="8"/>
  <c r="K298" i="8"/>
  <c r="J298" i="8"/>
  <c r="K804" i="8"/>
  <c r="J804" i="8"/>
  <c r="K550" i="8"/>
  <c r="J550" i="8"/>
  <c r="K294" i="8"/>
  <c r="J294" i="8"/>
  <c r="J545" i="8"/>
  <c r="K545" i="8"/>
  <c r="J57" i="8"/>
  <c r="K57" i="8"/>
  <c r="J355" i="8"/>
  <c r="K355" i="8"/>
  <c r="J127" i="8"/>
  <c r="K127" i="8"/>
  <c r="J146" i="8"/>
  <c r="K146" i="8"/>
  <c r="K951" i="8"/>
  <c r="J951" i="8"/>
  <c r="K823" i="8"/>
  <c r="J823" i="8"/>
  <c r="K928" i="8"/>
  <c r="J928" i="8"/>
  <c r="K800" i="8"/>
  <c r="J800" i="8"/>
  <c r="K546" i="8"/>
  <c r="J546" i="8"/>
  <c r="K701" i="8"/>
  <c r="J701" i="8"/>
  <c r="K55" i="8"/>
  <c r="J55" i="8"/>
  <c r="K141" i="8"/>
  <c r="J141" i="8"/>
  <c r="K56" i="8"/>
  <c r="J56" i="8"/>
  <c r="J217" i="8"/>
  <c r="K217" i="8"/>
  <c r="J305" i="8"/>
  <c r="K305" i="8"/>
  <c r="J224" i="8"/>
  <c r="K224" i="8"/>
  <c r="K749" i="8"/>
  <c r="J749" i="8"/>
  <c r="J485" i="8"/>
  <c r="K485" i="8"/>
  <c r="K102" i="8"/>
  <c r="J102" i="8"/>
  <c r="K441" i="8"/>
  <c r="J441" i="8"/>
  <c r="K189" i="8"/>
  <c r="J189" i="8"/>
  <c r="K75" i="8"/>
  <c r="J75" i="8"/>
  <c r="K72" i="8"/>
  <c r="J72" i="8"/>
  <c r="K629" i="8"/>
  <c r="J629" i="8"/>
  <c r="J249" i="8"/>
  <c r="K249" i="8"/>
  <c r="K164" i="8"/>
  <c r="J164" i="8"/>
  <c r="J321" i="8"/>
  <c r="K321" i="8"/>
  <c r="J33" i="8"/>
  <c r="K33" i="8"/>
  <c r="J240" i="8"/>
  <c r="K240" i="8"/>
  <c r="J48" i="8"/>
  <c r="K48" i="8"/>
  <c r="K706" i="8"/>
  <c r="J706" i="8"/>
  <c r="K578" i="8"/>
  <c r="J578" i="8"/>
  <c r="K450" i="8"/>
  <c r="J450" i="8"/>
  <c r="K765" i="8"/>
  <c r="J765" i="8"/>
  <c r="J509" i="8"/>
  <c r="K509" i="8"/>
  <c r="K166" i="8"/>
  <c r="J166" i="8"/>
  <c r="K457" i="8"/>
  <c r="J457" i="8"/>
  <c r="K205" i="8"/>
  <c r="J205" i="8"/>
  <c r="K46" i="8"/>
  <c r="J46" i="8"/>
  <c r="K120" i="8"/>
  <c r="J120" i="8"/>
  <c r="K677" i="8"/>
  <c r="J677" i="8"/>
  <c r="J341" i="8"/>
  <c r="K341" i="8"/>
  <c r="K7" i="8"/>
  <c r="J7" i="8"/>
  <c r="J369" i="8"/>
  <c r="K369" i="8"/>
  <c r="J117" i="8"/>
  <c r="K117" i="8"/>
  <c r="J35" i="8"/>
  <c r="K35" i="8"/>
  <c r="J32" i="8"/>
  <c r="K32" i="8"/>
  <c r="K274" i="8"/>
  <c r="J274" i="8"/>
  <c r="K653" i="8"/>
  <c r="J653" i="8"/>
  <c r="J525" i="8"/>
  <c r="K525" i="8"/>
  <c r="J293" i="8"/>
  <c r="K293" i="8"/>
  <c r="K230" i="8"/>
  <c r="J230" i="8"/>
  <c r="K212" i="8"/>
  <c r="J212" i="8"/>
  <c r="K473" i="8"/>
  <c r="J473" i="8"/>
  <c r="K345" i="8"/>
  <c r="J345" i="8"/>
  <c r="K221" i="8"/>
  <c r="J221" i="8"/>
  <c r="K81" i="8"/>
  <c r="J81" i="8"/>
  <c r="K78" i="8"/>
  <c r="J78" i="8"/>
  <c r="K232" i="8"/>
  <c r="J232" i="8"/>
  <c r="K104" i="8"/>
  <c r="J104" i="8"/>
  <c r="K282" i="8"/>
  <c r="J282" i="8"/>
  <c r="K661" i="8"/>
  <c r="J661" i="8"/>
  <c r="J533" i="8"/>
  <c r="K533" i="8"/>
  <c r="J309" i="8"/>
  <c r="K309" i="8"/>
  <c r="K9" i="8"/>
  <c r="J9" i="8"/>
  <c r="K228" i="8"/>
  <c r="J228" i="8"/>
  <c r="K481" i="8"/>
  <c r="J481" i="8"/>
  <c r="J353" i="8"/>
  <c r="K353" i="8"/>
  <c r="J229" i="8"/>
  <c r="K229" i="8"/>
  <c r="J97" i="8"/>
  <c r="K97" i="8"/>
  <c r="J94" i="8"/>
  <c r="K94" i="8"/>
  <c r="J19" i="8"/>
  <c r="K19" i="8"/>
  <c r="J144" i="8"/>
  <c r="K144" i="8"/>
  <c r="J16" i="8"/>
  <c r="K16" i="8"/>
  <c r="AI731" i="4"/>
  <c r="AI875" i="4"/>
  <c r="AN506" i="4"/>
  <c r="AT506" i="4" s="1"/>
  <c r="AP181" i="4"/>
  <c r="AV181" i="4" s="1"/>
  <c r="AI197" i="4"/>
  <c r="AP161" i="4"/>
  <c r="AV161" i="4" s="1"/>
  <c r="AG164" i="4"/>
  <c r="F4" i="3"/>
  <c r="F5" i="3"/>
  <c r="Y881" i="4"/>
  <c r="AC881" i="4" s="1"/>
  <c r="AI881" i="4"/>
  <c r="AK881" i="4"/>
  <c r="AF881" i="4"/>
  <c r="Z881" i="4"/>
  <c r="AD881" i="4"/>
  <c r="AE881" i="4"/>
  <c r="AG881" i="4"/>
  <c r="AH881" i="4"/>
  <c r="AJ881" i="4"/>
  <c r="AB881" i="4"/>
  <c r="AA881" i="4"/>
  <c r="Y817" i="4"/>
  <c r="AA817" i="4" s="1"/>
  <c r="AM817" i="4" s="1"/>
  <c r="AS817" i="4" s="1"/>
  <c r="AI817" i="4"/>
  <c r="AK817" i="4"/>
  <c r="AF817" i="4"/>
  <c r="Z817" i="4"/>
  <c r="AD817" i="4"/>
  <c r="AE817" i="4"/>
  <c r="AG817" i="4"/>
  <c r="AH817" i="4"/>
  <c r="AJ817" i="4"/>
  <c r="AB817" i="4"/>
  <c r="AC817" i="4"/>
  <c r="X753" i="4"/>
  <c r="Y753" i="4"/>
  <c r="X689" i="4"/>
  <c r="Y689" i="4"/>
  <c r="AP204" i="4"/>
  <c r="AV204" i="4" s="1"/>
  <c r="AH645" i="4"/>
  <c r="AH677" i="4"/>
  <c r="AG677" i="4"/>
  <c r="AH717" i="4"/>
  <c r="AH749" i="4"/>
  <c r="AH781" i="4"/>
  <c r="AG781" i="4"/>
  <c r="AH813" i="4"/>
  <c r="AH845" i="4"/>
  <c r="AH869" i="4"/>
  <c r="AG869" i="4"/>
  <c r="AH901" i="4"/>
  <c r="AB236" i="4"/>
  <c r="Z236" i="4"/>
  <c r="AC236" i="4"/>
  <c r="AI422" i="4"/>
  <c r="AD422" i="4"/>
  <c r="AK157" i="4"/>
  <c r="AD238" i="4"/>
  <c r="AD362" i="4"/>
  <c r="AD555" i="4"/>
  <c r="AD958" i="4"/>
  <c r="AD553" i="4"/>
  <c r="AD988" i="4"/>
  <c r="AK382" i="4"/>
  <c r="AI382" i="4"/>
  <c r="AE981" i="4"/>
  <c r="AI550" i="4"/>
  <c r="AH561" i="4"/>
  <c r="AG561" i="4"/>
  <c r="AG625" i="4"/>
  <c r="AC973" i="4"/>
  <c r="AB973" i="4"/>
  <c r="AE985" i="4"/>
  <c r="AD985" i="4"/>
  <c r="Z985" i="4"/>
  <c r="AL985" i="4" s="1"/>
  <c r="AR985" i="4" s="1"/>
  <c r="AO83" i="4"/>
  <c r="AU83" i="4" s="1"/>
  <c r="AL83" i="4"/>
  <c r="AR83" i="4" s="1"/>
  <c r="AD107" i="4"/>
  <c r="AE518" i="4"/>
  <c r="AC561" i="4"/>
  <c r="AA561" i="4"/>
  <c r="AP88" i="4"/>
  <c r="AV88" i="4" s="1"/>
  <c r="AN88" i="4"/>
  <c r="AT88" i="4" s="1"/>
  <c r="AG350" i="4"/>
  <c r="AF344" i="4"/>
  <c r="AM51" i="4"/>
  <c r="AS51" i="4" s="1"/>
  <c r="D149" i="4"/>
  <c r="H149" i="4" s="1"/>
  <c r="K150" i="2" s="1"/>
  <c r="F957" i="4"/>
  <c r="J957" i="4" s="1"/>
  <c r="G961" i="4"/>
  <c r="D109" i="4"/>
  <c r="H109" i="4" s="1"/>
  <c r="K110" i="2" s="1"/>
  <c r="G43" i="4"/>
  <c r="AQ506" i="4"/>
  <c r="AW506" i="4" s="1"/>
  <c r="AI233" i="4"/>
  <c r="AO233" i="4" s="1"/>
  <c r="AU233" i="4" s="1"/>
  <c r="X665" i="4"/>
  <c r="Y665" i="4"/>
  <c r="X737" i="4"/>
  <c r="Y737" i="4"/>
  <c r="X705" i="4"/>
  <c r="Y705" i="4"/>
  <c r="X673" i="4"/>
  <c r="Y673" i="4"/>
  <c r="X641" i="4"/>
  <c r="Y641" i="4"/>
  <c r="Y937" i="4"/>
  <c r="AF937" i="4" s="1"/>
  <c r="AD937" i="4"/>
  <c r="AV937" i="4"/>
  <c r="AA937" i="4"/>
  <c r="AJ937" i="4"/>
  <c r="AB937" i="4"/>
  <c r="AT937" i="4"/>
  <c r="AC937" i="4"/>
  <c r="AI937" i="4"/>
  <c r="Y450" i="4"/>
  <c r="AK450" i="4" s="1"/>
  <c r="AH450" i="4"/>
  <c r="AW450" i="4"/>
  <c r="AT450" i="4"/>
  <c r="AJ450" i="4"/>
  <c r="AI450" i="4"/>
  <c r="AG450" i="4"/>
  <c r="AA450" i="4"/>
  <c r="AE450" i="4"/>
  <c r="Z450" i="4"/>
  <c r="AD450" i="4"/>
  <c r="AP450" i="4" s="1"/>
  <c r="AV450" i="4" s="1"/>
  <c r="AF450" i="4"/>
  <c r="AB197" i="4"/>
  <c r="AN197" i="4" s="1"/>
  <c r="AC197" i="4"/>
  <c r="AO197" i="4" s="1"/>
  <c r="AD414" i="4"/>
  <c r="AP414" i="4" s="1"/>
  <c r="AV414" i="4" s="1"/>
  <c r="AC414" i="4"/>
  <c r="AO414" i="4" s="1"/>
  <c r="AU414" i="4" s="1"/>
  <c r="Y949" i="4"/>
  <c r="AF949" i="4" s="1"/>
  <c r="AD949" i="4"/>
  <c r="AI949" i="4"/>
  <c r="AK949" i="4"/>
  <c r="AC949" i="4"/>
  <c r="AO949" i="4" s="1"/>
  <c r="AU949" i="4" s="1"/>
  <c r="AG949" i="4"/>
  <c r="X721" i="4"/>
  <c r="Y721" i="4"/>
  <c r="Y217" i="4"/>
  <c r="AH217" i="4"/>
  <c r="AA217" i="4"/>
  <c r="AE217" i="4"/>
  <c r="AB217" i="4"/>
  <c r="AT217" i="4"/>
  <c r="AJ217" i="4"/>
  <c r="AG217" i="4"/>
  <c r="AK217" i="4"/>
  <c r="AI217" i="4"/>
  <c r="AC217" i="4"/>
  <c r="Z217" i="4"/>
  <c r="AD217" i="4"/>
  <c r="AP217" i="4" s="1"/>
  <c r="AV217" i="4" s="1"/>
  <c r="AF217" i="4"/>
  <c r="Y498" i="4"/>
  <c r="AK498" i="4"/>
  <c r="AC498" i="4"/>
  <c r="Z498" i="4"/>
  <c r="AD498" i="4"/>
  <c r="AJ498" i="4"/>
  <c r="AI498" i="4"/>
  <c r="AG498" i="4"/>
  <c r="AH498" i="4"/>
  <c r="AA498" i="4"/>
  <c r="AM498" i="4" s="1"/>
  <c r="AS498" i="4" s="1"/>
  <c r="AE498" i="4"/>
  <c r="AB498" i="4"/>
  <c r="AN498" i="4" s="1"/>
  <c r="AT498" i="4" s="1"/>
  <c r="AF498" i="4"/>
  <c r="AB157" i="4"/>
  <c r="AE157" i="4"/>
  <c r="AJ157" i="4"/>
  <c r="AA157" i="4"/>
  <c r="AD152" i="4"/>
  <c r="AA152" i="4"/>
  <c r="AQ151" i="4"/>
  <c r="AW151" i="4" s="1"/>
  <c r="AE148" i="4"/>
  <c r="AB148" i="4"/>
  <c r="Z148" i="4"/>
  <c r="AH931" i="4"/>
  <c r="Z931" i="4"/>
  <c r="AD931" i="4"/>
  <c r="AA931" i="4"/>
  <c r="AH947" i="4"/>
  <c r="Z947" i="4"/>
  <c r="AD947" i="4"/>
  <c r="AA947" i="4"/>
  <c r="AH967" i="4"/>
  <c r="AN967" i="4" s="1"/>
  <c r="AT967" i="4" s="1"/>
  <c r="AB967" i="4"/>
  <c r="AC967" i="4"/>
  <c r="AE967" i="4"/>
  <c r="AH573" i="4"/>
  <c r="AI573" i="4"/>
  <c r="Z573" i="4"/>
  <c r="AD573" i="4"/>
  <c r="AE573" i="4"/>
  <c r="AH605" i="4"/>
  <c r="AB605" i="4"/>
  <c r="AN605" i="4" s="1"/>
  <c r="AT605" i="4" s="1"/>
  <c r="AA605" i="4"/>
  <c r="AC605" i="4"/>
  <c r="AH637" i="4"/>
  <c r="Z637" i="4"/>
  <c r="AD637" i="4"/>
  <c r="AE637" i="4"/>
  <c r="AH669" i="4"/>
  <c r="AB669" i="4"/>
  <c r="AN669" i="4" s="1"/>
  <c r="AT669" i="4" s="1"/>
  <c r="AA669" i="4"/>
  <c r="AC669" i="4"/>
  <c r="AH693" i="4"/>
  <c r="Z693" i="4"/>
  <c r="AD693" i="4"/>
  <c r="AE693" i="4"/>
  <c r="AH725" i="4"/>
  <c r="AB725" i="4"/>
  <c r="AA725" i="4"/>
  <c r="AC725" i="4"/>
  <c r="AH757" i="4"/>
  <c r="Z757" i="4"/>
  <c r="AD757" i="4"/>
  <c r="AE757" i="4"/>
  <c r="AH789" i="4"/>
  <c r="AB789" i="4"/>
  <c r="AA789" i="4"/>
  <c r="AC789" i="4"/>
  <c r="AH821" i="4"/>
  <c r="Z821" i="4"/>
  <c r="AD821" i="4"/>
  <c r="AE821" i="4"/>
  <c r="AH861" i="4"/>
  <c r="AB861" i="4"/>
  <c r="AA861" i="4"/>
  <c r="AC861" i="4"/>
  <c r="AH893" i="4"/>
  <c r="AB893" i="4"/>
  <c r="AN893" i="4" s="1"/>
  <c r="AT893" i="4" s="1"/>
  <c r="AA893" i="4"/>
  <c r="AC893" i="4"/>
  <c r="F105" i="4"/>
  <c r="J105" i="4" s="1"/>
  <c r="M106" i="2" s="1"/>
  <c r="G105" i="4"/>
  <c r="AF470" i="4"/>
  <c r="AB470" i="4"/>
  <c r="AK470" i="4"/>
  <c r="AB601" i="4"/>
  <c r="AA601" i="4"/>
  <c r="AC601" i="4"/>
  <c r="AG233" i="4"/>
  <c r="Z233" i="4"/>
  <c r="AH233" i="4"/>
  <c r="AN233" i="4" s="1"/>
  <c r="AT233" i="4" s="1"/>
  <c r="AF233" i="4"/>
  <c r="AE233" i="4"/>
  <c r="AK233" i="4"/>
  <c r="AD233" i="4"/>
  <c r="AG181" i="4"/>
  <c r="AH181" i="4"/>
  <c r="AE181" i="4"/>
  <c r="AF181" i="4"/>
  <c r="AK181" i="4"/>
  <c r="Z181" i="4"/>
  <c r="AL181" i="4" s="1"/>
  <c r="AR181" i="4" s="1"/>
  <c r="AI181" i="4"/>
  <c r="AB181" i="4"/>
  <c r="AN181" i="4" s="1"/>
  <c r="AT181" i="4" s="1"/>
  <c r="D945" i="4"/>
  <c r="H945" i="4" s="1"/>
  <c r="E945" i="4"/>
  <c r="I945" i="4" s="1"/>
  <c r="AH406" i="4"/>
  <c r="AI406" i="4"/>
  <c r="AC406" i="4"/>
  <c r="AB406" i="4"/>
  <c r="AJ406" i="4"/>
  <c r="AK406" i="4"/>
  <c r="AE406" i="4"/>
  <c r="AD406" i="4"/>
  <c r="AG406" i="4"/>
  <c r="AG418" i="4"/>
  <c r="AF418" i="4"/>
  <c r="AK418" i="4"/>
  <c r="AQ418" i="4" s="1"/>
  <c r="AB418" i="4"/>
  <c r="AN418" i="4" s="1"/>
  <c r="AI418" i="4"/>
  <c r="Z418" i="4"/>
  <c r="AL418" i="4" s="1"/>
  <c r="AR418" i="4" s="1"/>
  <c r="AA418" i="4"/>
  <c r="AM418" i="4" s="1"/>
  <c r="AS418" i="4" s="1"/>
  <c r="AB569" i="4"/>
  <c r="AA569" i="4"/>
  <c r="AC569" i="4"/>
  <c r="AJ542" i="4"/>
  <c r="AK542" i="4"/>
  <c r="AQ542" i="4" s="1"/>
  <c r="AW542" i="4" s="1"/>
  <c r="AH542" i="4"/>
  <c r="AI542" i="4"/>
  <c r="Z542" i="4"/>
  <c r="AL542" i="4" s="1"/>
  <c r="AR542" i="4" s="1"/>
  <c r="AD542" i="4"/>
  <c r="AV542" i="4"/>
  <c r="AF569" i="4"/>
  <c r="AK569" i="4"/>
  <c r="AF601" i="4"/>
  <c r="AK601" i="4"/>
  <c r="AG591" i="4"/>
  <c r="AG715" i="4"/>
  <c r="AH747" i="4"/>
  <c r="AG859" i="4"/>
  <c r="AH891" i="4"/>
  <c r="AH569" i="4"/>
  <c r="AG569" i="4"/>
  <c r="AM569" i="4" s="1"/>
  <c r="AS569" i="4" s="1"/>
  <c r="AH601" i="4"/>
  <c r="AG601" i="4"/>
  <c r="AM601" i="4" s="1"/>
  <c r="AS601" i="4" s="1"/>
  <c r="AE973" i="4"/>
  <c r="AD973" i="4"/>
  <c r="AM1001" i="4"/>
  <c r="AN65" i="4"/>
  <c r="AT65" i="4" s="1"/>
  <c r="AQ83" i="4"/>
  <c r="AW83" i="4" s="1"/>
  <c r="AQ99" i="4"/>
  <c r="AW99" i="4" s="1"/>
  <c r="AE107" i="4"/>
  <c r="AC107" i="4"/>
  <c r="AB107" i="4"/>
  <c r="AO151" i="4"/>
  <c r="AU151" i="4" s="1"/>
  <c r="AN526" i="4"/>
  <c r="AC542" i="4"/>
  <c r="AO542" i="4" s="1"/>
  <c r="AU542" i="4" s="1"/>
  <c r="AA542" i="4"/>
  <c r="AB542" i="4"/>
  <c r="AN542" i="4" s="1"/>
  <c r="AC931" i="4"/>
  <c r="AE947" i="4"/>
  <c r="AB947" i="4"/>
  <c r="AA967" i="4"/>
  <c r="Z967" i="4"/>
  <c r="AC573" i="4"/>
  <c r="AO573" i="4" s="1"/>
  <c r="AU573" i="4" s="1"/>
  <c r="AB573" i="4"/>
  <c r="AE605" i="4"/>
  <c r="Z605" i="4"/>
  <c r="AC637" i="4"/>
  <c r="AB637" i="4"/>
  <c r="AE669" i="4"/>
  <c r="Z669" i="4"/>
  <c r="AC693" i="4"/>
  <c r="AB693" i="4"/>
  <c r="AE725" i="4"/>
  <c r="Z725" i="4"/>
  <c r="AC757" i="4"/>
  <c r="AB757" i="4"/>
  <c r="AE789" i="4"/>
  <c r="Z789" i="4"/>
  <c r="AC821" i="4"/>
  <c r="AB821" i="4"/>
  <c r="AE861" i="4"/>
  <c r="Z861" i="4"/>
  <c r="AD893" i="4"/>
  <c r="AE569" i="4"/>
  <c r="Z569" i="4"/>
  <c r="AD601" i="4"/>
  <c r="AO176" i="4"/>
  <c r="AU176" i="4" s="1"/>
  <c r="AL176" i="4"/>
  <c r="AR176" i="4" s="1"/>
  <c r="AN112" i="4"/>
  <c r="AT112" i="4" s="1"/>
  <c r="AQ144" i="4"/>
  <c r="AW144" i="4" s="1"/>
  <c r="AL184" i="4"/>
  <c r="AR184" i="4" s="1"/>
  <c r="X380" i="4"/>
  <c r="Y380" i="4"/>
  <c r="D105" i="4"/>
  <c r="H105" i="4" s="1"/>
  <c r="K106" i="2" s="1"/>
  <c r="AG542" i="4"/>
  <c r="G933" i="4"/>
  <c r="D933" i="4"/>
  <c r="H933" i="4" s="1"/>
  <c r="G62" i="4"/>
  <c r="F62" i="4"/>
  <c r="J62" i="4" s="1"/>
  <c r="M63" i="2" s="1"/>
  <c r="G153" i="4"/>
  <c r="F153" i="4"/>
  <c r="J153" i="4" s="1"/>
  <c r="M154" i="2" s="1"/>
  <c r="G530" i="4"/>
  <c r="E530" i="4"/>
  <c r="I530" i="4" s="1"/>
  <c r="AB550" i="4"/>
  <c r="AC550" i="4"/>
  <c r="E462" i="4"/>
  <c r="I462" i="4" s="1"/>
  <c r="L463" i="2" s="1"/>
  <c r="D462" i="4"/>
  <c r="H462" i="4" s="1"/>
  <c r="K463" i="2" s="1"/>
  <c r="D369" i="4"/>
  <c r="H369" i="4" s="1"/>
  <c r="K370" i="2" s="1"/>
  <c r="F369" i="4"/>
  <c r="J369" i="4" s="1"/>
  <c r="M370" i="2" s="1"/>
  <c r="F377" i="4"/>
  <c r="J377" i="4" s="1"/>
  <c r="M378" i="2" s="1"/>
  <c r="E377" i="4"/>
  <c r="I377" i="4" s="1"/>
  <c r="L378" i="2" s="1"/>
  <c r="AJ470" i="4"/>
  <c r="AD418" i="4"/>
  <c r="AP418" i="4" s="1"/>
  <c r="AV418" i="4" s="1"/>
  <c r="G245" i="4"/>
  <c r="D245" i="4"/>
  <c r="H245" i="4" s="1"/>
  <c r="K246" i="2" s="1"/>
  <c r="F925" i="4"/>
  <c r="J925" i="4" s="1"/>
  <c r="E925" i="4"/>
  <c r="I925" i="4" s="1"/>
  <c r="G965" i="4"/>
  <c r="E965" i="4"/>
  <c r="I965" i="4" s="1"/>
  <c r="F554" i="4"/>
  <c r="J554" i="4" s="1"/>
  <c r="G554" i="4"/>
  <c r="AB534" i="4"/>
  <c r="AA534" i="4"/>
  <c r="AC534" i="4"/>
  <c r="AB518" i="4"/>
  <c r="AN518" i="4" s="1"/>
  <c r="AT518" i="4" s="1"/>
  <c r="AA518" i="4"/>
  <c r="AC518" i="4"/>
  <c r="AJ233" i="4"/>
  <c r="AA181" i="4"/>
  <c r="AM181" i="4" s="1"/>
  <c r="AS181" i="4" s="1"/>
  <c r="AF406" i="4"/>
  <c r="AL406" i="4" s="1"/>
  <c r="AR406" i="4" s="1"/>
  <c r="AA233" i="4"/>
  <c r="AM233" i="4" s="1"/>
  <c r="AC181" i="4"/>
  <c r="AO181" i="4" s="1"/>
  <c r="AU181" i="4" s="1"/>
  <c r="AE502" i="4"/>
  <c r="AQ502" i="4" s="1"/>
  <c r="AD502" i="4"/>
  <c r="AJ502" i="4"/>
  <c r="AH502" i="4"/>
  <c r="AC502" i="4"/>
  <c r="AO502" i="4" s="1"/>
  <c r="AU502" i="4" s="1"/>
  <c r="AB502" i="4"/>
  <c r="AN502" i="4" s="1"/>
  <c r="AF502" i="4"/>
  <c r="Z502" i="4"/>
  <c r="AG502" i="4"/>
  <c r="AM502" i="4" s="1"/>
  <c r="AS502" i="4" s="1"/>
  <c r="AA406" i="4"/>
  <c r="AM406" i="4" s="1"/>
  <c r="AS406" i="4" s="1"/>
  <c r="AC418" i="4"/>
  <c r="AO418" i="4" s="1"/>
  <c r="AU418" i="4" s="1"/>
  <c r="AQ120" i="4"/>
  <c r="AW120" i="4" s="1"/>
  <c r="AM192" i="4"/>
  <c r="AS192" i="4" s="1"/>
  <c r="AN144" i="4"/>
  <c r="AT144" i="4" s="1"/>
  <c r="AO506" i="4"/>
  <c r="AU506" i="4" s="1"/>
  <c r="AM197" i="4"/>
  <c r="AS197" i="4" s="1"/>
  <c r="AK197" i="4"/>
  <c r="AE197" i="4"/>
  <c r="AD197" i="4"/>
  <c r="AJ197" i="4"/>
  <c r="AA414" i="4"/>
  <c r="AM414" i="4" s="1"/>
  <c r="AS414" i="4" s="1"/>
  <c r="AB414" i="4"/>
  <c r="AN414" i="4" s="1"/>
  <c r="AF414" i="4"/>
  <c r="AL414" i="4" s="1"/>
  <c r="AR414" i="4" s="1"/>
  <c r="AK945" i="4"/>
  <c r="AQ945" i="4" s="1"/>
  <c r="AW945" i="4" s="1"/>
  <c r="AH945" i="4"/>
  <c r="AB945" i="4"/>
  <c r="AC945" i="4"/>
  <c r="AI945" i="4"/>
  <c r="AI446" i="4"/>
  <c r="AO446" i="4" s="1"/>
  <c r="AF446" i="4"/>
  <c r="AA446" i="4"/>
  <c r="AM446" i="4" s="1"/>
  <c r="AS446" i="4" s="1"/>
  <c r="Z446" i="4"/>
  <c r="AL446" i="4" s="1"/>
  <c r="AR446" i="4" s="1"/>
  <c r="AK446" i="4"/>
  <c r="AQ446" i="4" s="1"/>
  <c r="AW446" i="4" s="1"/>
  <c r="AL927" i="4"/>
  <c r="AR927" i="4" s="1"/>
  <c r="AI55" i="4"/>
  <c r="AG387" i="4"/>
  <c r="AJ74" i="4"/>
  <c r="AJ222" i="4"/>
  <c r="AH338" i="4"/>
  <c r="AG222" i="4"/>
  <c r="AF338" i="4"/>
  <c r="Z232" i="4"/>
  <c r="AC387" i="4"/>
  <c r="AB342" i="4"/>
  <c r="AD124" i="4"/>
  <c r="AE196" i="4"/>
  <c r="AK228" i="4"/>
  <c r="AI256" i="4"/>
  <c r="AC288" i="4"/>
  <c r="AB304" i="4"/>
  <c r="AH320" i="4"/>
  <c r="AD338" i="4"/>
  <c r="G546" i="4"/>
  <c r="G929" i="4"/>
  <c r="F945" i="4"/>
  <c r="J945" i="4" s="1"/>
  <c r="E969" i="4"/>
  <c r="I969" i="4" s="1"/>
  <c r="F43" i="4"/>
  <c r="J43" i="4" s="1"/>
  <c r="M44" i="2" s="1"/>
  <c r="E538" i="4"/>
  <c r="I538" i="4" s="1"/>
  <c r="AC485" i="4"/>
  <c r="Z470" i="4"/>
  <c r="AL470" i="4" s="1"/>
  <c r="AR470" i="4" s="1"/>
  <c r="AG470" i="4"/>
  <c r="AA470" i="4"/>
  <c r="AN128" i="4"/>
  <c r="AT128" i="4" s="1"/>
  <c r="AA115" i="4"/>
  <c r="AM115" i="4" s="1"/>
  <c r="AS115" i="4" s="1"/>
  <c r="AC115" i="4"/>
  <c r="AB232" i="4"/>
  <c r="AI232" i="4"/>
  <c r="AC55" i="4"/>
  <c r="AB387" i="4"/>
  <c r="AC222" i="4"/>
  <c r="Z342" i="4"/>
  <c r="AJ124" i="4"/>
  <c r="AE164" i="4"/>
  <c r="AF164" i="4"/>
  <c r="AG196" i="4"/>
  <c r="Z228" i="4"/>
  <c r="AJ228" i="4"/>
  <c r="AB256" i="4"/>
  <c r="AC272" i="4"/>
  <c r="AH272" i="4"/>
  <c r="AA288" i="4"/>
  <c r="AD304" i="4"/>
  <c r="AI304" i="4"/>
  <c r="AA320" i="4"/>
  <c r="AE336" i="4"/>
  <c r="AE218" i="4"/>
  <c r="AB338" i="4"/>
  <c r="AG75" i="4"/>
  <c r="AG985" i="4"/>
  <c r="AM985" i="4" s="1"/>
  <c r="AJ985" i="4"/>
  <c r="AP985" i="4" s="1"/>
  <c r="AD470" i="4"/>
  <c r="AP470" i="4" s="1"/>
  <c r="AV470" i="4" s="1"/>
  <c r="AC470" i="4"/>
  <c r="AI470" i="4"/>
  <c r="AH470" i="4"/>
  <c r="AE470" i="4"/>
  <c r="AQ470" i="4" s="1"/>
  <c r="AW470" i="4" s="1"/>
  <c r="AD110" i="4"/>
  <c r="AE110" i="4"/>
  <c r="AD115" i="4"/>
  <c r="AP115" i="4" s="1"/>
  <c r="AV115" i="4" s="1"/>
  <c r="AK115" i="4"/>
  <c r="AB106" i="4"/>
  <c r="AC106" i="4"/>
  <c r="AD106" i="4"/>
  <c r="AE106" i="4"/>
  <c r="AA102" i="4"/>
  <c r="AK102" i="4"/>
  <c r="AF102" i="4"/>
  <c r="AB102" i="4"/>
  <c r="AP510" i="4"/>
  <c r="AV510" i="4" s="1"/>
  <c r="AM99" i="4"/>
  <c r="AS99" i="4" s="1"/>
  <c r="AN99" i="4"/>
  <c r="AT99" i="4" s="1"/>
  <c r="AB91" i="4"/>
  <c r="AC91" i="4"/>
  <c r="Z91" i="4"/>
  <c r="AA91" i="4"/>
  <c r="AE91" i="4"/>
  <c r="AD90" i="4"/>
  <c r="AF90" i="4"/>
  <c r="AJ86" i="4"/>
  <c r="AK82" i="4"/>
  <c r="AG82" i="4"/>
  <c r="AB82" i="4"/>
  <c r="AJ82" i="4"/>
  <c r="AE82" i="4"/>
  <c r="AQ82" i="4" s="1"/>
  <c r="AW82" i="4" s="1"/>
  <c r="Y178" i="4"/>
  <c r="AF86" i="4"/>
  <c r="AG248" i="4"/>
  <c r="AI328" i="4"/>
  <c r="G945" i="4"/>
  <c r="E933" i="4"/>
  <c r="I933" i="4" s="1"/>
  <c r="D62" i="4"/>
  <c r="H62" i="4" s="1"/>
  <c r="K63" i="2" s="1"/>
  <c r="E62" i="4"/>
  <c r="I62" i="4" s="1"/>
  <c r="L63" i="2" s="1"/>
  <c r="D153" i="4"/>
  <c r="H153" i="4" s="1"/>
  <c r="K154" i="2" s="1"/>
  <c r="F446" i="4"/>
  <c r="J446" i="4" s="1"/>
  <c r="M447" i="2" s="1"/>
  <c r="E105" i="4"/>
  <c r="I105" i="4" s="1"/>
  <c r="L106" i="2" s="1"/>
  <c r="E369" i="4"/>
  <c r="I369" i="4" s="1"/>
  <c r="L370" i="2" s="1"/>
  <c r="G377" i="4"/>
  <c r="AI526" i="4"/>
  <c r="AF63" i="4"/>
  <c r="AB115" i="4"/>
  <c r="Z115" i="4"/>
  <c r="AI115" i="4"/>
  <c r="AO115" i="4" s="1"/>
  <c r="AU115" i="4" s="1"/>
  <c r="AO37" i="4"/>
  <c r="AU37" i="4" s="1"/>
  <c r="AA75" i="4"/>
  <c r="AB75" i="4"/>
  <c r="AE75" i="4"/>
  <c r="AC75" i="4"/>
  <c r="Z75" i="4"/>
  <c r="AD75" i="4"/>
  <c r="AP75" i="4" s="1"/>
  <c r="AV75" i="4" s="1"/>
  <c r="AQ72" i="4"/>
  <c r="AW72" i="4" s="1"/>
  <c r="AM72" i="4"/>
  <c r="AS72" i="4" s="1"/>
  <c r="AO72" i="4"/>
  <c r="AU72" i="4" s="1"/>
  <c r="AD63" i="4"/>
  <c r="AJ63" i="4"/>
  <c r="AB63" i="4"/>
  <c r="AM65" i="4"/>
  <c r="AS65" i="4" s="1"/>
  <c r="AO59" i="4"/>
  <c r="AU59" i="4" s="1"/>
  <c r="AN59" i="4"/>
  <c r="AT59" i="4" s="1"/>
  <c r="AG63" i="4"/>
  <c r="AL65" i="4"/>
  <c r="AR65" i="4" s="1"/>
  <c r="AQ65" i="4"/>
  <c r="AW65" i="4" s="1"/>
  <c r="AH55" i="4"/>
  <c r="AO51" i="4"/>
  <c r="AU51" i="4" s="1"/>
  <c r="AP38" i="4"/>
  <c r="AV38" i="4" s="1"/>
  <c r="AL37" i="4"/>
  <c r="AR37" i="4" s="1"/>
  <c r="D37" i="4" s="1"/>
  <c r="H37" i="4" s="1"/>
  <c r="K38" i="2" s="1"/>
  <c r="AP34" i="4"/>
  <c r="AV34" i="4" s="1"/>
  <c r="N9" i="2"/>
  <c r="P9" i="2"/>
  <c r="O9" i="2"/>
  <c r="AQ985" i="4"/>
  <c r="AE661" i="4"/>
  <c r="AD661" i="4"/>
  <c r="AC701" i="4"/>
  <c r="AA701" i="4"/>
  <c r="AM701" i="4" s="1"/>
  <c r="AS701" i="4" s="1"/>
  <c r="AC733" i="4"/>
  <c r="AA733" i="4"/>
  <c r="AC765" i="4"/>
  <c r="AA765" i="4"/>
  <c r="AE797" i="4"/>
  <c r="AD797" i="4"/>
  <c r="AE829" i="4"/>
  <c r="AD829" i="4"/>
  <c r="AE853" i="4"/>
  <c r="AD853" i="4"/>
  <c r="AC885" i="4"/>
  <c r="AA885" i="4"/>
  <c r="AC917" i="4"/>
  <c r="AA917" i="4"/>
  <c r="AF55" i="4"/>
  <c r="AG55" i="4"/>
  <c r="AI387" i="4"/>
  <c r="AI74" i="4"/>
  <c r="AI82" i="4"/>
  <c r="AJ90" i="4"/>
  <c r="AJ102" i="4"/>
  <c r="AK222" i="4"/>
  <c r="AK342" i="4"/>
  <c r="AH218" i="4"/>
  <c r="AH354" i="4"/>
  <c r="AH387" i="4"/>
  <c r="AF74" i="4"/>
  <c r="AF82" i="4"/>
  <c r="AG90" i="4"/>
  <c r="AG102" i="4"/>
  <c r="AM102" i="4" s="1"/>
  <c r="AS102" i="4" s="1"/>
  <c r="AF222" i="4"/>
  <c r="AF342" i="4"/>
  <c r="AG218" i="4"/>
  <c r="AG338" i="4"/>
  <c r="AG354" i="4"/>
  <c r="AL18" i="4"/>
  <c r="AR18" i="4" s="1"/>
  <c r="AO28" i="4"/>
  <c r="AU28" i="4" s="1"/>
  <c r="AP128" i="4"/>
  <c r="AV128" i="4" s="1"/>
  <c r="AM144" i="4"/>
  <c r="AS144" i="4" s="1"/>
  <c r="AO184" i="4"/>
  <c r="AU184" i="4" s="1"/>
  <c r="AO200" i="4"/>
  <c r="AU200" i="4" s="1"/>
  <c r="AL200" i="4"/>
  <c r="AR200" i="4" s="1"/>
  <c r="AC232" i="4"/>
  <c r="AG232" i="4"/>
  <c r="AB55" i="4"/>
  <c r="AB74" i="4"/>
  <c r="AB90" i="4"/>
  <c r="AA222" i="4"/>
  <c r="AF124" i="4"/>
  <c r="AA124" i="4"/>
  <c r="AD164" i="4"/>
  <c r="AB164" i="4"/>
  <c r="AD196" i="4"/>
  <c r="AB196" i="4"/>
  <c r="AC228" i="4"/>
  <c r="AA228" i="4"/>
  <c r="AE256" i="4"/>
  <c r="AG256" i="4"/>
  <c r="Z272" i="4"/>
  <c r="AK272" i="4"/>
  <c r="Z288" i="4"/>
  <c r="AK288" i="4"/>
  <c r="AE304" i="4"/>
  <c r="AG304" i="4"/>
  <c r="Z320" i="4"/>
  <c r="AK320" i="4"/>
  <c r="AD336" i="4"/>
  <c r="AD218" i="4"/>
  <c r="AN501" i="4"/>
  <c r="AT501" i="4" s="1"/>
  <c r="D957" i="4"/>
  <c r="H957" i="4" s="1"/>
  <c r="G552" i="4"/>
  <c r="E454" i="4"/>
  <c r="I454" i="4" s="1"/>
  <c r="L455" i="2" s="1"/>
  <c r="G462" i="4"/>
  <c r="D538" i="4"/>
  <c r="H538" i="4" s="1"/>
  <c r="AI985" i="4"/>
  <c r="AO985" i="4" s="1"/>
  <c r="AU985" i="4" s="1"/>
  <c r="AH985" i="4"/>
  <c r="AN985" i="4" s="1"/>
  <c r="AM510" i="4"/>
  <c r="AS510" i="4" s="1"/>
  <c r="AH115" i="4"/>
  <c r="AN115" i="4" s="1"/>
  <c r="AT115" i="4" s="1"/>
  <c r="AE115" i="4"/>
  <c r="AF115" i="4"/>
  <c r="AG639" i="4"/>
  <c r="AI707" i="4"/>
  <c r="AG899" i="4"/>
  <c r="AL510" i="4"/>
  <c r="AR510" i="4" s="1"/>
  <c r="AN510" i="4"/>
  <c r="AT510" i="4" s="1"/>
  <c r="D438" i="4"/>
  <c r="H438" i="4" s="1"/>
  <c r="K439" i="2" s="1"/>
  <c r="F438" i="4"/>
  <c r="J438" i="4" s="1"/>
  <c r="M439" i="2" s="1"/>
  <c r="G520" i="4"/>
  <c r="E520" i="4"/>
  <c r="I520" i="4" s="1"/>
  <c r="AJ526" i="4"/>
  <c r="AF526" i="4"/>
  <c r="AG526" i="4"/>
  <c r="AM526" i="4" s="1"/>
  <c r="Z526" i="4"/>
  <c r="AL526" i="4" s="1"/>
  <c r="AR526" i="4" s="1"/>
  <c r="AD526" i="4"/>
  <c r="AP526" i="4" s="1"/>
  <c r="AV526" i="4"/>
  <c r="AE526" i="4"/>
  <c r="AQ526" i="4" s="1"/>
  <c r="AS526" i="4"/>
  <c r="D241" i="4"/>
  <c r="H241" i="4" s="1"/>
  <c r="K242" i="2" s="1"/>
  <c r="F241" i="4"/>
  <c r="J241" i="4" s="1"/>
  <c r="M242" i="2" s="1"/>
  <c r="G241" i="4"/>
  <c r="Z540" i="4"/>
  <c r="AD540" i="4"/>
  <c r="AE540" i="4"/>
  <c r="AB540" i="4"/>
  <c r="AC540" i="4"/>
  <c r="AG540" i="4"/>
  <c r="AH540" i="4"/>
  <c r="Z625" i="4"/>
  <c r="AD625" i="4"/>
  <c r="AE625" i="4"/>
  <c r="AA625" i="4"/>
  <c r="AI625" i="4"/>
  <c r="AJ540" i="4"/>
  <c r="AF625" i="4"/>
  <c r="AK625" i="4"/>
  <c r="AH625" i="4"/>
  <c r="AC526" i="4"/>
  <c r="AT526" i="4"/>
  <c r="AC625" i="4"/>
  <c r="X250" i="4"/>
  <c r="Y250" i="4"/>
  <c r="X282" i="4"/>
  <c r="Y282" i="4"/>
  <c r="X314" i="4"/>
  <c r="Y314" i="4"/>
  <c r="X611" i="4"/>
  <c r="Y611" i="4"/>
  <c r="X647" i="4"/>
  <c r="Y647" i="4"/>
  <c r="AG987" i="4"/>
  <c r="AI559" i="4"/>
  <c r="AH591" i="4"/>
  <c r="X651" i="4"/>
  <c r="Y651" i="4"/>
  <c r="X667" i="4"/>
  <c r="Y667" i="4"/>
  <c r="X683" i="4"/>
  <c r="Y683" i="4"/>
  <c r="X699" i="4"/>
  <c r="Y699" i="4"/>
  <c r="AH715" i="4"/>
  <c r="AG747" i="4"/>
  <c r="AI763" i="4"/>
  <c r="X779" i="4"/>
  <c r="Y779" i="4"/>
  <c r="X795" i="4"/>
  <c r="Y795" i="4"/>
  <c r="X811" i="4"/>
  <c r="Y811" i="4"/>
  <c r="X827" i="4"/>
  <c r="Y827" i="4"/>
  <c r="AI843" i="4"/>
  <c r="AH859" i="4"/>
  <c r="AG891" i="4"/>
  <c r="X907" i="4"/>
  <c r="Y907" i="4"/>
  <c r="AG380" i="4"/>
  <c r="AF380" i="4"/>
  <c r="AD47" i="4"/>
  <c r="AH47" i="4"/>
  <c r="AF47" i="4"/>
  <c r="Z507" i="4"/>
  <c r="AA507" i="4"/>
  <c r="AH507" i="4"/>
  <c r="AG507" i="4"/>
  <c r="AC507" i="4"/>
  <c r="AA395" i="4"/>
  <c r="AH395" i="4"/>
  <c r="AF395" i="4"/>
  <c r="AD70" i="4"/>
  <c r="AP70" i="4" s="1"/>
  <c r="AV70" i="4" s="1"/>
  <c r="AE70" i="4"/>
  <c r="AF70" i="4"/>
  <c r="AE78" i="4"/>
  <c r="AG78" i="4"/>
  <c r="AE94" i="4"/>
  <c r="AD94" i="4"/>
  <c r="AG94" i="4"/>
  <c r="AK94" i="4"/>
  <c r="AD214" i="4"/>
  <c r="AG214" i="4"/>
  <c r="AK214" i="4"/>
  <c r="AD230" i="4"/>
  <c r="AF230" i="4"/>
  <c r="AJ230" i="4"/>
  <c r="AB350" i="4"/>
  <c r="AE350" i="4"/>
  <c r="AB140" i="4"/>
  <c r="AD140" i="4"/>
  <c r="AH212" i="4"/>
  <c r="Z212" i="4"/>
  <c r="AI264" i="4"/>
  <c r="AF264" i="4"/>
  <c r="AJ296" i="4"/>
  <c r="Z296" i="4"/>
  <c r="AF312" i="4"/>
  <c r="AB312" i="4"/>
  <c r="AE210" i="4"/>
  <c r="AA210" i="4"/>
  <c r="AM210" i="4" s="1"/>
  <c r="AS210" i="4" s="1"/>
  <c r="AJ210" i="4"/>
  <c r="AA226" i="4"/>
  <c r="AF226" i="4"/>
  <c r="AK226" i="4"/>
  <c r="AD346" i="4"/>
  <c r="AJ346" i="4"/>
  <c r="AP346" i="4" s="1"/>
  <c r="AV346" i="4" s="1"/>
  <c r="AA346" i="4"/>
  <c r="AG346" i="4"/>
  <c r="AM346" i="4" s="1"/>
  <c r="AS346" i="4" s="1"/>
  <c r="AA422" i="4"/>
  <c r="AE422" i="4"/>
  <c r="AB422" i="4"/>
  <c r="AG422" i="4"/>
  <c r="AH422" i="4"/>
  <c r="AF422" i="4"/>
  <c r="AL422" i="4" s="1"/>
  <c r="AR422" i="4" s="1"/>
  <c r="AC157" i="4"/>
  <c r="Z157" i="4"/>
  <c r="AD157" i="4"/>
  <c r="AF157" i="4"/>
  <c r="AG157" i="4"/>
  <c r="AH157" i="4"/>
  <c r="AN157" i="4" s="1"/>
  <c r="AT157" i="4" s="1"/>
  <c r="AC110" i="4"/>
  <c r="Z110" i="4"/>
  <c r="AB110" i="4"/>
  <c r="AC152" i="4"/>
  <c r="Z152" i="4"/>
  <c r="AB152" i="4"/>
  <c r="AC238" i="4"/>
  <c r="Z238" i="4"/>
  <c r="AB238" i="4"/>
  <c r="AC246" i="4"/>
  <c r="Z246" i="4"/>
  <c r="AB246" i="4"/>
  <c r="AC362" i="4"/>
  <c r="Z362" i="4"/>
  <c r="AB362" i="4"/>
  <c r="AC378" i="4"/>
  <c r="Z378" i="4"/>
  <c r="AB378" i="4"/>
  <c r="AC555" i="4"/>
  <c r="AB555" i="4"/>
  <c r="Z555" i="4"/>
  <c r="AC938" i="4"/>
  <c r="Z938" i="4"/>
  <c r="AB938" i="4"/>
  <c r="AC958" i="4"/>
  <c r="Z958" i="4"/>
  <c r="AB958" i="4"/>
  <c r="AC521" i="4"/>
  <c r="AB521" i="4"/>
  <c r="Z521" i="4"/>
  <c r="AC553" i="4"/>
  <c r="AB553" i="4"/>
  <c r="Z553" i="4"/>
  <c r="AC980" i="4"/>
  <c r="AB980" i="4"/>
  <c r="Z980" i="4"/>
  <c r="AC988" i="4"/>
  <c r="AB988" i="4"/>
  <c r="Z988" i="4"/>
  <c r="AC996" i="4"/>
  <c r="AB996" i="4"/>
  <c r="Z996" i="4"/>
  <c r="AC382" i="4"/>
  <c r="AO382" i="4" s="1"/>
  <c r="AU382" i="4" s="1"/>
  <c r="Z382" i="4"/>
  <c r="AD382" i="4"/>
  <c r="AF382" i="4"/>
  <c r="AG382" i="4"/>
  <c r="AM382" i="4" s="1"/>
  <c r="AS382" i="4" s="1"/>
  <c r="AH382" i="4"/>
  <c r="AB981" i="4"/>
  <c r="AA981" i="4"/>
  <c r="AC981" i="4"/>
  <c r="AB993" i="4"/>
  <c r="AA993" i="4"/>
  <c r="AC993" i="4"/>
  <c r="Z645" i="4"/>
  <c r="AD645" i="4"/>
  <c r="AK645" i="4"/>
  <c r="AF645" i="4"/>
  <c r="AL645" i="4" s="1"/>
  <c r="AR645" i="4" s="1"/>
  <c r="AD677" i="4"/>
  <c r="AP677" i="4" s="1"/>
  <c r="AV677" i="4" s="1"/>
  <c r="AE677" i="4"/>
  <c r="AQ677" i="4" s="1"/>
  <c r="AW677" i="4" s="1"/>
  <c r="AK677" i="4"/>
  <c r="AF677" i="4"/>
  <c r="Z717" i="4"/>
  <c r="AD717" i="4"/>
  <c r="AP717" i="4" s="1"/>
  <c r="AV717" i="4" s="1"/>
  <c r="AK717" i="4"/>
  <c r="AF717" i="4"/>
  <c r="AD749" i="4"/>
  <c r="Z749" i="4"/>
  <c r="AE749" i="4"/>
  <c r="AK749" i="4"/>
  <c r="AF749" i="4"/>
  <c r="Z781" i="4"/>
  <c r="AK781" i="4"/>
  <c r="AF781" i="4"/>
  <c r="AD813" i="4"/>
  <c r="AP813" i="4" s="1"/>
  <c r="AV813" i="4" s="1"/>
  <c r="AE813" i="4"/>
  <c r="Z813" i="4"/>
  <c r="AK813" i="4"/>
  <c r="AF813" i="4"/>
  <c r="Z845" i="4"/>
  <c r="AD845" i="4"/>
  <c r="AK845" i="4"/>
  <c r="AF845" i="4"/>
  <c r="AD869" i="4"/>
  <c r="AP869" i="4" s="1"/>
  <c r="AV869" i="4" s="1"/>
  <c r="Z869" i="4"/>
  <c r="AK869" i="4"/>
  <c r="AF869" i="4"/>
  <c r="Z901" i="4"/>
  <c r="AL901" i="4" s="1"/>
  <c r="AR901" i="4" s="1"/>
  <c r="AD901" i="4"/>
  <c r="AP901" i="4" s="1"/>
  <c r="AV901" i="4" s="1"/>
  <c r="AK901" i="4"/>
  <c r="AF901" i="4"/>
  <c r="E241" i="4"/>
  <c r="I241" i="4" s="1"/>
  <c r="L242" i="2" s="1"/>
  <c r="AO1001" i="4"/>
  <c r="AU1001" i="4" s="1"/>
  <c r="AO65" i="4"/>
  <c r="AU65" i="4" s="1"/>
  <c r="AM83" i="4"/>
  <c r="AS83" i="4" s="1"/>
  <c r="AO99" i="4"/>
  <c r="AU99" i="4" s="1"/>
  <c r="AM151" i="4"/>
  <c r="AS151" i="4" s="1"/>
  <c r="AL72" i="4"/>
  <c r="AR72" i="4" s="1"/>
  <c r="G72" i="4" s="1"/>
  <c r="AM59" i="4"/>
  <c r="AS59" i="4" s="1"/>
  <c r="AO136" i="4"/>
  <c r="AU136" i="4" s="1"/>
  <c r="AQ160" i="4"/>
  <c r="AW160" i="4" s="1"/>
  <c r="AP160" i="4"/>
  <c r="AV160" i="4" s="1"/>
  <c r="AL51" i="4"/>
  <c r="AR51" i="4" s="1"/>
  <c r="F51" i="4" s="1"/>
  <c r="J51" i="4" s="1"/>
  <c r="M52" i="2" s="1"/>
  <c r="AP28" i="4"/>
  <c r="AV28" i="4" s="1"/>
  <c r="AM28" i="4"/>
  <c r="AS28" i="4" s="1"/>
  <c r="AP112" i="4"/>
  <c r="AV112" i="4" s="1"/>
  <c r="AM128" i="4"/>
  <c r="AS128" i="4" s="1"/>
  <c r="AO144" i="4"/>
  <c r="AU144" i="4" s="1"/>
  <c r="AH877" i="4"/>
  <c r="Z877" i="4"/>
  <c r="Z909" i="4"/>
  <c r="AD909" i="4"/>
  <c r="AA909" i="4"/>
  <c r="AC909" i="4"/>
  <c r="AI91" i="4"/>
  <c r="AH91" i="4"/>
  <c r="Z550" i="4"/>
  <c r="AD550" i="4"/>
  <c r="AE550" i="4"/>
  <c r="AL88" i="4"/>
  <c r="AR88" i="4" s="1"/>
  <c r="AP136" i="4"/>
  <c r="AV136" i="4" s="1"/>
  <c r="AM160" i="4"/>
  <c r="AS160" i="4" s="1"/>
  <c r="AL160" i="4"/>
  <c r="AR160" i="4" s="1"/>
  <c r="AM176" i="4"/>
  <c r="AS176" i="4" s="1"/>
  <c r="AO510" i="4"/>
  <c r="AK173" i="4"/>
  <c r="AQ173" i="4" s="1"/>
  <c r="AW173" i="4" s="1"/>
  <c r="AJ173" i="4"/>
  <c r="AC173" i="4"/>
  <c r="AD173" i="4"/>
  <c r="AP173" i="4" s="1"/>
  <c r="AV173" i="4" s="1"/>
  <c r="AF173" i="4"/>
  <c r="Z173" i="4"/>
  <c r="AH173" i="4"/>
  <c r="AA173" i="4"/>
  <c r="AB173" i="4"/>
  <c r="AN173" i="4" s="1"/>
  <c r="AG173" i="4"/>
  <c r="AM173" i="4" s="1"/>
  <c r="AS173" i="4" s="1"/>
  <c r="D510" i="4"/>
  <c r="H510" i="4" s="1"/>
  <c r="AL232" i="4"/>
  <c r="AR232" i="4" s="1"/>
  <c r="X298" i="4"/>
  <c r="Y298" i="4"/>
  <c r="AJ232" i="4"/>
  <c r="AH232" i="4"/>
  <c r="AK232" i="4"/>
  <c r="AD232" i="4"/>
  <c r="AE232" i="4"/>
  <c r="AQ232" i="4" s="1"/>
  <c r="AW232" i="4" s="1"/>
  <c r="AA232" i="4"/>
  <c r="AM232" i="4" s="1"/>
  <c r="AS232" i="4" s="1"/>
  <c r="AD55" i="4"/>
  <c r="AE55" i="4"/>
  <c r="AA55" i="4"/>
  <c r="AK55" i="4"/>
  <c r="AJ55" i="4"/>
  <c r="AA387" i="4"/>
  <c r="AM387" i="4" s="1"/>
  <c r="AS387" i="4" s="1"/>
  <c r="AD387" i="4"/>
  <c r="Z387" i="4"/>
  <c r="AL387" i="4" s="1"/>
  <c r="AR387" i="4" s="1"/>
  <c r="AK387" i="4"/>
  <c r="AQ387" i="4" s="1"/>
  <c r="AW387" i="4" s="1"/>
  <c r="AJ387" i="4"/>
  <c r="AA74" i="4"/>
  <c r="Z74" i="4"/>
  <c r="AL74" i="4" s="1"/>
  <c r="AR74" i="4" s="1"/>
  <c r="AC74" i="4"/>
  <c r="AH74" i="4"/>
  <c r="AN74" i="4" s="1"/>
  <c r="AT74" i="4" s="1"/>
  <c r="AA82" i="4"/>
  <c r="Z82" i="4"/>
  <c r="AL82" i="4" s="1"/>
  <c r="AR82" i="4" s="1"/>
  <c r="AC82" i="4"/>
  <c r="AH82" i="4"/>
  <c r="AA90" i="4"/>
  <c r="Z90" i="4"/>
  <c r="AC90" i="4"/>
  <c r="AH90" i="4"/>
  <c r="AI90" i="4"/>
  <c r="AE102" i="4"/>
  <c r="AD102" i="4"/>
  <c r="AC102" i="4"/>
  <c r="AH102" i="4"/>
  <c r="AI102" i="4"/>
  <c r="AD222" i="4"/>
  <c r="AB222" i="4"/>
  <c r="AE222" i="4"/>
  <c r="AI222" i="4"/>
  <c r="AO222" i="4" s="1"/>
  <c r="AU222" i="4" s="1"/>
  <c r="AH222" i="4"/>
  <c r="AD342" i="4"/>
  <c r="AP342" i="4" s="1"/>
  <c r="AV342" i="4" s="1"/>
  <c r="AE342" i="4"/>
  <c r="AA342" i="4"/>
  <c r="AM342" i="4" s="1"/>
  <c r="AS342" i="4" s="1"/>
  <c r="AI342" i="4"/>
  <c r="AH342" i="4"/>
  <c r="Z124" i="4"/>
  <c r="AC124" i="4"/>
  <c r="AG124" i="4"/>
  <c r="AB124" i="4"/>
  <c r="AK124" i="4"/>
  <c r="AI124" i="4"/>
  <c r="AJ164" i="4"/>
  <c r="AH164" i="4"/>
  <c r="AK164" i="4"/>
  <c r="AA164" i="4"/>
  <c r="AM164" i="4" s="1"/>
  <c r="AS164" i="4" s="1"/>
  <c r="Z164" i="4"/>
  <c r="AC164" i="4"/>
  <c r="AO164" i="4" s="1"/>
  <c r="AU164" i="4" s="1"/>
  <c r="AJ196" i="4"/>
  <c r="AH196" i="4"/>
  <c r="AK196" i="4"/>
  <c r="AA196" i="4"/>
  <c r="AM196" i="4" s="1"/>
  <c r="AS196" i="4" s="1"/>
  <c r="Z196" i="4"/>
  <c r="AL196" i="4" s="1"/>
  <c r="AR196" i="4" s="1"/>
  <c r="AC196" i="4"/>
  <c r="AO196" i="4" s="1"/>
  <c r="AU196" i="4" s="1"/>
  <c r="AF228" i="4"/>
  <c r="AI228" i="4"/>
  <c r="AO228" i="4" s="1"/>
  <c r="AU228" i="4" s="1"/>
  <c r="AG228" i="4"/>
  <c r="AB228" i="4"/>
  <c r="AN228" i="4" s="1"/>
  <c r="AT228" i="4" s="1"/>
  <c r="AE228" i="4"/>
  <c r="AD228" i="4"/>
  <c r="AP228" i="4" s="1"/>
  <c r="AV228" i="4" s="1"/>
  <c r="AJ256" i="4"/>
  <c r="AH256" i="4"/>
  <c r="AN256" i="4" s="1"/>
  <c r="AT256" i="4" s="1"/>
  <c r="AK256" i="4"/>
  <c r="AA256" i="4"/>
  <c r="AM256" i="4" s="1"/>
  <c r="AS256" i="4" s="1"/>
  <c r="Z256" i="4"/>
  <c r="AC256" i="4"/>
  <c r="AO256" i="4" s="1"/>
  <c r="AU256" i="4" s="1"/>
  <c r="AF272" i="4"/>
  <c r="AI272" i="4"/>
  <c r="AG272" i="4"/>
  <c r="AM272" i="4" s="1"/>
  <c r="AS272" i="4" s="1"/>
  <c r="AB272" i="4"/>
  <c r="AN272" i="4" s="1"/>
  <c r="AT272" i="4" s="1"/>
  <c r="AE272" i="4"/>
  <c r="AD272" i="4"/>
  <c r="AP272" i="4" s="1"/>
  <c r="AV272" i="4" s="1"/>
  <c r="AF288" i="4"/>
  <c r="AI288" i="4"/>
  <c r="AG288" i="4"/>
  <c r="AB288" i="4"/>
  <c r="AN288" i="4" s="1"/>
  <c r="AT288" i="4" s="1"/>
  <c r="AE288" i="4"/>
  <c r="AD288" i="4"/>
  <c r="AJ304" i="4"/>
  <c r="AH304" i="4"/>
  <c r="AN304" i="4" s="1"/>
  <c r="AT304" i="4" s="1"/>
  <c r="AK304" i="4"/>
  <c r="AA304" i="4"/>
  <c r="Z304" i="4"/>
  <c r="AL304" i="4" s="1"/>
  <c r="AR304" i="4" s="1"/>
  <c r="AC304" i="4"/>
  <c r="AO304" i="4" s="1"/>
  <c r="AU304" i="4" s="1"/>
  <c r="AF320" i="4"/>
  <c r="AI320" i="4"/>
  <c r="AO320" i="4" s="1"/>
  <c r="AU320" i="4" s="1"/>
  <c r="AG320" i="4"/>
  <c r="AB320" i="4"/>
  <c r="AN320" i="4" s="1"/>
  <c r="AT320" i="4" s="1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AM218" i="4" s="1"/>
  <c r="AS218" i="4" s="1"/>
  <c r="Z218" i="4"/>
  <c r="AL218" i="4" s="1"/>
  <c r="AR218" i="4" s="1"/>
  <c r="AC218" i="4"/>
  <c r="AI218" i="4"/>
  <c r="AK218" i="4"/>
  <c r="AQ218" i="4" s="1"/>
  <c r="AW218" i="4" s="1"/>
  <c r="AJ218" i="4"/>
  <c r="AA338" i="4"/>
  <c r="AM338" i="4" s="1"/>
  <c r="AS338" i="4" s="1"/>
  <c r="Z338" i="4"/>
  <c r="AC338" i="4"/>
  <c r="AI338" i="4"/>
  <c r="AK338" i="4"/>
  <c r="AQ338" i="4" s="1"/>
  <c r="AW338" i="4" s="1"/>
  <c r="AJ338" i="4"/>
  <c r="AA354" i="4"/>
  <c r="AM354" i="4" s="1"/>
  <c r="AS354" i="4" s="1"/>
  <c r="AE354" i="4"/>
  <c r="AI354" i="4"/>
  <c r="AK354" i="4"/>
  <c r="AJ354" i="4"/>
  <c r="F506" i="4"/>
  <c r="J506" i="4" s="1"/>
  <c r="E506" i="4"/>
  <c r="I506" i="4" s="1"/>
  <c r="Z493" i="4"/>
  <c r="AL493" i="4" s="1"/>
  <c r="AR493" i="4" s="1"/>
  <c r="AB493" i="4"/>
  <c r="AI493" i="4"/>
  <c r="E149" i="4"/>
  <c r="I149" i="4" s="1"/>
  <c r="L150" i="2" s="1"/>
  <c r="F149" i="4"/>
  <c r="J149" i="4" s="1"/>
  <c r="M150" i="2" s="1"/>
  <c r="E536" i="4"/>
  <c r="I536" i="4" s="1"/>
  <c r="F536" i="4"/>
  <c r="J536" i="4" s="1"/>
  <c r="AK17" i="4"/>
  <c r="AI17" i="4"/>
  <c r="AA17" i="4"/>
  <c r="Z17" i="4"/>
  <c r="AH80" i="4"/>
  <c r="AB80" i="4"/>
  <c r="AD80" i="4"/>
  <c r="AJ927" i="4"/>
  <c r="AP927" i="4" s="1"/>
  <c r="AG927" i="4"/>
  <c r="AM927" i="4" s="1"/>
  <c r="AS927" i="4" s="1"/>
  <c r="E544" i="4"/>
  <c r="I544" i="4" s="1"/>
  <c r="F544" i="4"/>
  <c r="J544" i="4" s="1"/>
  <c r="E482" i="4"/>
  <c r="I482" i="4" s="1"/>
  <c r="D482" i="4"/>
  <c r="H482" i="4" s="1"/>
  <c r="D546" i="4"/>
  <c r="H546" i="4" s="1"/>
  <c r="F546" i="4"/>
  <c r="J546" i="4" s="1"/>
  <c r="F552" i="4"/>
  <c r="J552" i="4" s="1"/>
  <c r="D552" i="4"/>
  <c r="H552" i="4" s="1"/>
  <c r="F961" i="4"/>
  <c r="J961" i="4" s="1"/>
  <c r="D961" i="4"/>
  <c r="H961" i="4" s="1"/>
  <c r="AI173" i="4"/>
  <c r="AP72" i="4"/>
  <c r="AV72" i="4" s="1"/>
  <c r="AN72" i="4"/>
  <c r="AT72" i="4" s="1"/>
  <c r="AQ88" i="4"/>
  <c r="AW88" i="4" s="1"/>
  <c r="AL59" i="4"/>
  <c r="AR59" i="4" s="1"/>
  <c r="AP59" i="4"/>
  <c r="AV59" i="4" s="1"/>
  <c r="AQ136" i="4"/>
  <c r="AW136" i="4" s="1"/>
  <c r="AN176" i="4"/>
  <c r="AT176" i="4" s="1"/>
  <c r="AP176" i="4"/>
  <c r="AV176" i="4" s="1"/>
  <c r="AO192" i="4"/>
  <c r="AP144" i="4"/>
  <c r="AV144" i="4" s="1"/>
  <c r="AN168" i="4"/>
  <c r="AT168" i="4" s="1"/>
  <c r="Z63" i="4"/>
  <c r="AE63" i="4"/>
  <c r="AI63" i="4"/>
  <c r="AO63" i="4" s="1"/>
  <c r="AU63" i="4" s="1"/>
  <c r="AK63" i="4"/>
  <c r="AA63" i="4"/>
  <c r="AH63" i="4"/>
  <c r="AE19" i="4"/>
  <c r="AD19" i="4"/>
  <c r="AP19" i="4" s="1"/>
  <c r="AV19" i="4" s="1"/>
  <c r="Z19" i="4"/>
  <c r="AM18" i="4"/>
  <c r="AS18" i="4" s="1"/>
  <c r="AK15" i="4"/>
  <c r="AG15" i="4"/>
  <c r="AM15" i="4" s="1"/>
  <c r="AS15" i="4" s="1"/>
  <c r="AE15" i="4"/>
  <c r="AQ15" i="4" s="1"/>
  <c r="AW15" i="4" s="1"/>
  <c r="AC15" i="4"/>
  <c r="AH15" i="4"/>
  <c r="AI15" i="4"/>
  <c r="AD15" i="4"/>
  <c r="AJ15" i="4"/>
  <c r="AF15" i="4"/>
  <c r="AB15" i="4"/>
  <c r="AA15" i="4"/>
  <c r="AI987" i="4"/>
  <c r="AG559" i="4"/>
  <c r="AH559" i="4"/>
  <c r="AI591" i="4"/>
  <c r="AG623" i="4"/>
  <c r="AH623" i="4"/>
  <c r="AI715" i="4"/>
  <c r="AG731" i="4"/>
  <c r="AH731" i="4"/>
  <c r="AI747" i="4"/>
  <c r="AG763" i="4"/>
  <c r="AH763" i="4"/>
  <c r="AG843" i="4"/>
  <c r="AH843" i="4"/>
  <c r="AI859" i="4"/>
  <c r="AG875" i="4"/>
  <c r="AH875" i="4"/>
  <c r="AI891" i="4"/>
  <c r="AH973" i="4"/>
  <c r="AN973" i="4" s="1"/>
  <c r="AI973" i="4"/>
  <c r="AO973" i="4" s="1"/>
  <c r="AU973" i="4" s="1"/>
  <c r="AG973" i="4"/>
  <c r="AM973" i="4" s="1"/>
  <c r="AS973" i="4" s="1"/>
  <c r="AF973" i="4"/>
  <c r="AL973" i="4" s="1"/>
  <c r="AR973" i="4" s="1"/>
  <c r="AJ973" i="4"/>
  <c r="AP973" i="4" s="1"/>
  <c r="AK973" i="4"/>
  <c r="AQ973" i="4" s="1"/>
  <c r="AP5" i="4"/>
  <c r="AV5" i="4" s="1"/>
  <c r="I7" i="3"/>
  <c r="F7" i="3"/>
  <c r="AH979" i="4"/>
  <c r="AI639" i="4"/>
  <c r="AI771" i="4"/>
  <c r="AI835" i="4"/>
  <c r="AI899" i="4"/>
  <c r="AE645" i="4"/>
  <c r="AQ645" i="4" s="1"/>
  <c r="AW645" i="4" s="1"/>
  <c r="AE717" i="4"/>
  <c r="AQ717" i="4" s="1"/>
  <c r="AW717" i="4" s="1"/>
  <c r="AE781" i="4"/>
  <c r="AE845" i="4"/>
  <c r="AE901" i="4"/>
  <c r="AQ901" i="4" s="1"/>
  <c r="AW901" i="4" s="1"/>
  <c r="AG47" i="4"/>
  <c r="AF507" i="4"/>
  <c r="AG395" i="4"/>
  <c r="AK70" i="4"/>
  <c r="AQ70" i="4" s="1"/>
  <c r="AW70" i="4" s="1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K180" i="4"/>
  <c r="AJ212" i="4"/>
  <c r="AE264" i="4"/>
  <c r="AG280" i="4"/>
  <c r="AH296" i="4"/>
  <c r="AC328" i="4"/>
  <c r="AO328" i="4" s="1"/>
  <c r="AU328" i="4" s="1"/>
  <c r="AB344" i="4"/>
  <c r="AN344" i="4" s="1"/>
  <c r="AT344" i="4" s="1"/>
  <c r="Z226" i="4"/>
  <c r="AL501" i="4"/>
  <c r="AR501" i="4" s="1"/>
  <c r="D501" i="4" s="1"/>
  <c r="H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I979" i="4"/>
  <c r="AH639" i="4"/>
  <c r="AG771" i="4"/>
  <c r="AH899" i="4"/>
  <c r="AG947" i="4"/>
  <c r="AM947" i="4" s="1"/>
  <c r="AS947" i="4" s="1"/>
  <c r="AI637" i="4"/>
  <c r="AO637" i="4" s="1"/>
  <c r="AU637" i="4" s="1"/>
  <c r="AH707" i="4"/>
  <c r="AH835" i="4"/>
  <c r="AQ5" i="4"/>
  <c r="AW5" i="4" s="1"/>
  <c r="AL144" i="4"/>
  <c r="AR144" i="4" s="1"/>
  <c r="E144" i="4" s="1"/>
  <c r="I144" i="4" s="1"/>
  <c r="L145" i="2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L439" i="2" s="1"/>
  <c r="D39" i="4"/>
  <c r="H39" i="4" s="1"/>
  <c r="K40" i="2" s="1"/>
  <c r="AK19" i="4"/>
  <c r="AG91" i="4"/>
  <c r="AQ19" i="4"/>
  <c r="AW19" i="4" s="1"/>
  <c r="AC354" i="4"/>
  <c r="AO354" i="4" s="1"/>
  <c r="AU354" i="4" s="1"/>
  <c r="Z354" i="4"/>
  <c r="AL354" i="4" s="1"/>
  <c r="AR354" i="4" s="1"/>
  <c r="AK336" i="4"/>
  <c r="AI19" i="4"/>
  <c r="AO19" i="4" s="1"/>
  <c r="AU19" i="4" s="1"/>
  <c r="AK91" i="4"/>
  <c r="AH19" i="4"/>
  <c r="AN19" i="4" s="1"/>
  <c r="AT19" i="4" s="1"/>
  <c r="AF19" i="4"/>
  <c r="AF91" i="4"/>
  <c r="AL19" i="4"/>
  <c r="AR19" i="4" s="1"/>
  <c r="D19" i="4" s="1"/>
  <c r="H19" i="4" s="1"/>
  <c r="K20" i="2" s="1"/>
  <c r="AJ91" i="4"/>
  <c r="AP91" i="4" s="1"/>
  <c r="AV91" i="4" s="1"/>
  <c r="AL220" i="4"/>
  <c r="AR220" i="4" s="1"/>
  <c r="F220" i="4" s="1"/>
  <c r="J220" i="4" s="1"/>
  <c r="M221" i="2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N107" i="4" s="1"/>
  <c r="AT107" i="4" s="1"/>
  <c r="AF75" i="4"/>
  <c r="AK107" i="4"/>
  <c r="AQ107" i="4" s="1"/>
  <c r="AW107" i="4" s="1"/>
  <c r="AG19" i="4"/>
  <c r="AM19" i="4" s="1"/>
  <c r="AS19" i="4" s="1"/>
  <c r="AP107" i="4"/>
  <c r="AV107" i="4" s="1"/>
  <c r="Y415" i="4"/>
  <c r="AK415" i="4" s="1"/>
  <c r="AM557" i="4"/>
  <c r="AM685" i="4"/>
  <c r="AI647" i="4"/>
  <c r="AG979" i="4"/>
  <c r="AG651" i="4"/>
  <c r="AG707" i="4"/>
  <c r="AI827" i="4"/>
  <c r="AG835" i="4"/>
  <c r="AG907" i="4"/>
  <c r="AO589" i="4"/>
  <c r="AO709" i="4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Z47" i="4"/>
  <c r="AL47" i="4" s="1"/>
  <c r="AR47" i="4" s="1"/>
  <c r="AC47" i="4"/>
  <c r="AA47" i="4"/>
  <c r="AK47" i="4"/>
  <c r="AJ47" i="4"/>
  <c r="AP47" i="4" s="1"/>
  <c r="AV47" i="4" s="1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AM86" i="4" s="1"/>
  <c r="AS86" i="4" s="1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L350" i="4" s="1"/>
  <c r="AR350" i="4" s="1"/>
  <c r="AC350" i="4"/>
  <c r="AA350" i="4"/>
  <c r="AM350" i="4" s="1"/>
  <c r="AS350" i="4" s="1"/>
  <c r="AI350" i="4"/>
  <c r="AH350" i="4"/>
  <c r="AN350" i="4" s="1"/>
  <c r="AT350" i="4" s="1"/>
  <c r="Z140" i="4"/>
  <c r="AC140" i="4"/>
  <c r="AA140" i="4"/>
  <c r="AJ140" i="4"/>
  <c r="AK140" i="4"/>
  <c r="AI140" i="4"/>
  <c r="AF180" i="4"/>
  <c r="AI180" i="4"/>
  <c r="AG180" i="4"/>
  <c r="AB180" i="4"/>
  <c r="AN180" i="4" s="1"/>
  <c r="AT180" i="4" s="1"/>
  <c r="AE180" i="4"/>
  <c r="AQ180" i="4" s="1"/>
  <c r="AW180" i="4" s="1"/>
  <c r="AD180" i="4"/>
  <c r="AF212" i="4"/>
  <c r="AI212" i="4"/>
  <c r="AG212" i="4"/>
  <c r="AB212" i="4"/>
  <c r="AN212" i="4" s="1"/>
  <c r="AT212" i="4" s="1"/>
  <c r="AE212" i="4"/>
  <c r="AD212" i="4"/>
  <c r="AP212" i="4" s="1"/>
  <c r="AV212" i="4" s="1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D328" i="4"/>
  <c r="AP328" i="4" s="1"/>
  <c r="AV328" i="4" s="1"/>
  <c r="Z328" i="4"/>
  <c r="AL328" i="4" s="1"/>
  <c r="AR328" i="4" s="1"/>
  <c r="D328" i="4" s="1"/>
  <c r="H328" i="4" s="1"/>
  <c r="K329" i="2" s="1"/>
  <c r="AA344" i="4"/>
  <c r="AD344" i="4"/>
  <c r="Z344" i="4"/>
  <c r="AI344" i="4"/>
  <c r="AK344" i="4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N645" i="4" s="1"/>
  <c r="AT645" i="4" s="1"/>
  <c r="AA645" i="4"/>
  <c r="AC645" i="4"/>
  <c r="AO645" i="4" s="1"/>
  <c r="AU645" i="4" s="1"/>
  <c r="AB677" i="4"/>
  <c r="AA677" i="4"/>
  <c r="AC677" i="4"/>
  <c r="AB717" i="4"/>
  <c r="AN717" i="4" s="1"/>
  <c r="AT717" i="4" s="1"/>
  <c r="AA717" i="4"/>
  <c r="AC717" i="4"/>
  <c r="AO717" i="4" s="1"/>
  <c r="AU717" i="4" s="1"/>
  <c r="AB749" i="4"/>
  <c r="AA749" i="4"/>
  <c r="AM749" i="4" s="1"/>
  <c r="AS749" i="4" s="1"/>
  <c r="AC749" i="4"/>
  <c r="AB781" i="4"/>
  <c r="AN781" i="4" s="1"/>
  <c r="AT781" i="4" s="1"/>
  <c r="AA781" i="4"/>
  <c r="AC781" i="4"/>
  <c r="AO781" i="4" s="1"/>
  <c r="AU781" i="4" s="1"/>
  <c r="AB813" i="4"/>
  <c r="AA813" i="4"/>
  <c r="AM813" i="4" s="1"/>
  <c r="AS813" i="4" s="1"/>
  <c r="AC813" i="4"/>
  <c r="AB845" i="4"/>
  <c r="AN845" i="4" s="1"/>
  <c r="AT845" i="4" s="1"/>
  <c r="AA845" i="4"/>
  <c r="AC845" i="4"/>
  <c r="AO845" i="4" s="1"/>
  <c r="AU845" i="4" s="1"/>
  <c r="AB869" i="4"/>
  <c r="AA869" i="4"/>
  <c r="AM869" i="4" s="1"/>
  <c r="AS869" i="4" s="1"/>
  <c r="AC869" i="4"/>
  <c r="AB901" i="4"/>
  <c r="AN901" i="4" s="1"/>
  <c r="AT901" i="4" s="1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O557" i="4" s="1"/>
  <c r="AU557" i="4" s="1"/>
  <c r="AH589" i="4"/>
  <c r="AN589" i="4" s="1"/>
  <c r="AG589" i="4"/>
  <c r="AM589" i="4" s="1"/>
  <c r="AH621" i="4"/>
  <c r="AN621" i="4" s="1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E17" i="4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D80" i="4" s="1"/>
  <c r="H80" i="4" s="1"/>
  <c r="K81" i="2" s="1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O959" i="4" s="1"/>
  <c r="AU959" i="4" s="1"/>
  <c r="AI621" i="4"/>
  <c r="AO621" i="4" s="1"/>
  <c r="AU621" i="4" s="1"/>
  <c r="AG653" i="4"/>
  <c r="AM653" i="4" s="1"/>
  <c r="AI741" i="4"/>
  <c r="AO741" i="4" s="1"/>
  <c r="AU741" i="4" s="1"/>
  <c r="AI877" i="4"/>
  <c r="AO877" i="4" s="1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F192" i="4" s="1"/>
  <c r="J192" i="4" s="1"/>
  <c r="M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AL128" i="4"/>
  <c r="AR128" i="4" s="1"/>
  <c r="D128" i="4" s="1"/>
  <c r="H128" i="4" s="1"/>
  <c r="K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I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I605" i="4"/>
  <c r="AO605" i="4" s="1"/>
  <c r="AU605" i="4" s="1"/>
  <c r="AI669" i="4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L485" i="4" s="1"/>
  <c r="AR485" i="4" s="1"/>
  <c r="AE493" i="4"/>
  <c r="AQ493" i="4" s="1"/>
  <c r="AW493" i="4" s="1"/>
  <c r="AD493" i="4"/>
  <c r="Y514" i="4"/>
  <c r="AK514" i="4" s="1"/>
  <c r="AV514" i="4"/>
  <c r="AW514" i="4"/>
  <c r="AG493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AM509" i="4"/>
  <c r="AS509" i="4" s="1"/>
  <c r="AI931" i="4"/>
  <c r="AO931" i="4" s="1"/>
  <c r="AU931" i="4" s="1"/>
  <c r="AI947" i="4"/>
  <c r="AO947" i="4" s="1"/>
  <c r="AI967" i="4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G789" i="4"/>
  <c r="AM789" i="4" s="1"/>
  <c r="AI821" i="4"/>
  <c r="AG861" i="4"/>
  <c r="AM861" i="4" s="1"/>
  <c r="AI893" i="4"/>
  <c r="AK485" i="4"/>
  <c r="AH493" i="4"/>
  <c r="AJ493" i="4"/>
  <c r="AD485" i="4"/>
  <c r="AP485" i="4" s="1"/>
  <c r="AV485" i="4" s="1"/>
  <c r="AE485" i="4"/>
  <c r="AQ485" i="4" s="1"/>
  <c r="AW485" i="4" s="1"/>
  <c r="AB485" i="4"/>
  <c r="AA493" i="4"/>
  <c r="AC493" i="4"/>
  <c r="AN939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E461" i="4"/>
  <c r="AB461" i="4"/>
  <c r="AD461" i="4"/>
  <c r="AN877" i="4"/>
  <c r="AO172" i="4"/>
  <c r="AU172" i="4" s="1"/>
  <c r="AM172" i="4"/>
  <c r="AS172" i="4" s="1"/>
  <c r="AL204" i="4"/>
  <c r="AR204" i="4" s="1"/>
  <c r="E204" i="4" s="1"/>
  <c r="I204" i="4" s="1"/>
  <c r="L205" i="2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Q939" i="4" s="1"/>
  <c r="AW939" i="4" s="1"/>
  <c r="AJ959" i="4"/>
  <c r="AP959" i="4" s="1"/>
  <c r="AV959" i="4" s="1"/>
  <c r="AF959" i="4"/>
  <c r="AL959" i="4" s="1"/>
  <c r="AR959" i="4" s="1"/>
  <c r="E959" i="4" s="1"/>
  <c r="I959" i="4" s="1"/>
  <c r="AK959" i="4"/>
  <c r="AQ959" i="4" s="1"/>
  <c r="AW959" i="4" s="1"/>
  <c r="AJ557" i="4"/>
  <c r="AP557" i="4" s="1"/>
  <c r="AV557" i="4" s="1"/>
  <c r="AF557" i="4"/>
  <c r="AL557" i="4" s="1"/>
  <c r="AR557" i="4" s="1"/>
  <c r="AK557" i="4"/>
  <c r="AQ557" i="4" s="1"/>
  <c r="AW557" i="4" s="1"/>
  <c r="AJ589" i="4"/>
  <c r="AP589" i="4" s="1"/>
  <c r="AV589" i="4" s="1"/>
  <c r="AF589" i="4"/>
  <c r="AK589" i="4"/>
  <c r="AQ589" i="4" s="1"/>
  <c r="AW589" i="4" s="1"/>
  <c r="AJ621" i="4"/>
  <c r="AP621" i="4" s="1"/>
  <c r="AV621" i="4" s="1"/>
  <c r="AF621" i="4"/>
  <c r="AL621" i="4" s="1"/>
  <c r="AR621" i="4" s="1"/>
  <c r="AK621" i="4"/>
  <c r="AQ621" i="4" s="1"/>
  <c r="AW621" i="4" s="1"/>
  <c r="AJ653" i="4"/>
  <c r="AP653" i="4" s="1"/>
  <c r="AV653" i="4" s="1"/>
  <c r="AF653" i="4"/>
  <c r="AK653" i="4"/>
  <c r="AQ653" i="4" s="1"/>
  <c r="AW653" i="4" s="1"/>
  <c r="AJ685" i="4"/>
  <c r="AP685" i="4" s="1"/>
  <c r="AV685" i="4" s="1"/>
  <c r="AF685" i="4"/>
  <c r="AL685" i="4" s="1"/>
  <c r="AR685" i="4" s="1"/>
  <c r="AK685" i="4"/>
  <c r="AQ685" i="4" s="1"/>
  <c r="AW685" i="4" s="1"/>
  <c r="AJ709" i="4"/>
  <c r="AP709" i="4" s="1"/>
  <c r="AV709" i="4" s="1"/>
  <c r="AF709" i="4"/>
  <c r="AL709" i="4" s="1"/>
  <c r="AR709" i="4" s="1"/>
  <c r="AK709" i="4"/>
  <c r="AQ709" i="4" s="1"/>
  <c r="AW709" i="4" s="1"/>
  <c r="AJ741" i="4"/>
  <c r="AP741" i="4" s="1"/>
  <c r="AV741" i="4" s="1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Q773" i="4" s="1"/>
  <c r="AW773" i="4" s="1"/>
  <c r="AJ805" i="4"/>
  <c r="AP805" i="4" s="1"/>
  <c r="AV805" i="4" s="1"/>
  <c r="AF805" i="4"/>
  <c r="AL805" i="4" s="1"/>
  <c r="AR805" i="4" s="1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F909" i="4"/>
  <c r="AK909" i="4"/>
  <c r="AQ909" i="4" s="1"/>
  <c r="AW909" i="4" s="1"/>
  <c r="AP939" i="4"/>
  <c r="AV939" i="4" s="1"/>
  <c r="AL939" i="4"/>
  <c r="AR939" i="4" s="1"/>
  <c r="F939" i="4" s="1"/>
  <c r="J939" i="4" s="1"/>
  <c r="AL589" i="4"/>
  <c r="AR589" i="4" s="1"/>
  <c r="F589" i="4" s="1"/>
  <c r="J589" i="4" s="1"/>
  <c r="AN637" i="4"/>
  <c r="AT637" i="4" s="1"/>
  <c r="AL653" i="4"/>
  <c r="AR653" i="4" s="1"/>
  <c r="F653" i="4" s="1"/>
  <c r="J653" i="4" s="1"/>
  <c r="AN693" i="4"/>
  <c r="AT693" i="4" s="1"/>
  <c r="AN757" i="4"/>
  <c r="AT757" i="4" s="1"/>
  <c r="AN821" i="4"/>
  <c r="AT821" i="4" s="1"/>
  <c r="AQ256" i="4"/>
  <c r="AW256" i="4" s="1"/>
  <c r="AO12" i="4"/>
  <c r="AU12" i="4" s="1"/>
  <c r="AN477" i="4"/>
  <c r="AT477" i="4" s="1"/>
  <c r="AP477" i="4"/>
  <c r="AV477" i="4" s="1"/>
  <c r="AF931" i="4"/>
  <c r="AL931" i="4" s="1"/>
  <c r="AR931" i="4" s="1"/>
  <c r="AK931" i="4"/>
  <c r="AQ931" i="4" s="1"/>
  <c r="AW931" i="4" s="1"/>
  <c r="AJ931" i="4"/>
  <c r="AP931" i="4" s="1"/>
  <c r="AV931" i="4" s="1"/>
  <c r="AF947" i="4"/>
  <c r="AL947" i="4" s="1"/>
  <c r="AR947" i="4" s="1"/>
  <c r="F947" i="4" s="1"/>
  <c r="J947" i="4" s="1"/>
  <c r="AK947" i="4"/>
  <c r="AQ947" i="4" s="1"/>
  <c r="AW947" i="4" s="1"/>
  <c r="AJ947" i="4"/>
  <c r="AF967" i="4"/>
  <c r="AL967" i="4" s="1"/>
  <c r="AR967" i="4" s="1"/>
  <c r="AK967" i="4"/>
  <c r="AQ967" i="4" s="1"/>
  <c r="AW967" i="4" s="1"/>
  <c r="AJ967" i="4"/>
  <c r="AP967" i="4" s="1"/>
  <c r="AV967" i="4" s="1"/>
  <c r="AF573" i="4"/>
  <c r="AK573" i="4"/>
  <c r="AQ573" i="4" s="1"/>
  <c r="AW573" i="4" s="1"/>
  <c r="AJ573" i="4"/>
  <c r="AP573" i="4" s="1"/>
  <c r="AV573" i="4" s="1"/>
  <c r="AF605" i="4"/>
  <c r="AL605" i="4" s="1"/>
  <c r="AR605" i="4" s="1"/>
  <c r="AK605" i="4"/>
  <c r="AJ605" i="4"/>
  <c r="AP605" i="4" s="1"/>
  <c r="AV605" i="4" s="1"/>
  <c r="AF637" i="4"/>
  <c r="AK637" i="4"/>
  <c r="AQ637" i="4" s="1"/>
  <c r="AW637" i="4" s="1"/>
  <c r="AJ637" i="4"/>
  <c r="AP637" i="4" s="1"/>
  <c r="AV637" i="4" s="1"/>
  <c r="AF669" i="4"/>
  <c r="AL669" i="4" s="1"/>
  <c r="AR669" i="4" s="1"/>
  <c r="AK669" i="4"/>
  <c r="AJ669" i="4"/>
  <c r="AP669" i="4" s="1"/>
  <c r="AV669" i="4" s="1"/>
  <c r="AF693" i="4"/>
  <c r="AK693" i="4"/>
  <c r="AQ693" i="4" s="1"/>
  <c r="AW693" i="4" s="1"/>
  <c r="AJ693" i="4"/>
  <c r="AP693" i="4" s="1"/>
  <c r="AV693" i="4" s="1"/>
  <c r="AF725" i="4"/>
  <c r="AL725" i="4" s="1"/>
  <c r="AR725" i="4" s="1"/>
  <c r="AK725" i="4"/>
  <c r="AJ725" i="4"/>
  <c r="AP725" i="4" s="1"/>
  <c r="AV725" i="4" s="1"/>
  <c r="AF757" i="4"/>
  <c r="AK757" i="4"/>
  <c r="AQ757" i="4" s="1"/>
  <c r="AW757" i="4" s="1"/>
  <c r="AJ757" i="4"/>
  <c r="AP757" i="4" s="1"/>
  <c r="AV757" i="4" s="1"/>
  <c r="AF789" i="4"/>
  <c r="AL789" i="4" s="1"/>
  <c r="AR789" i="4" s="1"/>
  <c r="AK789" i="4"/>
  <c r="AJ789" i="4"/>
  <c r="AP789" i="4" s="1"/>
  <c r="AV789" i="4" s="1"/>
  <c r="AF821" i="4"/>
  <c r="AK821" i="4"/>
  <c r="AQ821" i="4" s="1"/>
  <c r="AW821" i="4" s="1"/>
  <c r="AJ821" i="4"/>
  <c r="AP821" i="4" s="1"/>
  <c r="AV821" i="4" s="1"/>
  <c r="AF861" i="4"/>
  <c r="AL861" i="4" s="1"/>
  <c r="AR861" i="4" s="1"/>
  <c r="AK861" i="4"/>
  <c r="AJ861" i="4"/>
  <c r="AP861" i="4" s="1"/>
  <c r="AV861" i="4" s="1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L11" i="4" s="1"/>
  <c r="AR11" i="4" s="1"/>
  <c r="D11" i="4" s="1"/>
  <c r="H11" i="4" s="1"/>
  <c r="K12" i="2" s="1"/>
  <c r="AH11" i="4"/>
  <c r="AE11" i="4"/>
  <c r="AB11" i="4"/>
  <c r="AN11" i="4" s="1"/>
  <c r="AT11" i="4" s="1"/>
  <c r="AN931" i="4"/>
  <c r="AT931" i="4" s="1"/>
  <c r="AN725" i="4"/>
  <c r="AT725" i="4" s="1"/>
  <c r="Y447" i="4"/>
  <c r="Z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M304" i="4"/>
  <c r="AS304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O493" i="4"/>
  <c r="AU493" i="4" s="1"/>
  <c r="AN513" i="4"/>
  <c r="AT513" i="4" s="1"/>
  <c r="AO513" i="4"/>
  <c r="AU513" i="4" s="1"/>
  <c r="AP513" i="4"/>
  <c r="AV51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D589" i="4"/>
  <c r="H58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F88" i="4"/>
  <c r="J88" i="4" s="1"/>
  <c r="M89" i="2" s="1"/>
  <c r="E59" i="4"/>
  <c r="I59" i="4" s="1"/>
  <c r="L60" i="2" s="1"/>
  <c r="F59" i="4"/>
  <c r="J59" i="4" s="1"/>
  <c r="M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D160" i="4"/>
  <c r="H160" i="4" s="1"/>
  <c r="K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G18" i="4"/>
  <c r="D18" i="4"/>
  <c r="H18" i="4" s="1"/>
  <c r="K19" i="2" s="1"/>
  <c r="E51" i="4"/>
  <c r="I51" i="4" s="1"/>
  <c r="L52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G184" i="4"/>
  <c r="E184" i="4"/>
  <c r="I184" i="4" s="1"/>
  <c r="L185" i="2" s="1"/>
  <c r="AG76" i="4"/>
  <c r="AF76" i="4"/>
  <c r="G501" i="4"/>
  <c r="D985" i="4"/>
  <c r="H985" i="4" s="1"/>
  <c r="E985" i="4"/>
  <c r="I985" i="4" s="1"/>
  <c r="G985" i="4"/>
  <c r="F985" i="4"/>
  <c r="J985" i="4" s="1"/>
  <c r="D1001" i="4"/>
  <c r="H1001" i="4" s="1"/>
  <c r="E1001" i="4"/>
  <c r="I1001" i="4" s="1"/>
  <c r="G1001" i="4"/>
  <c r="F1001" i="4"/>
  <c r="J1001" i="4" s="1"/>
  <c r="F65" i="4"/>
  <c r="J65" i="4" s="1"/>
  <c r="M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E526" i="4"/>
  <c r="I526" i="4" s="1"/>
  <c r="D526" i="4"/>
  <c r="H526" i="4" s="1"/>
  <c r="G526" i="4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E947" i="4"/>
  <c r="I947" i="4" s="1"/>
  <c r="F959" i="4"/>
  <c r="J959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E72" i="4"/>
  <c r="I72" i="4" s="1"/>
  <c r="L73" i="2" s="1"/>
  <c r="E136" i="4"/>
  <c r="I136" i="4" s="1"/>
  <c r="L137" i="2" s="1"/>
  <c r="D176" i="4"/>
  <c r="H176" i="4" s="1"/>
  <c r="K177" i="2" s="1"/>
  <c r="G176" i="4"/>
  <c r="F176" i="4"/>
  <c r="J176" i="4" s="1"/>
  <c r="M177" i="2" s="1"/>
  <c r="E176" i="4"/>
  <c r="I176" i="4" s="1"/>
  <c r="L177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F38" i="4"/>
  <c r="J38" i="4" s="1"/>
  <c r="M39" i="2" s="1"/>
  <c r="E38" i="4"/>
  <c r="I38" i="4" s="1"/>
  <c r="L39" i="2" s="1"/>
  <c r="D38" i="4"/>
  <c r="H38" i="4" s="1"/>
  <c r="K39" i="2" s="1"/>
  <c r="AJ399" i="4"/>
  <c r="AK399" i="4"/>
  <c r="D268" i="4"/>
  <c r="H268" i="4" s="1"/>
  <c r="K269" i="2" s="1"/>
  <c r="G268" i="4"/>
  <c r="F268" i="4"/>
  <c r="J268" i="4" s="1"/>
  <c r="M269" i="2" s="1"/>
  <c r="E268" i="4"/>
  <c r="I268" i="4" s="1"/>
  <c r="L269" i="2" s="1"/>
  <c r="D276" i="4"/>
  <c r="H276" i="4" s="1"/>
  <c r="K277" i="2" s="1"/>
  <c r="G276" i="4"/>
  <c r="F276" i="4"/>
  <c r="J276" i="4" s="1"/>
  <c r="M277" i="2" s="1"/>
  <c r="E276" i="4"/>
  <c r="I276" i="4" s="1"/>
  <c r="L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E128" i="4"/>
  <c r="I128" i="4" s="1"/>
  <c r="L129" i="2" s="1"/>
  <c r="D168" i="4"/>
  <c r="H168" i="4" s="1"/>
  <c r="K169" i="2" s="1"/>
  <c r="G168" i="4"/>
  <c r="F168" i="4"/>
  <c r="J168" i="4" s="1"/>
  <c r="M169" i="2" s="1"/>
  <c r="E168" i="4"/>
  <c r="I168" i="4" s="1"/>
  <c r="L169" i="2" s="1"/>
  <c r="D200" i="4"/>
  <c r="H200" i="4" s="1"/>
  <c r="K201" i="2" s="1"/>
  <c r="F200" i="4"/>
  <c r="J200" i="4" s="1"/>
  <c r="M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E37" i="4"/>
  <c r="I37" i="4" s="1"/>
  <c r="L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G418" i="4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D478" i="4"/>
  <c r="H478" i="4" s="1"/>
  <c r="E478" i="4"/>
  <c r="I478" i="4" s="1"/>
  <c r="F478" i="4"/>
  <c r="J478" i="4" s="1"/>
  <c r="G478" i="4"/>
  <c r="AF336" i="4"/>
  <c r="AL336" i="4" s="1"/>
  <c r="AR336" i="4" s="1"/>
  <c r="AG336" i="4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O234" i="4" s="1"/>
  <c r="AU234" i="4" s="1"/>
  <c r="AH234" i="4"/>
  <c r="AN234" i="4" s="1"/>
  <c r="AT234" i="4" s="1"/>
  <c r="AJ234" i="4"/>
  <c r="AP234" i="4" s="1"/>
  <c r="AV234" i="4" s="1"/>
  <c r="AG234" i="4"/>
  <c r="AM234" i="4" s="1"/>
  <c r="AS234" i="4" s="1"/>
  <c r="AK234" i="4"/>
  <c r="AQ234" i="4" s="1"/>
  <c r="AW234" i="4" s="1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Q242" i="4" s="1"/>
  <c r="AW242" i="4" s="1"/>
  <c r="AF242" i="4"/>
  <c r="AI358" i="4"/>
  <c r="AO358" i="4" s="1"/>
  <c r="AU358" i="4" s="1"/>
  <c r="AH358" i="4"/>
  <c r="AN358" i="4" s="1"/>
  <c r="AT358" i="4" s="1"/>
  <c r="AJ358" i="4"/>
  <c r="AP358" i="4" s="1"/>
  <c r="AV358" i="4" s="1"/>
  <c r="AG358" i="4"/>
  <c r="AM358" i="4" s="1"/>
  <c r="AS358" i="4" s="1"/>
  <c r="AK358" i="4"/>
  <c r="AQ358" i="4" s="1"/>
  <c r="AW358" i="4" s="1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Q370" i="4" s="1"/>
  <c r="AW370" i="4" s="1"/>
  <c r="AF370" i="4"/>
  <c r="AI531" i="4"/>
  <c r="AO531" i="4" s="1"/>
  <c r="AU531" i="4" s="1"/>
  <c r="AF531" i="4"/>
  <c r="AL531" i="4" s="1"/>
  <c r="AR531" i="4" s="1"/>
  <c r="AH531" i="4"/>
  <c r="AN531" i="4" s="1"/>
  <c r="AT531" i="4" s="1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P930" i="4" s="1"/>
  <c r="AV930" i="4" s="1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P966" i="4" s="1"/>
  <c r="AV966" i="4" s="1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O984" i="4" s="1"/>
  <c r="AU984" i="4" s="1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L992" i="4" s="1"/>
  <c r="AR992" i="4" s="1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G993" i="4"/>
  <c r="AM993" i="4" s="1"/>
  <c r="AS993" i="4" s="1"/>
  <c r="AF993" i="4"/>
  <c r="AL993" i="4" s="1"/>
  <c r="AR993" i="4" s="1"/>
  <c r="AJ993" i="4"/>
  <c r="AP993" i="4" s="1"/>
  <c r="AV993" i="4" s="1"/>
  <c r="AK993" i="4"/>
  <c r="AQ993" i="4" s="1"/>
  <c r="AW993" i="4" s="1"/>
  <c r="AQ106" i="4"/>
  <c r="AW106" i="4" s="1"/>
  <c r="AL148" i="4"/>
  <c r="AR148" i="4" s="1"/>
  <c r="AM148" i="4"/>
  <c r="AS148" i="4" s="1"/>
  <c r="AL242" i="4"/>
  <c r="AR242" i="4" s="1"/>
  <c r="AM242" i="4"/>
  <c r="AS242" i="4" s="1"/>
  <c r="AL370" i="4"/>
  <c r="AR370" i="4" s="1"/>
  <c r="AM370" i="4"/>
  <c r="AS370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H110" i="4"/>
  <c r="AJ110" i="4"/>
  <c r="AP110" i="4" s="1"/>
  <c r="AV110" i="4" s="1"/>
  <c r="AG110" i="4"/>
  <c r="AM110" i="4" s="1"/>
  <c r="AS110" i="4" s="1"/>
  <c r="AK110" i="4"/>
  <c r="AQ110" i="4" s="1"/>
  <c r="AW110" i="4" s="1"/>
  <c r="AF110" i="4"/>
  <c r="AI152" i="4"/>
  <c r="AO152" i="4" s="1"/>
  <c r="AU152" i="4" s="1"/>
  <c r="AH152" i="4"/>
  <c r="AJ152" i="4"/>
  <c r="AP152" i="4" s="1"/>
  <c r="AV152" i="4" s="1"/>
  <c r="AG152" i="4"/>
  <c r="AM152" i="4" s="1"/>
  <c r="AS152" i="4" s="1"/>
  <c r="AK152" i="4"/>
  <c r="AQ152" i="4" s="1"/>
  <c r="AW152" i="4" s="1"/>
  <c r="AF152" i="4"/>
  <c r="AI238" i="4"/>
  <c r="AO238" i="4" s="1"/>
  <c r="AU238" i="4" s="1"/>
  <c r="AH238" i="4"/>
  <c r="AJ238" i="4"/>
  <c r="AP238" i="4" s="1"/>
  <c r="AV238" i="4" s="1"/>
  <c r="AG238" i="4"/>
  <c r="AM238" i="4" s="1"/>
  <c r="AS238" i="4" s="1"/>
  <c r="AK238" i="4"/>
  <c r="AQ238" i="4" s="1"/>
  <c r="AW238" i="4" s="1"/>
  <c r="AF238" i="4"/>
  <c r="AI246" i="4"/>
  <c r="AO246" i="4" s="1"/>
  <c r="AU246" i="4" s="1"/>
  <c r="AH246" i="4"/>
  <c r="AJ246" i="4"/>
  <c r="AG246" i="4"/>
  <c r="AM246" i="4" s="1"/>
  <c r="AS246" i="4" s="1"/>
  <c r="AK246" i="4"/>
  <c r="AQ246" i="4" s="1"/>
  <c r="AW246" i="4" s="1"/>
  <c r="AF246" i="4"/>
  <c r="AI362" i="4"/>
  <c r="AO362" i="4" s="1"/>
  <c r="AU362" i="4" s="1"/>
  <c r="AH362" i="4"/>
  <c r="AJ362" i="4"/>
  <c r="AP362" i="4" s="1"/>
  <c r="AV362" i="4" s="1"/>
  <c r="AG362" i="4"/>
  <c r="AM362" i="4" s="1"/>
  <c r="AS362" i="4" s="1"/>
  <c r="AK362" i="4"/>
  <c r="AQ362" i="4" s="1"/>
  <c r="AW362" i="4" s="1"/>
  <c r="AF362" i="4"/>
  <c r="AI378" i="4"/>
  <c r="AO378" i="4" s="1"/>
  <c r="AU378" i="4" s="1"/>
  <c r="AH378" i="4"/>
  <c r="AJ378" i="4"/>
  <c r="AP378" i="4" s="1"/>
  <c r="AV378" i="4" s="1"/>
  <c r="AG378" i="4"/>
  <c r="AM378" i="4" s="1"/>
  <c r="AS378" i="4" s="1"/>
  <c r="AK378" i="4"/>
  <c r="AQ378" i="4" s="1"/>
  <c r="AW378" i="4" s="1"/>
  <c r="AF378" i="4"/>
  <c r="AI555" i="4"/>
  <c r="AO555" i="4" s="1"/>
  <c r="AU555" i="4" s="1"/>
  <c r="AF555" i="4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J958" i="4"/>
  <c r="AP958" i="4" s="1"/>
  <c r="AV958" i="4" s="1"/>
  <c r="AG958" i="4"/>
  <c r="AM958" i="4" s="1"/>
  <c r="AS958" i="4" s="1"/>
  <c r="AK958" i="4"/>
  <c r="AQ958" i="4" s="1"/>
  <c r="AW958" i="4" s="1"/>
  <c r="AF958" i="4"/>
  <c r="AI521" i="4"/>
  <c r="AO521" i="4" s="1"/>
  <c r="AU521" i="4" s="1"/>
  <c r="AF521" i="4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H553" i="4"/>
  <c r="AN553" i="4" s="1"/>
  <c r="AT553" i="4" s="1"/>
  <c r="AG553" i="4"/>
  <c r="AM553" i="4" s="1"/>
  <c r="AS553" i="4" s="1"/>
  <c r="AK553" i="4"/>
  <c r="AQ553" i="4" s="1"/>
  <c r="AW553" i="4" s="1"/>
  <c r="AJ553" i="4"/>
  <c r="AP553" i="4" s="1"/>
  <c r="AV553" i="4" s="1"/>
  <c r="AI980" i="4"/>
  <c r="AO980" i="4" s="1"/>
  <c r="AU980" i="4" s="1"/>
  <c r="AF980" i="4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H988" i="4"/>
  <c r="AN988" i="4" s="1"/>
  <c r="AT988" i="4" s="1"/>
  <c r="AG988" i="4"/>
  <c r="AM988" i="4" s="1"/>
  <c r="AS988" i="4" s="1"/>
  <c r="AK988" i="4"/>
  <c r="AQ988" i="4" s="1"/>
  <c r="AW988" i="4" s="1"/>
  <c r="AJ988" i="4"/>
  <c r="AP988" i="4" s="1"/>
  <c r="AV988" i="4" s="1"/>
  <c r="AI996" i="4"/>
  <c r="AO996" i="4" s="1"/>
  <c r="AU996" i="4" s="1"/>
  <c r="AF996" i="4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246" i="4"/>
  <c r="AV246" i="4" s="1"/>
  <c r="AM555" i="4"/>
  <c r="AS555" i="4" s="1"/>
  <c r="Y587" i="4"/>
  <c r="AH587" i="4" s="1"/>
  <c r="Y603" i="4"/>
  <c r="AA603" i="4" s="1"/>
  <c r="Y619" i="4"/>
  <c r="AG619" i="4" s="1"/>
  <c r="Y635" i="4"/>
  <c r="AI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Y364" i="4"/>
  <c r="AG364" i="4" s="1"/>
  <c r="Y372" i="4"/>
  <c r="Y133" i="4"/>
  <c r="AF133" i="4" s="1"/>
  <c r="Y183" i="4"/>
  <c r="Y251" i="4"/>
  <c r="AF251" i="4" s="1"/>
  <c r="Y315" i="4"/>
  <c r="Y412" i="4"/>
  <c r="AF412" i="4" s="1"/>
  <c r="Y476" i="4"/>
  <c r="Y285" i="4"/>
  <c r="AF285" i="4" s="1"/>
  <c r="Y349" i="4"/>
  <c r="AB349" i="4" s="1"/>
  <c r="Y563" i="4"/>
  <c r="Z563" i="4" s="1"/>
  <c r="Y627" i="4"/>
  <c r="AE627" i="4" s="1"/>
  <c r="Y995" i="4"/>
  <c r="AD995" i="4" s="1"/>
  <c r="Y607" i="4"/>
  <c r="Y659" i="4"/>
  <c r="AE659" i="4" s="1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AI137" i="4" s="1"/>
  <c r="Y163" i="4"/>
  <c r="AB163" i="4" s="1"/>
  <c r="Y179" i="4"/>
  <c r="Y195" i="4"/>
  <c r="AF195" i="4" s="1"/>
  <c r="Y211" i="4"/>
  <c r="AI211" i="4" s="1"/>
  <c r="Y227" i="4"/>
  <c r="Y255" i="4"/>
  <c r="AI255" i="4" s="1"/>
  <c r="Y271" i="4"/>
  <c r="Y287" i="4"/>
  <c r="AI287" i="4" s="1"/>
  <c r="Y303" i="4"/>
  <c r="AB303" i="4" s="1"/>
  <c r="Y319" i="4"/>
  <c r="Y335" i="4"/>
  <c r="AF335" i="4" s="1"/>
  <c r="Y351" i="4"/>
  <c r="AI351" i="4" s="1"/>
  <c r="Y392" i="4"/>
  <c r="Y408" i="4"/>
  <c r="AI408" i="4" s="1"/>
  <c r="Y424" i="4"/>
  <c r="Y440" i="4"/>
  <c r="AI440" i="4" s="1"/>
  <c r="Y456" i="4"/>
  <c r="AB456" i="4" s="1"/>
  <c r="Y472" i="4"/>
  <c r="Y488" i="4"/>
  <c r="AF488" i="4" s="1"/>
  <c r="Y504" i="4"/>
  <c r="AI504" i="4" s="1"/>
  <c r="Y556" i="4"/>
  <c r="Y366" i="4"/>
  <c r="AG366" i="4" s="1"/>
  <c r="Y515" i="4"/>
  <c r="Y539" i="4"/>
  <c r="AC539" i="4" s="1"/>
  <c r="Y926" i="4"/>
  <c r="Y942" i="4"/>
  <c r="AC942" i="4" s="1"/>
  <c r="Y954" i="4"/>
  <c r="Y970" i="4"/>
  <c r="AC970" i="4" s="1"/>
  <c r="Y545" i="4"/>
  <c r="Y978" i="4"/>
  <c r="AC978" i="4" s="1"/>
  <c r="Y986" i="4"/>
  <c r="AK986" i="4" s="1"/>
  <c r="Y994" i="4"/>
  <c r="AF994" i="4" s="1"/>
  <c r="Y125" i="4"/>
  <c r="AC125" i="4" s="1"/>
  <c r="Y159" i="4"/>
  <c r="AK159" i="4" s="1"/>
  <c r="Y191" i="4"/>
  <c r="AG191" i="4" s="1"/>
  <c r="Y223" i="4"/>
  <c r="AK223" i="4" s="1"/>
  <c r="Y275" i="4"/>
  <c r="Y307" i="4"/>
  <c r="AK307" i="4" s="1"/>
  <c r="Y339" i="4"/>
  <c r="AG339" i="4" s="1"/>
  <c r="Y388" i="4"/>
  <c r="AK388" i="4" s="1"/>
  <c r="Y420" i="4"/>
  <c r="Y452" i="4"/>
  <c r="AK452" i="4" s="1"/>
  <c r="Y484" i="4"/>
  <c r="AG484" i="4" s="1"/>
  <c r="Y58" i="4"/>
  <c r="AF58" i="4" s="1"/>
  <c r="Y277" i="4"/>
  <c r="Y309" i="4"/>
  <c r="AF309" i="4" s="1"/>
  <c r="Y341" i="4"/>
  <c r="AI341" i="4" s="1"/>
  <c r="Y20" i="4"/>
  <c r="Y360" i="4"/>
  <c r="Y368" i="4"/>
  <c r="Z368" i="4" s="1"/>
  <c r="Y376" i="4"/>
  <c r="Z376" i="4" s="1"/>
  <c r="Y527" i="4"/>
  <c r="AB527" i="4" s="1"/>
  <c r="Y543" i="4"/>
  <c r="Y928" i="4"/>
  <c r="Z928" i="4" s="1"/>
  <c r="Y936" i="4"/>
  <c r="Y944" i="4"/>
  <c r="Z944" i="4" s="1"/>
  <c r="Y952" i="4"/>
  <c r="Y960" i="4"/>
  <c r="Z960" i="4" s="1"/>
  <c r="Y968" i="4"/>
  <c r="Z968" i="4" s="1"/>
  <c r="Y517" i="4"/>
  <c r="AB517" i="4" s="1"/>
  <c r="Y533" i="4"/>
  <c r="Y549" i="4"/>
  <c r="AB549" i="4" s="1"/>
  <c r="Y558" i="4"/>
  <c r="Y560" i="4"/>
  <c r="AB560" i="4" s="1"/>
  <c r="Y562" i="4"/>
  <c r="Y564" i="4"/>
  <c r="AB564" i="4" s="1"/>
  <c r="Y566" i="4"/>
  <c r="AB566" i="4" s="1"/>
  <c r="Y568" i="4"/>
  <c r="AB568" i="4" s="1"/>
  <c r="Y570" i="4"/>
  <c r="Y572" i="4"/>
  <c r="AB572" i="4" s="1"/>
  <c r="Y574" i="4"/>
  <c r="Y576" i="4"/>
  <c r="AB576" i="4" s="1"/>
  <c r="Y578" i="4"/>
  <c r="Y580" i="4"/>
  <c r="AB580" i="4" s="1"/>
  <c r="Y582" i="4"/>
  <c r="Y584" i="4"/>
  <c r="AB584" i="4" s="1"/>
  <c r="Y586" i="4"/>
  <c r="Y588" i="4"/>
  <c r="Y590" i="4"/>
  <c r="Y592" i="4"/>
  <c r="AB592" i="4" s="1"/>
  <c r="Y594" i="4"/>
  <c r="Y596" i="4"/>
  <c r="AB596" i="4" s="1"/>
  <c r="Y598" i="4"/>
  <c r="AB598" i="4" s="1"/>
  <c r="Y600" i="4"/>
  <c r="AB600" i="4" s="1"/>
  <c r="Y602" i="4"/>
  <c r="AB602" i="4" s="1"/>
  <c r="Y604" i="4"/>
  <c r="AB604" i="4" s="1"/>
  <c r="Y606" i="4"/>
  <c r="AE606" i="4" s="1"/>
  <c r="Y608" i="4"/>
  <c r="AB608" i="4" s="1"/>
  <c r="Y610" i="4"/>
  <c r="AE610" i="4" s="1"/>
  <c r="Y612" i="4"/>
  <c r="AC612" i="4" s="1"/>
  <c r="Y614" i="4"/>
  <c r="AB614" i="4" s="1"/>
  <c r="Y616" i="4"/>
  <c r="AC616" i="4" s="1"/>
  <c r="Y618" i="4"/>
  <c r="AE618" i="4" s="1"/>
  <c r="Y620" i="4"/>
  <c r="AC620" i="4" s="1"/>
  <c r="Y622" i="4"/>
  <c r="AB622" i="4" s="1"/>
  <c r="Y624" i="4"/>
  <c r="AC624" i="4" s="1"/>
  <c r="Y626" i="4"/>
  <c r="Y628" i="4"/>
  <c r="AB628" i="4" s="1"/>
  <c r="Y630" i="4"/>
  <c r="Y632" i="4"/>
  <c r="AC632" i="4" s="1"/>
  <c r="Y634" i="4"/>
  <c r="Y636" i="4"/>
  <c r="AB636" i="4" s="1"/>
  <c r="Y638" i="4"/>
  <c r="Y640" i="4"/>
  <c r="AA640" i="4" s="1"/>
  <c r="Y642" i="4"/>
  <c r="Y644" i="4"/>
  <c r="AA644" i="4" s="1"/>
  <c r="Y646" i="4"/>
  <c r="Y648" i="4"/>
  <c r="AA648" i="4" s="1"/>
  <c r="Y650" i="4"/>
  <c r="Y652" i="4"/>
  <c r="AA652" i="4" s="1"/>
  <c r="Y654" i="4"/>
  <c r="Y656" i="4"/>
  <c r="AA656" i="4" s="1"/>
  <c r="Y658" i="4"/>
  <c r="Y660" i="4"/>
  <c r="AA660" i="4" s="1"/>
  <c r="Y662" i="4"/>
  <c r="Y664" i="4"/>
  <c r="AA664" i="4" s="1"/>
  <c r="Y666" i="4"/>
  <c r="Y668" i="4"/>
  <c r="AA668" i="4" s="1"/>
  <c r="Y670" i="4"/>
  <c r="Y672" i="4"/>
  <c r="AA672" i="4" s="1"/>
  <c r="Y674" i="4"/>
  <c r="Y676" i="4"/>
  <c r="AA676" i="4" s="1"/>
  <c r="Y678" i="4"/>
  <c r="Y680" i="4"/>
  <c r="AA680" i="4" s="1"/>
  <c r="Y682" i="4"/>
  <c r="Y684" i="4"/>
  <c r="AA684" i="4" s="1"/>
  <c r="Y686" i="4"/>
  <c r="Y688" i="4"/>
  <c r="AA688" i="4" s="1"/>
  <c r="Y690" i="4"/>
  <c r="Y692" i="4"/>
  <c r="AA692" i="4" s="1"/>
  <c r="Y694" i="4"/>
  <c r="Y696" i="4"/>
  <c r="AA696" i="4" s="1"/>
  <c r="Y698" i="4"/>
  <c r="Y700" i="4"/>
  <c r="AA700" i="4" s="1"/>
  <c r="Y702" i="4"/>
  <c r="Y704" i="4"/>
  <c r="AA704" i="4" s="1"/>
  <c r="Y706" i="4"/>
  <c r="Y708" i="4"/>
  <c r="AA708" i="4" s="1"/>
  <c r="Y710" i="4"/>
  <c r="Y712" i="4"/>
  <c r="AA712" i="4" s="1"/>
  <c r="Y714" i="4"/>
  <c r="Y716" i="4"/>
  <c r="AA716" i="4" s="1"/>
  <c r="Y718" i="4"/>
  <c r="Y720" i="4"/>
  <c r="AA720" i="4" s="1"/>
  <c r="Y722" i="4"/>
  <c r="Y724" i="4"/>
  <c r="AA724" i="4" s="1"/>
  <c r="Y726" i="4"/>
  <c r="Y728" i="4"/>
  <c r="AA728" i="4" s="1"/>
  <c r="Y730" i="4"/>
  <c r="Y732" i="4"/>
  <c r="AA732" i="4" s="1"/>
  <c r="Y734" i="4"/>
  <c r="Y736" i="4"/>
  <c r="AA736" i="4" s="1"/>
  <c r="Y738" i="4"/>
  <c r="Y740" i="4"/>
  <c r="AA740" i="4" s="1"/>
  <c r="Y742" i="4"/>
  <c r="Y744" i="4"/>
  <c r="AA744" i="4" s="1"/>
  <c r="Y746" i="4"/>
  <c r="Y748" i="4"/>
  <c r="AA748" i="4" s="1"/>
  <c r="Y750" i="4"/>
  <c r="Y752" i="4"/>
  <c r="AA752" i="4" s="1"/>
  <c r="Y754" i="4"/>
  <c r="Y756" i="4"/>
  <c r="AA756" i="4" s="1"/>
  <c r="Y758" i="4"/>
  <c r="Y760" i="4"/>
  <c r="AA760" i="4" s="1"/>
  <c r="Y762" i="4"/>
  <c r="Y764" i="4"/>
  <c r="AA764" i="4" s="1"/>
  <c r="Y766" i="4"/>
  <c r="Y768" i="4"/>
  <c r="AA768" i="4" s="1"/>
  <c r="Y770" i="4"/>
  <c r="Y772" i="4"/>
  <c r="AA772" i="4" s="1"/>
  <c r="Y774" i="4"/>
  <c r="Y776" i="4"/>
  <c r="AA776" i="4" s="1"/>
  <c r="Y778" i="4"/>
  <c r="Y780" i="4"/>
  <c r="AA780" i="4" s="1"/>
  <c r="Y782" i="4"/>
  <c r="Y784" i="4"/>
  <c r="AA784" i="4" s="1"/>
  <c r="Y786" i="4"/>
  <c r="Y788" i="4"/>
  <c r="AA788" i="4" s="1"/>
  <c r="Y790" i="4"/>
  <c r="Y792" i="4"/>
  <c r="AA792" i="4" s="1"/>
  <c r="Y794" i="4"/>
  <c r="Y796" i="4"/>
  <c r="AA796" i="4" s="1"/>
  <c r="Y798" i="4"/>
  <c r="Y800" i="4"/>
  <c r="AA800" i="4" s="1"/>
  <c r="Y802" i="4"/>
  <c r="Y804" i="4"/>
  <c r="AA804" i="4" s="1"/>
  <c r="Y806" i="4"/>
  <c r="Y808" i="4"/>
  <c r="AA808" i="4" s="1"/>
  <c r="Y810" i="4"/>
  <c r="Y812" i="4"/>
  <c r="AA812" i="4" s="1"/>
  <c r="Y814" i="4"/>
  <c r="Y816" i="4"/>
  <c r="AA816" i="4" s="1"/>
  <c r="Y818" i="4"/>
  <c r="Y820" i="4"/>
  <c r="AA820" i="4" s="1"/>
  <c r="Y822" i="4"/>
  <c r="Y824" i="4"/>
  <c r="AA824" i="4" s="1"/>
  <c r="Y826" i="4"/>
  <c r="Y828" i="4"/>
  <c r="AA828" i="4" s="1"/>
  <c r="Y830" i="4"/>
  <c r="Y832" i="4"/>
  <c r="AA832" i="4" s="1"/>
  <c r="Y834" i="4"/>
  <c r="Y836" i="4"/>
  <c r="AA836" i="4" s="1"/>
  <c r="Y838" i="4"/>
  <c r="Y840" i="4"/>
  <c r="AA840" i="4" s="1"/>
  <c r="Y842" i="4"/>
  <c r="Y844" i="4"/>
  <c r="AA844" i="4" s="1"/>
  <c r="Y846" i="4"/>
  <c r="Y848" i="4"/>
  <c r="AA848" i="4" s="1"/>
  <c r="Y850" i="4"/>
  <c r="Y852" i="4"/>
  <c r="AA852" i="4" s="1"/>
  <c r="Y854" i="4"/>
  <c r="Y856" i="4"/>
  <c r="AA856" i="4" s="1"/>
  <c r="Y858" i="4"/>
  <c r="Y860" i="4"/>
  <c r="AA860" i="4" s="1"/>
  <c r="Y862" i="4"/>
  <c r="Y864" i="4"/>
  <c r="AA864" i="4" s="1"/>
  <c r="Y866" i="4"/>
  <c r="Y868" i="4"/>
  <c r="AA868" i="4" s="1"/>
  <c r="Y870" i="4"/>
  <c r="Y872" i="4"/>
  <c r="AA872" i="4" s="1"/>
  <c r="Y874" i="4"/>
  <c r="Y876" i="4"/>
  <c r="AA876" i="4" s="1"/>
  <c r="Y878" i="4"/>
  <c r="Y880" i="4"/>
  <c r="AA880" i="4" s="1"/>
  <c r="Y882" i="4"/>
  <c r="Y884" i="4"/>
  <c r="AA884" i="4" s="1"/>
  <c r="Y886" i="4"/>
  <c r="Y888" i="4"/>
  <c r="AA888" i="4" s="1"/>
  <c r="Y890" i="4"/>
  <c r="Y892" i="4"/>
  <c r="AA892" i="4" s="1"/>
  <c r="Y894" i="4"/>
  <c r="Y896" i="4"/>
  <c r="AA896" i="4" s="1"/>
  <c r="Y898" i="4"/>
  <c r="Y900" i="4"/>
  <c r="AA900" i="4" s="1"/>
  <c r="Y902" i="4"/>
  <c r="Y904" i="4"/>
  <c r="AA904" i="4" s="1"/>
  <c r="Y906" i="4"/>
  <c r="Y908" i="4"/>
  <c r="AA908" i="4" s="1"/>
  <c r="Y910" i="4"/>
  <c r="Y912" i="4"/>
  <c r="AA912" i="4" s="1"/>
  <c r="Y407" i="4"/>
  <c r="Y423" i="4"/>
  <c r="AI423" i="4" s="1"/>
  <c r="Y439" i="4"/>
  <c r="Y455" i="4"/>
  <c r="AI455" i="4" s="1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O9" i="4" s="1"/>
  <c r="AU9" i="4" s="1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I447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AQ7" i="4" s="1"/>
  <c r="AW7" i="4" s="1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P8" i="4" s="1"/>
  <c r="AV8" i="4" s="1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O232" i="4"/>
  <c r="AU232" i="4" s="1"/>
  <c r="AQ140" i="4"/>
  <c r="AW140" i="4" s="1"/>
  <c r="AL228" i="4"/>
  <c r="AR228" i="4" s="1"/>
  <c r="AL256" i="4"/>
  <c r="AR256" i="4" s="1"/>
  <c r="AL272" i="4"/>
  <c r="AR272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P399" i="4" s="1"/>
  <c r="AV399" i="4" s="1"/>
  <c r="AC399" i="4"/>
  <c r="AE399" i="4"/>
  <c r="AB399" i="4"/>
  <c r="AA399" i="4"/>
  <c r="Z415" i="4"/>
  <c r="AB415" i="4"/>
  <c r="Z431" i="4"/>
  <c r="AD431" i="4"/>
  <c r="AC431" i="4"/>
  <c r="AE431" i="4"/>
  <c r="AB431" i="4"/>
  <c r="AA431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P435" i="4" s="1"/>
  <c r="AV435" i="4" s="1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AS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U206" i="4"/>
  <c r="AE206" i="4"/>
  <c r="AQ206" i="4" s="1"/>
  <c r="AW206" i="4" s="1"/>
  <c r="Z254" i="4"/>
  <c r="AD254" i="4"/>
  <c r="AC254" i="4"/>
  <c r="AB254" i="4"/>
  <c r="AN254" i="4" s="1"/>
  <c r="AA254" i="4"/>
  <c r="AT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T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P334" i="4" s="1"/>
  <c r="AV334" i="4" s="1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N76" i="4" s="1"/>
  <c r="AT76" i="4" s="1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I250" i="4"/>
  <c r="AG266" i="4"/>
  <c r="AI266" i="4"/>
  <c r="AG330" i="4"/>
  <c r="AI330" i="4"/>
  <c r="AM216" i="4"/>
  <c r="AS216" i="4" s="1"/>
  <c r="AO216" i="4"/>
  <c r="AU216" i="4" s="1"/>
  <c r="AN232" i="4"/>
  <c r="AT232" i="4" s="1"/>
  <c r="AO47" i="4"/>
  <c r="AU47" i="4" s="1"/>
  <c r="AN55" i="4"/>
  <c r="AT55" i="4" s="1"/>
  <c r="AL55" i="4"/>
  <c r="AR55" i="4" s="1"/>
  <c r="AO507" i="4"/>
  <c r="AU507" i="4" s="1"/>
  <c r="AQ507" i="4"/>
  <c r="AW507" i="4" s="1"/>
  <c r="AO387" i="4"/>
  <c r="AU387" i="4" s="1"/>
  <c r="AN387" i="4"/>
  <c r="AT387" i="4" s="1"/>
  <c r="AQ395" i="4"/>
  <c r="AW395" i="4" s="1"/>
  <c r="AL15" i="4"/>
  <c r="AR15" i="4" s="1"/>
  <c r="AL70" i="4"/>
  <c r="AR70" i="4" s="1"/>
  <c r="AP74" i="4"/>
  <c r="AV74" i="4" s="1"/>
  <c r="AM74" i="4"/>
  <c r="AS74" i="4" s="1"/>
  <c r="AQ78" i="4"/>
  <c r="AW78" i="4" s="1"/>
  <c r="AO82" i="4"/>
  <c r="AU82" i="4" s="1"/>
  <c r="AP82" i="4"/>
  <c r="AV82" i="4" s="1"/>
  <c r="AM82" i="4"/>
  <c r="AS82" i="4" s="1"/>
  <c r="AQ86" i="4"/>
  <c r="AW86" i="4" s="1"/>
  <c r="AP102" i="4"/>
  <c r="AV102" i="4" s="1"/>
  <c r="AP214" i="4"/>
  <c r="AV214" i="4" s="1"/>
  <c r="AL222" i="4"/>
  <c r="AR222" i="4" s="1"/>
  <c r="AN342" i="4"/>
  <c r="AT342" i="4" s="1"/>
  <c r="AO350" i="4"/>
  <c r="AU350" i="4" s="1"/>
  <c r="AN124" i="4"/>
  <c r="AT124" i="4" s="1"/>
  <c r="AL124" i="4"/>
  <c r="AR124" i="4" s="1"/>
  <c r="AN164" i="4"/>
  <c r="AT164" i="4" s="1"/>
  <c r="AL180" i="4"/>
  <c r="AR180" i="4" s="1"/>
  <c r="AN196" i="4"/>
  <c r="AT196" i="4" s="1"/>
  <c r="AP256" i="4"/>
  <c r="AV256" i="4" s="1"/>
  <c r="AP288" i="4"/>
  <c r="AV288" i="4" s="1"/>
  <c r="AP304" i="4"/>
  <c r="AV304" i="4" s="1"/>
  <c r="AP320" i="4"/>
  <c r="AV320" i="4" s="1"/>
  <c r="AQ344" i="4"/>
  <c r="AW344" i="4" s="1"/>
  <c r="AQ210" i="4"/>
  <c r="AW210" i="4" s="1"/>
  <c r="AN218" i="4"/>
  <c r="AT218" i="4" s="1"/>
  <c r="AQ226" i="4"/>
  <c r="AW226" i="4" s="1"/>
  <c r="AN338" i="4"/>
  <c r="AT338" i="4" s="1"/>
  <c r="AP354" i="4"/>
  <c r="AV354" i="4" s="1"/>
  <c r="AN354" i="4"/>
  <c r="AT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S467" i="4"/>
  <c r="AB475" i="4"/>
  <c r="AA475" i="4"/>
  <c r="AE475" i="4"/>
  <c r="Z475" i="4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E491" i="4"/>
  <c r="Z491" i="4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E162" i="4"/>
  <c r="Z162" i="4"/>
  <c r="AD162" i="4"/>
  <c r="AC162" i="4"/>
  <c r="Z178" i="4"/>
  <c r="AD178" i="4"/>
  <c r="AC178" i="4"/>
  <c r="AB178" i="4"/>
  <c r="AA178" i="4"/>
  <c r="AE178" i="4"/>
  <c r="Z194" i="4"/>
  <c r="AD194" i="4"/>
  <c r="AC194" i="4"/>
  <c r="AB194" i="4"/>
  <c r="AA194" i="4"/>
  <c r="AE194" i="4"/>
  <c r="AE250" i="4"/>
  <c r="AB266" i="4"/>
  <c r="AA266" i="4"/>
  <c r="AE266" i="4"/>
  <c r="AD266" i="4"/>
  <c r="AC266" i="4"/>
  <c r="Z266" i="4"/>
  <c r="AC282" i="4"/>
  <c r="AB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P118" i="4" s="1"/>
  <c r="AV118" i="4" s="1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P134" i="4" s="1"/>
  <c r="AV134" i="4" s="1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66" i="4"/>
  <c r="AH266" i="4"/>
  <c r="AJ266" i="4"/>
  <c r="AH298" i="4"/>
  <c r="AK330" i="4"/>
  <c r="AH330" i="4"/>
  <c r="AJ330" i="4"/>
  <c r="AP387" i="4"/>
  <c r="AV387" i="4" s="1"/>
  <c r="AM395" i="4"/>
  <c r="AS395" i="4" s="1"/>
  <c r="AQ74" i="4"/>
  <c r="AW74" i="4" s="1"/>
  <c r="AO78" i="4"/>
  <c r="AU78" i="4" s="1"/>
  <c r="AP86" i="4"/>
  <c r="AV86" i="4" s="1"/>
  <c r="AQ90" i="4"/>
  <c r="AW90" i="4" s="1"/>
  <c r="AN102" i="4"/>
  <c r="AT102" i="4" s="1"/>
  <c r="AL102" i="4"/>
  <c r="AR102" i="4" s="1"/>
  <c r="AQ102" i="4"/>
  <c r="AW102" i="4" s="1"/>
  <c r="AM222" i="4"/>
  <c r="AS222" i="4" s="1"/>
  <c r="AN230" i="4"/>
  <c r="AT230" i="4" s="1"/>
  <c r="AO342" i="4"/>
  <c r="AU342" i="4" s="1"/>
  <c r="AQ350" i="4"/>
  <c r="AW350" i="4" s="1"/>
  <c r="AQ124" i="4"/>
  <c r="AW124" i="4" s="1"/>
  <c r="AO124" i="4"/>
  <c r="AU124" i="4" s="1"/>
  <c r="AL344" i="4"/>
  <c r="AR344" i="4" s="1"/>
  <c r="AN210" i="4"/>
  <c r="AT210" i="4" s="1"/>
  <c r="AN346" i="4"/>
  <c r="AT346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B364" i="4"/>
  <c r="Z183" i="4"/>
  <c r="AB315" i="4"/>
  <c r="AH476" i="4"/>
  <c r="X240" i="4"/>
  <c r="AT579" i="4"/>
  <c r="AV579" i="4"/>
  <c r="AS579" i="4"/>
  <c r="Z595" i="4"/>
  <c r="AL595" i="4" s="1"/>
  <c r="AR595" i="4" s="1"/>
  <c r="AB595" i="4"/>
  <c r="AD595" i="4"/>
  <c r="AT595" i="4"/>
  <c r="AV595" i="4"/>
  <c r="AA595" i="4"/>
  <c r="AE595" i="4"/>
  <c r="AQ595" i="4" s="1"/>
  <c r="AW595" i="4" s="1"/>
  <c r="AC595" i="4"/>
  <c r="AS595" i="4"/>
  <c r="AT611" i="4"/>
  <c r="Z627" i="4"/>
  <c r="AT647" i="4"/>
  <c r="AC647" i="4"/>
  <c r="Z979" i="4"/>
  <c r="AL979" i="4" s="1"/>
  <c r="AR979" i="4" s="1"/>
  <c r="AB979" i="4"/>
  <c r="AD979" i="4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N987" i="4" s="1"/>
  <c r="AD987" i="4"/>
  <c r="AP987" i="4" s="1"/>
  <c r="AT987" i="4"/>
  <c r="AV987" i="4"/>
  <c r="AA987" i="4"/>
  <c r="AM987" i="4" s="1"/>
  <c r="AE987" i="4"/>
  <c r="AC987" i="4"/>
  <c r="AS987" i="4"/>
  <c r="Z559" i="4"/>
  <c r="AL559" i="4" s="1"/>
  <c r="AR559" i="4" s="1"/>
  <c r="AB559" i="4"/>
  <c r="AN559" i="4" s="1"/>
  <c r="AD559" i="4"/>
  <c r="AT559" i="4"/>
  <c r="AV559" i="4"/>
  <c r="AA559" i="4"/>
  <c r="AE559" i="4"/>
  <c r="AC559" i="4"/>
  <c r="AO559" i="4" s="1"/>
  <c r="AU559" i="4" s="1"/>
  <c r="AS559" i="4"/>
  <c r="Z575" i="4"/>
  <c r="AB575" i="4"/>
  <c r="AD575" i="4"/>
  <c r="AT575" i="4"/>
  <c r="AV575" i="4"/>
  <c r="AA575" i="4"/>
  <c r="AE575" i="4"/>
  <c r="AC575" i="4"/>
  <c r="AS575" i="4"/>
  <c r="Z591" i="4"/>
  <c r="AL591" i="4" s="1"/>
  <c r="AR591" i="4" s="1"/>
  <c r="AB591" i="4"/>
  <c r="AD591" i="4"/>
  <c r="AT591" i="4"/>
  <c r="AV591" i="4"/>
  <c r="AA591" i="4"/>
  <c r="AM591" i="4" s="1"/>
  <c r="AE591" i="4"/>
  <c r="AC591" i="4"/>
  <c r="AS591" i="4"/>
  <c r="Z623" i="4"/>
  <c r="AL623" i="4" s="1"/>
  <c r="AR623" i="4" s="1"/>
  <c r="AB623" i="4"/>
  <c r="AD623" i="4"/>
  <c r="AP623" i="4" s="1"/>
  <c r="AT623" i="4"/>
  <c r="AV623" i="4"/>
  <c r="AA623" i="4"/>
  <c r="AE623" i="4"/>
  <c r="AC623" i="4"/>
  <c r="AO623" i="4" s="1"/>
  <c r="AU623" i="4" s="1"/>
  <c r="AS623" i="4"/>
  <c r="Z639" i="4"/>
  <c r="AB639" i="4"/>
  <c r="AD639" i="4"/>
  <c r="AT639" i="4"/>
  <c r="AV639" i="4"/>
  <c r="AA639" i="4"/>
  <c r="AM639" i="4" s="1"/>
  <c r="AE639" i="4"/>
  <c r="AC639" i="4"/>
  <c r="AO639" i="4" s="1"/>
  <c r="AU639" i="4" s="1"/>
  <c r="AS639" i="4"/>
  <c r="Z651" i="4"/>
  <c r="AE651" i="4"/>
  <c r="AT667" i="4"/>
  <c r="Z675" i="4"/>
  <c r="AB675" i="4"/>
  <c r="AD675" i="4"/>
  <c r="AT675" i="4"/>
  <c r="AV675" i="4"/>
  <c r="AA675" i="4"/>
  <c r="AE675" i="4"/>
  <c r="AC675" i="4"/>
  <c r="AO675" i="4" s="1"/>
  <c r="AU675" i="4" s="1"/>
  <c r="AS675" i="4"/>
  <c r="AV683" i="4"/>
  <c r="AT699" i="4"/>
  <c r="AS699" i="4"/>
  <c r="Z707" i="4"/>
  <c r="AL707" i="4" s="1"/>
  <c r="AR707" i="4" s="1"/>
  <c r="AB707" i="4"/>
  <c r="AD707" i="4"/>
  <c r="AT707" i="4"/>
  <c r="AV707" i="4"/>
  <c r="AA707" i="4"/>
  <c r="AE707" i="4"/>
  <c r="AC707" i="4"/>
  <c r="AO707" i="4" s="1"/>
  <c r="AU707" i="4" s="1"/>
  <c r="AS707" i="4"/>
  <c r="Z715" i="4"/>
  <c r="AL715" i="4" s="1"/>
  <c r="AR715" i="4" s="1"/>
  <c r="AB715" i="4"/>
  <c r="AD715" i="4"/>
  <c r="AP715" i="4" s="1"/>
  <c r="AT715" i="4"/>
  <c r="AV715" i="4"/>
  <c r="AA715" i="4"/>
  <c r="AM715" i="4" s="1"/>
  <c r="AE715" i="4"/>
  <c r="AC715" i="4"/>
  <c r="AS715" i="4"/>
  <c r="Z731" i="4"/>
  <c r="AL731" i="4" s="1"/>
  <c r="AR731" i="4" s="1"/>
  <c r="AB731" i="4"/>
  <c r="AN731" i="4" s="1"/>
  <c r="AD731" i="4"/>
  <c r="AT731" i="4"/>
  <c r="AV731" i="4"/>
  <c r="AA731" i="4"/>
  <c r="AE731" i="4"/>
  <c r="AC731" i="4"/>
  <c r="AO731" i="4" s="1"/>
  <c r="AU731" i="4" s="1"/>
  <c r="AS731" i="4"/>
  <c r="Z739" i="4"/>
  <c r="AB739" i="4"/>
  <c r="AD739" i="4"/>
  <c r="AT739" i="4"/>
  <c r="AV739" i="4"/>
  <c r="AA739" i="4"/>
  <c r="AE739" i="4"/>
  <c r="AC739" i="4"/>
  <c r="AS739" i="4"/>
  <c r="Z747" i="4"/>
  <c r="AL747" i="4" s="1"/>
  <c r="AR747" i="4" s="1"/>
  <c r="AB747" i="4"/>
  <c r="AN747" i="4" s="1"/>
  <c r="AD747" i="4"/>
  <c r="AT747" i="4"/>
  <c r="AV747" i="4"/>
  <c r="AA747" i="4"/>
  <c r="AE747" i="4"/>
  <c r="AC747" i="4"/>
  <c r="AS747" i="4"/>
  <c r="Z763" i="4"/>
  <c r="AL763" i="4" s="1"/>
  <c r="AR763" i="4" s="1"/>
  <c r="AB763" i="4"/>
  <c r="AD763" i="4"/>
  <c r="AT763" i="4"/>
  <c r="AV763" i="4"/>
  <c r="AA763" i="4"/>
  <c r="AE763" i="4"/>
  <c r="AQ763" i="4" s="1"/>
  <c r="AW763" i="4" s="1"/>
  <c r="AC763" i="4"/>
  <c r="AS763" i="4"/>
  <c r="Z771" i="4"/>
  <c r="AB771" i="4"/>
  <c r="AN771" i="4" s="1"/>
  <c r="AD771" i="4"/>
  <c r="AP771" i="4" s="1"/>
  <c r="AT771" i="4"/>
  <c r="AV771" i="4"/>
  <c r="AA771" i="4"/>
  <c r="AM771" i="4" s="1"/>
  <c r="AE771" i="4"/>
  <c r="AC771" i="4"/>
  <c r="AS771" i="4"/>
  <c r="Z779" i="4"/>
  <c r="AV779" i="4"/>
  <c r="AS779" i="4"/>
  <c r="AV795" i="4"/>
  <c r="AS795" i="4"/>
  <c r="Z803" i="4"/>
  <c r="AL803" i="4" s="1"/>
  <c r="AR803" i="4" s="1"/>
  <c r="AB803" i="4"/>
  <c r="AD803" i="4"/>
  <c r="AT803" i="4"/>
  <c r="AV803" i="4"/>
  <c r="AA803" i="4"/>
  <c r="AE803" i="4"/>
  <c r="AQ803" i="4" s="1"/>
  <c r="AW803" i="4" s="1"/>
  <c r="AC803" i="4"/>
  <c r="AS803" i="4"/>
  <c r="AD811" i="4"/>
  <c r="AV811" i="4"/>
  <c r="AE811" i="4"/>
  <c r="AS811" i="4"/>
  <c r="Z827" i="4"/>
  <c r="AV827" i="4"/>
  <c r="AS827" i="4"/>
  <c r="Z835" i="4"/>
  <c r="AL835" i="4" s="1"/>
  <c r="AR835" i="4" s="1"/>
  <c r="AB835" i="4"/>
  <c r="AN835" i="4" s="1"/>
  <c r="AD835" i="4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C843" i="4"/>
  <c r="AS843" i="4"/>
  <c r="Z859" i="4"/>
  <c r="AL859" i="4" s="1"/>
  <c r="AR859" i="4" s="1"/>
  <c r="AB859" i="4"/>
  <c r="AN859" i="4" s="1"/>
  <c r="AD859" i="4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S867" i="4"/>
  <c r="Z875" i="4"/>
  <c r="AL875" i="4" s="1"/>
  <c r="AR875" i="4" s="1"/>
  <c r="AB875" i="4"/>
  <c r="AN875" i="4" s="1"/>
  <c r="AD875" i="4"/>
  <c r="AT875" i="4"/>
  <c r="AV875" i="4"/>
  <c r="AA875" i="4"/>
  <c r="AM875" i="4" s="1"/>
  <c r="AE875" i="4"/>
  <c r="AC875" i="4"/>
  <c r="AO875" i="4" s="1"/>
  <c r="AU875" i="4" s="1"/>
  <c r="AS875" i="4"/>
  <c r="AB883" i="4"/>
  <c r="Z891" i="4"/>
  <c r="AL891" i="4" s="1"/>
  <c r="AR891" i="4" s="1"/>
  <c r="AB891" i="4"/>
  <c r="AN891" i="4" s="1"/>
  <c r="AD891" i="4"/>
  <c r="AT891" i="4"/>
  <c r="AV891" i="4"/>
  <c r="AA891" i="4"/>
  <c r="AE891" i="4"/>
  <c r="AC891" i="4"/>
  <c r="AS891" i="4"/>
  <c r="Z899" i="4"/>
  <c r="AB899" i="4"/>
  <c r="AD899" i="4"/>
  <c r="AP899" i="4" s="1"/>
  <c r="AT899" i="4"/>
  <c r="AV899" i="4"/>
  <c r="AA899" i="4"/>
  <c r="AM899" i="4" s="1"/>
  <c r="AE899" i="4"/>
  <c r="AC899" i="4"/>
  <c r="AS899" i="4"/>
  <c r="AV907" i="4"/>
  <c r="AE915" i="4"/>
  <c r="AE44" i="4"/>
  <c r="AC121" i="4"/>
  <c r="AI179" i="4"/>
  <c r="AK227" i="4"/>
  <c r="AC271" i="4"/>
  <c r="AI319" i="4"/>
  <c r="AK392" i="4"/>
  <c r="AC424" i="4"/>
  <c r="AI472" i="4"/>
  <c r="AK556" i="4"/>
  <c r="AF515" i="4"/>
  <c r="AB926" i="4"/>
  <c r="AH954" i="4"/>
  <c r="Z545" i="4"/>
  <c r="AI986" i="4"/>
  <c r="AJ994" i="4"/>
  <c r="AJ159" i="4"/>
  <c r="AE191" i="4"/>
  <c r="AF191" i="4"/>
  <c r="AJ223" i="4"/>
  <c r="AD275" i="4"/>
  <c r="Z307" i="4"/>
  <c r="AE339" i="4"/>
  <c r="AF339" i="4"/>
  <c r="Z388" i="4"/>
  <c r="AD420" i="4"/>
  <c r="AJ452" i="4"/>
  <c r="AE484" i="4"/>
  <c r="AF484" i="4"/>
  <c r="AH58" i="4"/>
  <c r="AD277" i="4"/>
  <c r="Z309" i="4"/>
  <c r="AE341" i="4"/>
  <c r="AK341" i="4"/>
  <c r="Z20" i="4"/>
  <c r="AA380" i="4"/>
  <c r="AE380" i="4"/>
  <c r="AD380" i="4"/>
  <c r="AU380" i="4"/>
  <c r="AB380" i="4"/>
  <c r="AA519" i="4"/>
  <c r="AC519" i="4"/>
  <c r="AE519" i="4"/>
  <c r="AU519" i="4"/>
  <c r="AB519" i="4"/>
  <c r="AD519" i="4"/>
  <c r="Z519" i="4"/>
  <c r="AA551" i="4"/>
  <c r="AC551" i="4"/>
  <c r="AE551" i="4"/>
  <c r="AU551" i="4"/>
  <c r="AB551" i="4"/>
  <c r="AD551" i="4"/>
  <c r="Z551" i="4"/>
  <c r="AA535" i="4"/>
  <c r="AC535" i="4"/>
  <c r="AE535" i="4"/>
  <c r="AU535" i="4"/>
  <c r="AB535" i="4"/>
  <c r="AD535" i="4"/>
  <c r="Z535" i="4"/>
  <c r="AA924" i="4"/>
  <c r="AC924" i="4"/>
  <c r="AE924" i="4"/>
  <c r="AU924" i="4"/>
  <c r="Z924" i="4"/>
  <c r="AD924" i="4"/>
  <c r="AB924" i="4"/>
  <c r="AV924" i="4"/>
  <c r="AA932" i="4"/>
  <c r="AC932" i="4"/>
  <c r="AE932" i="4"/>
  <c r="AU932" i="4"/>
  <c r="Z932" i="4"/>
  <c r="AD932" i="4"/>
  <c r="AT932" i="4"/>
  <c r="AB932" i="4"/>
  <c r="AV932" i="4"/>
  <c r="AA940" i="4"/>
  <c r="AC940" i="4"/>
  <c r="AE940" i="4"/>
  <c r="AS940" i="4"/>
  <c r="AW940" i="4"/>
  <c r="Z940" i="4"/>
  <c r="AD940" i="4"/>
  <c r="AB940" i="4"/>
  <c r="AV940" i="4"/>
  <c r="AA948" i="4"/>
  <c r="AC948" i="4"/>
  <c r="AE948" i="4"/>
  <c r="AU948" i="4"/>
  <c r="Z948" i="4"/>
  <c r="AD948" i="4"/>
  <c r="AB948" i="4"/>
  <c r="AA956" i="4"/>
  <c r="AC956" i="4"/>
  <c r="AE956" i="4"/>
  <c r="AU956" i="4"/>
  <c r="Z956" i="4"/>
  <c r="AD956" i="4"/>
  <c r="AB956" i="4"/>
  <c r="AV956" i="4"/>
  <c r="AA964" i="4"/>
  <c r="AC964" i="4"/>
  <c r="AE964" i="4"/>
  <c r="AU964" i="4"/>
  <c r="Z964" i="4"/>
  <c r="AD964" i="4"/>
  <c r="AT964" i="4"/>
  <c r="AB964" i="4"/>
  <c r="AV964" i="4"/>
  <c r="AA972" i="4"/>
  <c r="AC972" i="4"/>
  <c r="AE972" i="4"/>
  <c r="AS972" i="4"/>
  <c r="AW972" i="4"/>
  <c r="Z972" i="4"/>
  <c r="AD972" i="4"/>
  <c r="AB972" i="4"/>
  <c r="AV972" i="4"/>
  <c r="AA525" i="4"/>
  <c r="AC525" i="4"/>
  <c r="AE525" i="4"/>
  <c r="AU525" i="4"/>
  <c r="AB525" i="4"/>
  <c r="AD525" i="4"/>
  <c r="Z525" i="4"/>
  <c r="AT525" i="4"/>
  <c r="AA541" i="4"/>
  <c r="AC541" i="4"/>
  <c r="AE541" i="4"/>
  <c r="AS541" i="4"/>
  <c r="AW541" i="4"/>
  <c r="AB541" i="4"/>
  <c r="AD541" i="4"/>
  <c r="Z541" i="4"/>
  <c r="AP386" i="4"/>
  <c r="AV386" i="4" s="1"/>
  <c r="AQ386" i="4"/>
  <c r="AW386" i="4" s="1"/>
  <c r="AL127" i="4"/>
  <c r="AR127" i="4" s="1"/>
  <c r="AM127" i="4"/>
  <c r="AS127" i="4" s="1"/>
  <c r="AO157" i="4"/>
  <c r="AU15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Q422" i="4"/>
  <c r="AW422" i="4" s="1"/>
  <c r="AN127" i="4"/>
  <c r="AT127" i="4" s="1"/>
  <c r="AO127" i="4"/>
  <c r="AU127" i="4" s="1"/>
  <c r="AP157" i="4"/>
  <c r="AV157" i="4" s="1"/>
  <c r="AQ157" i="4"/>
  <c r="AW157" i="4" s="1"/>
  <c r="AP382" i="4"/>
  <c r="AV382" i="4" s="1"/>
  <c r="AQ382" i="4"/>
  <c r="AW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I603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K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O561" i="4"/>
  <c r="AU561" i="4" s="1"/>
  <c r="AQ561" i="4"/>
  <c r="AW561" i="4" s="1"/>
  <c r="AP561" i="4"/>
  <c r="AV561" i="4" s="1"/>
  <c r="AL561" i="4"/>
  <c r="AR561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P625" i="4"/>
  <c r="AV625" i="4" s="1"/>
  <c r="AM633" i="4"/>
  <c r="AS633" i="4" s="1"/>
  <c r="AN633" i="4"/>
  <c r="AT633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81" i="4"/>
  <c r="AS681" i="4" s="1"/>
  <c r="AN681" i="4"/>
  <c r="AT681" i="4" s="1"/>
  <c r="AM697" i="4"/>
  <c r="AS697" i="4" s="1"/>
  <c r="AN697" i="4"/>
  <c r="AT697" i="4" s="1"/>
  <c r="AM713" i="4"/>
  <c r="AS713" i="4" s="1"/>
  <c r="AN713" i="4"/>
  <c r="AT713" i="4" s="1"/>
  <c r="AM729" i="4"/>
  <c r="AS729" i="4" s="1"/>
  <c r="AN729" i="4"/>
  <c r="AT729" i="4" s="1"/>
  <c r="AM745" i="4"/>
  <c r="AS745" i="4" s="1"/>
  <c r="AN745" i="4"/>
  <c r="AT745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M661" i="4"/>
  <c r="AS661" i="4" s="1"/>
  <c r="AN661" i="4"/>
  <c r="AT661" i="4" s="1"/>
  <c r="AO677" i="4"/>
  <c r="AU677" i="4" s="1"/>
  <c r="AL677" i="4"/>
  <c r="AR677" i="4" s="1"/>
  <c r="AN701" i="4"/>
  <c r="AT701" i="4" s="1"/>
  <c r="AM733" i="4"/>
  <c r="AS733" i="4" s="1"/>
  <c r="AN733" i="4"/>
  <c r="AT733" i="4" s="1"/>
  <c r="AO749" i="4"/>
  <c r="AU749" i="4" s="1"/>
  <c r="AP749" i="4"/>
  <c r="AV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L813" i="4"/>
  <c r="AR813" i="4" s="1"/>
  <c r="AM829" i="4"/>
  <c r="AS829" i="4" s="1"/>
  <c r="AN829" i="4"/>
  <c r="AT829" i="4" s="1"/>
  <c r="AP845" i="4"/>
  <c r="AV845" i="4" s="1"/>
  <c r="AM853" i="4"/>
  <c r="AS853" i="4" s="1"/>
  <c r="AN853" i="4"/>
  <c r="AT853" i="4" s="1"/>
  <c r="AO869" i="4"/>
  <c r="AU869" i="4" s="1"/>
  <c r="AQ869" i="4"/>
  <c r="AW869" i="4" s="1"/>
  <c r="AM885" i="4"/>
  <c r="AS885" i="4" s="1"/>
  <c r="AN885" i="4"/>
  <c r="AT885" i="4" s="1"/>
  <c r="AM917" i="4"/>
  <c r="AS917" i="4" s="1"/>
  <c r="AN917" i="4"/>
  <c r="AT917" i="4" s="1"/>
  <c r="AE360" i="4"/>
  <c r="Z527" i="4"/>
  <c r="Z543" i="4"/>
  <c r="AD936" i="4"/>
  <c r="AE952" i="4"/>
  <c r="Z533" i="4"/>
  <c r="AD558" i="4"/>
  <c r="AC560" i="4"/>
  <c r="AE562" i="4"/>
  <c r="Z568" i="4"/>
  <c r="Z570" i="4"/>
  <c r="AD574" i="4"/>
  <c r="AE578" i="4"/>
  <c r="AB582" i="4"/>
  <c r="Z584" i="4"/>
  <c r="AB586" i="4"/>
  <c r="AB588" i="4"/>
  <c r="AE590" i="4"/>
  <c r="AC592" i="4"/>
  <c r="AE594" i="4"/>
  <c r="AC598" i="4"/>
  <c r="Z598" i="4"/>
  <c r="Z600" i="4"/>
  <c r="AC602" i="4"/>
  <c r="Z602" i="4"/>
  <c r="AA606" i="4"/>
  <c r="AD606" i="4"/>
  <c r="AC608" i="4"/>
  <c r="AA610" i="4"/>
  <c r="AD610" i="4"/>
  <c r="AC614" i="4"/>
  <c r="Z614" i="4"/>
  <c r="AB616" i="4"/>
  <c r="AA618" i="4"/>
  <c r="AD618" i="4"/>
  <c r="AC622" i="4"/>
  <c r="Z622" i="4"/>
  <c r="AB624" i="4"/>
  <c r="AA626" i="4"/>
  <c r="AE626" i="4"/>
  <c r="AD626" i="4"/>
  <c r="AC628" i="4"/>
  <c r="AA630" i="4"/>
  <c r="AE630" i="4"/>
  <c r="AD630" i="4"/>
  <c r="AC634" i="4"/>
  <c r="AB634" i="4"/>
  <c r="Z634" i="4"/>
  <c r="Z636" i="4"/>
  <c r="AC638" i="4"/>
  <c r="AB638" i="4"/>
  <c r="Z638" i="4"/>
  <c r="AC640" i="4"/>
  <c r="Z640" i="4"/>
  <c r="AA642" i="4"/>
  <c r="AE642" i="4"/>
  <c r="AD642" i="4"/>
  <c r="AC644" i="4"/>
  <c r="Z644" i="4"/>
  <c r="AC646" i="4"/>
  <c r="AB646" i="4"/>
  <c r="Z646" i="4"/>
  <c r="AC648" i="4"/>
  <c r="Z648" i="4"/>
  <c r="AA650" i="4"/>
  <c r="AE650" i="4"/>
  <c r="AD650" i="4"/>
  <c r="AC652" i="4"/>
  <c r="Z652" i="4"/>
  <c r="AC654" i="4"/>
  <c r="AB654" i="4"/>
  <c r="Z654" i="4"/>
  <c r="AC656" i="4"/>
  <c r="Z656" i="4"/>
  <c r="AA658" i="4"/>
  <c r="AE658" i="4"/>
  <c r="AD658" i="4"/>
  <c r="AC660" i="4"/>
  <c r="Z660" i="4"/>
  <c r="AC662" i="4"/>
  <c r="AB662" i="4"/>
  <c r="Z662" i="4"/>
  <c r="AC664" i="4"/>
  <c r="Z664" i="4"/>
  <c r="AA666" i="4"/>
  <c r="AE666" i="4"/>
  <c r="AD666" i="4"/>
  <c r="AC668" i="4"/>
  <c r="Z668" i="4"/>
  <c r="AC670" i="4"/>
  <c r="AB670" i="4"/>
  <c r="Z670" i="4"/>
  <c r="AC672" i="4"/>
  <c r="Z672" i="4"/>
  <c r="AA674" i="4"/>
  <c r="AE674" i="4"/>
  <c r="AD674" i="4"/>
  <c r="AC676" i="4"/>
  <c r="Z676" i="4"/>
  <c r="AC678" i="4"/>
  <c r="AB678" i="4"/>
  <c r="Z678" i="4"/>
  <c r="AC680" i="4"/>
  <c r="Z680" i="4"/>
  <c r="AA682" i="4"/>
  <c r="AE682" i="4"/>
  <c r="AD682" i="4"/>
  <c r="AC684" i="4"/>
  <c r="Z684" i="4"/>
  <c r="AC686" i="4"/>
  <c r="AB686" i="4"/>
  <c r="Z686" i="4"/>
  <c r="AC688" i="4"/>
  <c r="Z688" i="4"/>
  <c r="AA690" i="4"/>
  <c r="AE690" i="4"/>
  <c r="AD690" i="4"/>
  <c r="AC692" i="4"/>
  <c r="Z692" i="4"/>
  <c r="AC694" i="4"/>
  <c r="AB694" i="4"/>
  <c r="Z694" i="4"/>
  <c r="AC696" i="4"/>
  <c r="Z696" i="4"/>
  <c r="AA698" i="4"/>
  <c r="AE698" i="4"/>
  <c r="AD698" i="4"/>
  <c r="AC700" i="4"/>
  <c r="Z700" i="4"/>
  <c r="AC702" i="4"/>
  <c r="AB702" i="4"/>
  <c r="Z702" i="4"/>
  <c r="AC704" i="4"/>
  <c r="Z704" i="4"/>
  <c r="AA706" i="4"/>
  <c r="AE706" i="4"/>
  <c r="AD706" i="4"/>
  <c r="AC708" i="4"/>
  <c r="Z708" i="4"/>
  <c r="AC710" i="4"/>
  <c r="AB710" i="4"/>
  <c r="Z710" i="4"/>
  <c r="AC712" i="4"/>
  <c r="Z712" i="4"/>
  <c r="AA714" i="4"/>
  <c r="AE714" i="4"/>
  <c r="AD714" i="4"/>
  <c r="AC716" i="4"/>
  <c r="Z716" i="4"/>
  <c r="AC718" i="4"/>
  <c r="AB718" i="4"/>
  <c r="Z718" i="4"/>
  <c r="AC720" i="4"/>
  <c r="Z720" i="4"/>
  <c r="AA722" i="4"/>
  <c r="AC722" i="4"/>
  <c r="AE722" i="4"/>
  <c r="AB722" i="4"/>
  <c r="AD722" i="4"/>
  <c r="Z722" i="4"/>
  <c r="AB724" i="4"/>
  <c r="AA726" i="4"/>
  <c r="AC726" i="4"/>
  <c r="AE726" i="4"/>
  <c r="AB726" i="4"/>
  <c r="AD726" i="4"/>
  <c r="Z726" i="4"/>
  <c r="AC728" i="4"/>
  <c r="Z728" i="4"/>
  <c r="AA730" i="4"/>
  <c r="AC730" i="4"/>
  <c r="AE730" i="4"/>
  <c r="AB730" i="4"/>
  <c r="AD730" i="4"/>
  <c r="Z730" i="4"/>
  <c r="AB732" i="4"/>
  <c r="AA734" i="4"/>
  <c r="AC734" i="4"/>
  <c r="AE734" i="4"/>
  <c r="AB734" i="4"/>
  <c r="AD734" i="4"/>
  <c r="Z734" i="4"/>
  <c r="AC736" i="4"/>
  <c r="Z736" i="4"/>
  <c r="AA738" i="4"/>
  <c r="AC738" i="4"/>
  <c r="AE738" i="4"/>
  <c r="AB738" i="4"/>
  <c r="AD738" i="4"/>
  <c r="Z738" i="4"/>
  <c r="AB740" i="4"/>
  <c r="AA742" i="4"/>
  <c r="AC742" i="4"/>
  <c r="AE742" i="4"/>
  <c r="AB742" i="4"/>
  <c r="AD742" i="4"/>
  <c r="Z742" i="4"/>
  <c r="AC744" i="4"/>
  <c r="Z744" i="4"/>
  <c r="AA746" i="4"/>
  <c r="AC746" i="4"/>
  <c r="AE746" i="4"/>
  <c r="AB746" i="4"/>
  <c r="AD746" i="4"/>
  <c r="Z746" i="4"/>
  <c r="AB748" i="4"/>
  <c r="AA750" i="4"/>
  <c r="AC750" i="4"/>
  <c r="AE750" i="4"/>
  <c r="AB750" i="4"/>
  <c r="AD750" i="4"/>
  <c r="Z750" i="4"/>
  <c r="AC752" i="4"/>
  <c r="Z752" i="4"/>
  <c r="AA754" i="4"/>
  <c r="AC754" i="4"/>
  <c r="AE754" i="4"/>
  <c r="AB754" i="4"/>
  <c r="AD754" i="4"/>
  <c r="Z754" i="4"/>
  <c r="AB756" i="4"/>
  <c r="AA758" i="4"/>
  <c r="AC758" i="4"/>
  <c r="AE758" i="4"/>
  <c r="AB758" i="4"/>
  <c r="AD758" i="4"/>
  <c r="Z758" i="4"/>
  <c r="AC760" i="4"/>
  <c r="Z760" i="4"/>
  <c r="AA762" i="4"/>
  <c r="AC762" i="4"/>
  <c r="AE762" i="4"/>
  <c r="AB762" i="4"/>
  <c r="AD762" i="4"/>
  <c r="Z762" i="4"/>
  <c r="AB764" i="4"/>
  <c r="AA766" i="4"/>
  <c r="AC766" i="4"/>
  <c r="AE766" i="4"/>
  <c r="AB766" i="4"/>
  <c r="AD766" i="4"/>
  <c r="Z766" i="4"/>
  <c r="AC768" i="4"/>
  <c r="Z768" i="4"/>
  <c r="AA770" i="4"/>
  <c r="AC770" i="4"/>
  <c r="AE770" i="4"/>
  <c r="AB770" i="4"/>
  <c r="AD770" i="4"/>
  <c r="Z770" i="4"/>
  <c r="AB772" i="4"/>
  <c r="AA774" i="4"/>
  <c r="AC774" i="4"/>
  <c r="AE774" i="4"/>
  <c r="AB774" i="4"/>
  <c r="AD774" i="4"/>
  <c r="Z774" i="4"/>
  <c r="AC776" i="4"/>
  <c r="Z776" i="4"/>
  <c r="AA778" i="4"/>
  <c r="AC778" i="4"/>
  <c r="AE778" i="4"/>
  <c r="AB778" i="4"/>
  <c r="AD778" i="4"/>
  <c r="Z778" i="4"/>
  <c r="AB780" i="4"/>
  <c r="AA782" i="4"/>
  <c r="AC782" i="4"/>
  <c r="AE782" i="4"/>
  <c r="AB782" i="4"/>
  <c r="AD782" i="4"/>
  <c r="Z782" i="4"/>
  <c r="AC784" i="4"/>
  <c r="Z784" i="4"/>
  <c r="AA786" i="4"/>
  <c r="AC786" i="4"/>
  <c r="AE786" i="4"/>
  <c r="AB786" i="4"/>
  <c r="AD786" i="4"/>
  <c r="Z786" i="4"/>
  <c r="AB788" i="4"/>
  <c r="AA790" i="4"/>
  <c r="AC790" i="4"/>
  <c r="AE790" i="4"/>
  <c r="AB790" i="4"/>
  <c r="AD790" i="4"/>
  <c r="Z790" i="4"/>
  <c r="AC792" i="4"/>
  <c r="Z792" i="4"/>
  <c r="AA794" i="4"/>
  <c r="AC794" i="4"/>
  <c r="AE794" i="4"/>
  <c r="AB794" i="4"/>
  <c r="AD794" i="4"/>
  <c r="Z794" i="4"/>
  <c r="AB796" i="4"/>
  <c r="AA798" i="4"/>
  <c r="AC798" i="4"/>
  <c r="AE798" i="4"/>
  <c r="AB798" i="4"/>
  <c r="AD798" i="4"/>
  <c r="Z798" i="4"/>
  <c r="AC800" i="4"/>
  <c r="Z800" i="4"/>
  <c r="AA802" i="4"/>
  <c r="AC802" i="4"/>
  <c r="AE802" i="4"/>
  <c r="AB802" i="4"/>
  <c r="AD802" i="4"/>
  <c r="Z802" i="4"/>
  <c r="AB804" i="4"/>
  <c r="AA806" i="4"/>
  <c r="AC806" i="4"/>
  <c r="AE806" i="4"/>
  <c r="AB806" i="4"/>
  <c r="AD806" i="4"/>
  <c r="Z806" i="4"/>
  <c r="AC808" i="4"/>
  <c r="Z808" i="4"/>
  <c r="AA810" i="4"/>
  <c r="AC810" i="4"/>
  <c r="AE810" i="4"/>
  <c r="AB810" i="4"/>
  <c r="AD810" i="4"/>
  <c r="Z810" i="4"/>
  <c r="AB812" i="4"/>
  <c r="AA814" i="4"/>
  <c r="AC814" i="4"/>
  <c r="AE814" i="4"/>
  <c r="AB814" i="4"/>
  <c r="AD814" i="4"/>
  <c r="Z814" i="4"/>
  <c r="AC816" i="4"/>
  <c r="Z816" i="4"/>
  <c r="AA818" i="4"/>
  <c r="AC818" i="4"/>
  <c r="AE818" i="4"/>
  <c r="AB818" i="4"/>
  <c r="AD818" i="4"/>
  <c r="Z818" i="4"/>
  <c r="AB820" i="4"/>
  <c r="AA822" i="4"/>
  <c r="AC822" i="4"/>
  <c r="AE822" i="4"/>
  <c r="AB822" i="4"/>
  <c r="AD822" i="4"/>
  <c r="Z822" i="4"/>
  <c r="AC824" i="4"/>
  <c r="Z824" i="4"/>
  <c r="AA826" i="4"/>
  <c r="AC826" i="4"/>
  <c r="AE826" i="4"/>
  <c r="AB826" i="4"/>
  <c r="AD826" i="4"/>
  <c r="Z826" i="4"/>
  <c r="AB828" i="4"/>
  <c r="AA830" i="4"/>
  <c r="AC830" i="4"/>
  <c r="AE830" i="4"/>
  <c r="AB830" i="4"/>
  <c r="AD830" i="4"/>
  <c r="Z830" i="4"/>
  <c r="AC832" i="4"/>
  <c r="Z832" i="4"/>
  <c r="AA834" i="4"/>
  <c r="AC834" i="4"/>
  <c r="AE834" i="4"/>
  <c r="AB834" i="4"/>
  <c r="AD834" i="4"/>
  <c r="Z834" i="4"/>
  <c r="AB836" i="4"/>
  <c r="AA838" i="4"/>
  <c r="AC838" i="4"/>
  <c r="AE838" i="4"/>
  <c r="AB838" i="4"/>
  <c r="AD838" i="4"/>
  <c r="Z838" i="4"/>
  <c r="AC840" i="4"/>
  <c r="Z840" i="4"/>
  <c r="AA842" i="4"/>
  <c r="AC842" i="4"/>
  <c r="AE842" i="4"/>
  <c r="AB842" i="4"/>
  <c r="AD842" i="4"/>
  <c r="Z842" i="4"/>
  <c r="AB844" i="4"/>
  <c r="AA846" i="4"/>
  <c r="AC846" i="4"/>
  <c r="AE846" i="4"/>
  <c r="AB846" i="4"/>
  <c r="AD846" i="4"/>
  <c r="Z846" i="4"/>
  <c r="AC848" i="4"/>
  <c r="Z848" i="4"/>
  <c r="AA850" i="4"/>
  <c r="AC850" i="4"/>
  <c r="AE850" i="4"/>
  <c r="AB850" i="4"/>
  <c r="AD850" i="4"/>
  <c r="Z850" i="4"/>
  <c r="AB852" i="4"/>
  <c r="AA854" i="4"/>
  <c r="AC854" i="4"/>
  <c r="AE854" i="4"/>
  <c r="AB854" i="4"/>
  <c r="AD854" i="4"/>
  <c r="Z854" i="4"/>
  <c r="AC856" i="4"/>
  <c r="Z856" i="4"/>
  <c r="AA858" i="4"/>
  <c r="AC858" i="4"/>
  <c r="AE858" i="4"/>
  <c r="AB858" i="4"/>
  <c r="AD858" i="4"/>
  <c r="Z858" i="4"/>
  <c r="AB860" i="4"/>
  <c r="AA862" i="4"/>
  <c r="AC862" i="4"/>
  <c r="AE862" i="4"/>
  <c r="AB862" i="4"/>
  <c r="AD862" i="4"/>
  <c r="Z862" i="4"/>
  <c r="AC864" i="4"/>
  <c r="Z864" i="4"/>
  <c r="AA866" i="4"/>
  <c r="AC866" i="4"/>
  <c r="AE866" i="4"/>
  <c r="AB866" i="4"/>
  <c r="AD866" i="4"/>
  <c r="Z866" i="4"/>
  <c r="AB868" i="4"/>
  <c r="AA870" i="4"/>
  <c r="AC870" i="4"/>
  <c r="AE870" i="4"/>
  <c r="AB870" i="4"/>
  <c r="AD870" i="4"/>
  <c r="Z870" i="4"/>
  <c r="AC872" i="4"/>
  <c r="Z872" i="4"/>
  <c r="AA874" i="4"/>
  <c r="AC874" i="4"/>
  <c r="AE874" i="4"/>
  <c r="AB874" i="4"/>
  <c r="AD874" i="4"/>
  <c r="Z874" i="4"/>
  <c r="AB876" i="4"/>
  <c r="AA878" i="4"/>
  <c r="AC878" i="4"/>
  <c r="AE878" i="4"/>
  <c r="AB878" i="4"/>
  <c r="AD878" i="4"/>
  <c r="Z878" i="4"/>
  <c r="AC880" i="4"/>
  <c r="Z880" i="4"/>
  <c r="AA882" i="4"/>
  <c r="AC882" i="4"/>
  <c r="AE882" i="4"/>
  <c r="AB882" i="4"/>
  <c r="AD882" i="4"/>
  <c r="Z882" i="4"/>
  <c r="AB884" i="4"/>
  <c r="AA886" i="4"/>
  <c r="AC886" i="4"/>
  <c r="AE886" i="4"/>
  <c r="AB886" i="4"/>
  <c r="AD886" i="4"/>
  <c r="Z886" i="4"/>
  <c r="AC888" i="4"/>
  <c r="Z888" i="4"/>
  <c r="AA890" i="4"/>
  <c r="AC890" i="4"/>
  <c r="AE890" i="4"/>
  <c r="AB890" i="4"/>
  <c r="AD890" i="4"/>
  <c r="Z890" i="4"/>
  <c r="AB892" i="4"/>
  <c r="AA894" i="4"/>
  <c r="AC894" i="4"/>
  <c r="AE894" i="4"/>
  <c r="AB894" i="4"/>
  <c r="AD894" i="4"/>
  <c r="Z894" i="4"/>
  <c r="AC896" i="4"/>
  <c r="Z896" i="4"/>
  <c r="AA898" i="4"/>
  <c r="AC898" i="4"/>
  <c r="AE898" i="4"/>
  <c r="AB898" i="4"/>
  <c r="AD898" i="4"/>
  <c r="Z898" i="4"/>
  <c r="AB900" i="4"/>
  <c r="AA902" i="4"/>
  <c r="AC902" i="4"/>
  <c r="AE902" i="4"/>
  <c r="AB902" i="4"/>
  <c r="AD902" i="4"/>
  <c r="Z902" i="4"/>
  <c r="AC904" i="4"/>
  <c r="Z904" i="4"/>
  <c r="AA906" i="4"/>
  <c r="AC906" i="4"/>
  <c r="AE906" i="4"/>
  <c r="AB906" i="4"/>
  <c r="AD906" i="4"/>
  <c r="Z906" i="4"/>
  <c r="AB908" i="4"/>
  <c r="AA910" i="4"/>
  <c r="AC910" i="4"/>
  <c r="AE910" i="4"/>
  <c r="AB910" i="4"/>
  <c r="AD910" i="4"/>
  <c r="Z910" i="4"/>
  <c r="AC912" i="4"/>
  <c r="Z912" i="4"/>
  <c r="AA914" i="4"/>
  <c r="AM914" i="4" s="1"/>
  <c r="AC914" i="4"/>
  <c r="AE914" i="4"/>
  <c r="AS914" i="4"/>
  <c r="AW914" i="4"/>
  <c r="AB914" i="4"/>
  <c r="AD914" i="4"/>
  <c r="AP914" i="4" s="1"/>
  <c r="AV914" i="4" s="1"/>
  <c r="Z914" i="4"/>
  <c r="AL914" i="4" s="1"/>
  <c r="AR914" i="4" s="1"/>
  <c r="AT914" i="4"/>
  <c r="AA916" i="4"/>
  <c r="AC916" i="4"/>
  <c r="AO916" i="4" s="1"/>
  <c r="AU916" i="4" s="1"/>
  <c r="AE916" i="4"/>
  <c r="AQ916" i="4" s="1"/>
  <c r="AS916" i="4"/>
  <c r="AW916" i="4"/>
  <c r="AB916" i="4"/>
  <c r="AN916" i="4" s="1"/>
  <c r="AD916" i="4"/>
  <c r="Z916" i="4"/>
  <c r="AT916" i="4"/>
  <c r="AA918" i="4"/>
  <c r="AM918" i="4" s="1"/>
  <c r="AC918" i="4"/>
  <c r="AE918" i="4"/>
  <c r="AS918" i="4"/>
  <c r="AW918" i="4"/>
  <c r="AB918" i="4"/>
  <c r="AD918" i="4"/>
  <c r="AP918" i="4" s="1"/>
  <c r="AV918" i="4" s="1"/>
  <c r="Z918" i="4"/>
  <c r="AL918" i="4" s="1"/>
  <c r="AR918" i="4" s="1"/>
  <c r="AT918" i="4"/>
  <c r="AA920" i="4"/>
  <c r="AC920" i="4"/>
  <c r="AO920" i="4" s="1"/>
  <c r="AU920" i="4" s="1"/>
  <c r="AE920" i="4"/>
  <c r="AQ920" i="4" s="1"/>
  <c r="AS920" i="4"/>
  <c r="AW920" i="4"/>
  <c r="AB920" i="4"/>
  <c r="AN920" i="4" s="1"/>
  <c r="AD920" i="4"/>
  <c r="Z920" i="4"/>
  <c r="AT920" i="4"/>
  <c r="AA108" i="4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A150" i="4"/>
  <c r="AC150" i="4"/>
  <c r="AE150" i="4"/>
  <c r="Z150" i="4"/>
  <c r="AL150" i="4" s="1"/>
  <c r="AR150" i="4" s="1"/>
  <c r="AD150" i="4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587" i="4"/>
  <c r="AK603" i="4"/>
  <c r="AJ603" i="4"/>
  <c r="AF603" i="4"/>
  <c r="AK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H244" i="4"/>
  <c r="AI24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81" i="4"/>
  <c r="AU681" i="4" s="1"/>
  <c r="AQ681" i="4"/>
  <c r="AW681" i="4" s="1"/>
  <c r="AP681" i="4"/>
  <c r="AV681" i="4" s="1"/>
  <c r="AL681" i="4"/>
  <c r="AR681" i="4" s="1"/>
  <c r="AO697" i="4"/>
  <c r="AU697" i="4" s="1"/>
  <c r="AQ697" i="4"/>
  <c r="AW697" i="4" s="1"/>
  <c r="AP697" i="4"/>
  <c r="AV697" i="4" s="1"/>
  <c r="AL697" i="4"/>
  <c r="AR697" i="4" s="1"/>
  <c r="AO713" i="4"/>
  <c r="AU713" i="4" s="1"/>
  <c r="AQ713" i="4"/>
  <c r="AW713" i="4" s="1"/>
  <c r="AP713" i="4"/>
  <c r="AV713" i="4" s="1"/>
  <c r="AL713" i="4"/>
  <c r="AR713" i="4" s="1"/>
  <c r="AO729" i="4"/>
  <c r="AU729" i="4" s="1"/>
  <c r="AQ729" i="4"/>
  <c r="AW729" i="4" s="1"/>
  <c r="AP729" i="4"/>
  <c r="AV729" i="4" s="1"/>
  <c r="AL729" i="4"/>
  <c r="AR729" i="4" s="1"/>
  <c r="AO745" i="4"/>
  <c r="AU745" i="4" s="1"/>
  <c r="AQ745" i="4"/>
  <c r="AW745" i="4" s="1"/>
  <c r="AP745" i="4"/>
  <c r="AV745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O733" i="4"/>
  <c r="AU733" i="4" s="1"/>
  <c r="AQ733" i="4"/>
  <c r="AW733" i="4" s="1"/>
  <c r="AP733" i="4"/>
  <c r="AV733" i="4" s="1"/>
  <c r="AL733" i="4"/>
  <c r="AR733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O853" i="4"/>
  <c r="AU853" i="4" s="1"/>
  <c r="AQ853" i="4"/>
  <c r="AW853" i="4" s="1"/>
  <c r="AP853" i="4"/>
  <c r="AV853" i="4" s="1"/>
  <c r="AL853" i="4"/>
  <c r="AR853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O917" i="4"/>
  <c r="AU917" i="4" s="1"/>
  <c r="AQ917" i="4"/>
  <c r="AW917" i="4" s="1"/>
  <c r="AP917" i="4"/>
  <c r="AV917" i="4" s="1"/>
  <c r="AL917" i="4"/>
  <c r="AR917" i="4" s="1"/>
  <c r="K8" i="3"/>
  <c r="D9" i="3"/>
  <c r="F3" i="3" l="1"/>
  <c r="AO625" i="4"/>
  <c r="AU625" i="4" s="1"/>
  <c r="AJ949" i="4"/>
  <c r="AO881" i="4"/>
  <c r="AU881" i="4" s="1"/>
  <c r="AJ364" i="4"/>
  <c r="AF619" i="4"/>
  <c r="AK587" i="4"/>
  <c r="AQ150" i="4"/>
  <c r="AW150" i="4" s="1"/>
  <c r="AM150" i="4"/>
  <c r="AS150" i="4" s="1"/>
  <c r="AM108" i="4"/>
  <c r="AS108" i="4" s="1"/>
  <c r="AL920" i="4"/>
  <c r="AR920" i="4" s="1"/>
  <c r="AQ918" i="4"/>
  <c r="AL916" i="4"/>
  <c r="AR916" i="4" s="1"/>
  <c r="AQ914" i="4"/>
  <c r="AB912" i="4"/>
  <c r="Z908" i="4"/>
  <c r="AC908" i="4"/>
  <c r="AB904" i="4"/>
  <c r="Z900" i="4"/>
  <c r="AC900" i="4"/>
  <c r="AB896" i="4"/>
  <c r="Z892" i="4"/>
  <c r="AC892" i="4"/>
  <c r="AB888" i="4"/>
  <c r="Z884" i="4"/>
  <c r="AC884" i="4"/>
  <c r="AB880" i="4"/>
  <c r="Z876" i="4"/>
  <c r="AC876" i="4"/>
  <c r="AB872" i="4"/>
  <c r="Z868" i="4"/>
  <c r="AC868" i="4"/>
  <c r="AB864" i="4"/>
  <c r="Z860" i="4"/>
  <c r="AC860" i="4"/>
  <c r="AB856" i="4"/>
  <c r="Z852" i="4"/>
  <c r="AC852" i="4"/>
  <c r="AB848" i="4"/>
  <c r="Z844" i="4"/>
  <c r="AC844" i="4"/>
  <c r="AB840" i="4"/>
  <c r="Z836" i="4"/>
  <c r="AC836" i="4"/>
  <c r="AB832" i="4"/>
  <c r="Z828" i="4"/>
  <c r="AC828" i="4"/>
  <c r="AB824" i="4"/>
  <c r="Z820" i="4"/>
  <c r="AC820" i="4"/>
  <c r="AB816" i="4"/>
  <c r="Z812" i="4"/>
  <c r="AC812" i="4"/>
  <c r="AB808" i="4"/>
  <c r="Z804" i="4"/>
  <c r="AC804" i="4"/>
  <c r="AB800" i="4"/>
  <c r="Z796" i="4"/>
  <c r="AC796" i="4"/>
  <c r="AB792" i="4"/>
  <c r="Z788" i="4"/>
  <c r="AC788" i="4"/>
  <c r="AB784" i="4"/>
  <c r="Z780" i="4"/>
  <c r="AC780" i="4"/>
  <c r="AB776" i="4"/>
  <c r="Z772" i="4"/>
  <c r="AC772" i="4"/>
  <c r="AB768" i="4"/>
  <c r="Z764" i="4"/>
  <c r="AC764" i="4"/>
  <c r="AB760" i="4"/>
  <c r="Z756" i="4"/>
  <c r="AC756" i="4"/>
  <c r="AB752" i="4"/>
  <c r="Z748" i="4"/>
  <c r="AC748" i="4"/>
  <c r="AB744" i="4"/>
  <c r="Z740" i="4"/>
  <c r="AC740" i="4"/>
  <c r="AB736" i="4"/>
  <c r="Z732" i="4"/>
  <c r="AC732" i="4"/>
  <c r="AB728" i="4"/>
  <c r="Z724" i="4"/>
  <c r="AC724" i="4"/>
  <c r="AB720" i="4"/>
  <c r="AB716" i="4"/>
  <c r="AB712" i="4"/>
  <c r="AB708" i="4"/>
  <c r="AB704" i="4"/>
  <c r="AB700" i="4"/>
  <c r="AB696" i="4"/>
  <c r="AB692" i="4"/>
  <c r="AB688" i="4"/>
  <c r="AB684" i="4"/>
  <c r="AB680" i="4"/>
  <c r="AB676" i="4"/>
  <c r="AB672" i="4"/>
  <c r="AB668" i="4"/>
  <c r="AB664" i="4"/>
  <c r="AB660" i="4"/>
  <c r="AB656" i="4"/>
  <c r="AB652" i="4"/>
  <c r="AB648" i="4"/>
  <c r="AB644" i="4"/>
  <c r="AB640" i="4"/>
  <c r="AC636" i="4"/>
  <c r="AB632" i="4"/>
  <c r="Z628" i="4"/>
  <c r="AB620" i="4"/>
  <c r="AB612" i="4"/>
  <c r="AC576" i="4"/>
  <c r="Z517" i="4"/>
  <c r="AC944" i="4"/>
  <c r="AM948" i="4"/>
  <c r="AS948" i="4" s="1"/>
  <c r="AL932" i="4"/>
  <c r="AR932" i="4" s="1"/>
  <c r="AQ932" i="4"/>
  <c r="AW932" i="4" s="1"/>
  <c r="AH309" i="4"/>
  <c r="Z58" i="4"/>
  <c r="Z452" i="4"/>
  <c r="AJ388" i="4"/>
  <c r="AJ307" i="4"/>
  <c r="Z223" i="4"/>
  <c r="Z159" i="4"/>
  <c r="AB994" i="4"/>
  <c r="Z978" i="4"/>
  <c r="AB970" i="4"/>
  <c r="AB942" i="4"/>
  <c r="Z539" i="4"/>
  <c r="AB366" i="4"/>
  <c r="AE504" i="4"/>
  <c r="AK440" i="4"/>
  <c r="AE351" i="4"/>
  <c r="AK287" i="4"/>
  <c r="AE211" i="4"/>
  <c r="AK137" i="4"/>
  <c r="Z285" i="4"/>
  <c r="AH412" i="4"/>
  <c r="Z251" i="4"/>
  <c r="AH133" i="4"/>
  <c r="AB587" i="4"/>
  <c r="AD423" i="4"/>
  <c r="G144" i="4"/>
  <c r="E220" i="4"/>
  <c r="I220" i="4" s="1"/>
  <c r="L221" i="2" s="1"/>
  <c r="AN861" i="4"/>
  <c r="AT861" i="4" s="1"/>
  <c r="AN789" i="4"/>
  <c r="AT789" i="4" s="1"/>
  <c r="AL498" i="4"/>
  <c r="AR498" i="4" s="1"/>
  <c r="AQ217" i="4"/>
  <c r="AW217" i="4" s="1"/>
  <c r="AP949" i="4"/>
  <c r="AV949" i="4" s="1"/>
  <c r="AQ450" i="4"/>
  <c r="AB450" i="4"/>
  <c r="AN450" i="4" s="1"/>
  <c r="AC450" i="4"/>
  <c r="AO450" i="4" s="1"/>
  <c r="AU450" i="4" s="1"/>
  <c r="AH937" i="4"/>
  <c r="AN937" i="4" s="1"/>
  <c r="AP164" i="4"/>
  <c r="AV164" i="4" s="1"/>
  <c r="AO226" i="4"/>
  <c r="AU226" i="4" s="1"/>
  <c r="AO395" i="4"/>
  <c r="AU395" i="4" s="1"/>
  <c r="AN485" i="4"/>
  <c r="AT485" i="4" s="1"/>
  <c r="AM344" i="4"/>
  <c r="AS344" i="4" s="1"/>
  <c r="AP350" i="4"/>
  <c r="AV350" i="4" s="1"/>
  <c r="AN80" i="4"/>
  <c r="AT80" i="4" s="1"/>
  <c r="AN493" i="4"/>
  <c r="AT493" i="4" s="1"/>
  <c r="AO338" i="4"/>
  <c r="AU338" i="4" s="1"/>
  <c r="AO218" i="4"/>
  <c r="AU218" i="4" s="1"/>
  <c r="AO336" i="4"/>
  <c r="AU336" i="4" s="1"/>
  <c r="AQ55" i="4"/>
  <c r="AW55" i="4" s="1"/>
  <c r="AN945" i="4"/>
  <c r="AQ197" i="4"/>
  <c r="AW197" i="4" s="1"/>
  <c r="AL502" i="4"/>
  <c r="AR502" i="4" s="1"/>
  <c r="F502" i="4" s="1"/>
  <c r="J502" i="4" s="1"/>
  <c r="AP502" i="4"/>
  <c r="AV502" i="4" s="1"/>
  <c r="AN573" i="4"/>
  <c r="AT573" i="4" s="1"/>
  <c r="AN947" i="4"/>
  <c r="AT947" i="4" s="1"/>
  <c r="AL217" i="4"/>
  <c r="AR217" i="4" s="1"/>
  <c r="AO937" i="4"/>
  <c r="AU937" i="4" s="1"/>
  <c r="AP937" i="4"/>
  <c r="AA641" i="4"/>
  <c r="AI641" i="4"/>
  <c r="AK641" i="4"/>
  <c r="AF641" i="4"/>
  <c r="Z641" i="4"/>
  <c r="AD641" i="4"/>
  <c r="AE641" i="4"/>
  <c r="AQ641" i="4" s="1"/>
  <c r="AW641" i="4" s="1"/>
  <c r="AG641" i="4"/>
  <c r="AH641" i="4"/>
  <c r="AJ641" i="4"/>
  <c r="AB641" i="4"/>
  <c r="AN641" i="4" s="1"/>
  <c r="AT641" i="4" s="1"/>
  <c r="AC641" i="4"/>
  <c r="AO641" i="4" s="1"/>
  <c r="AU641" i="4" s="1"/>
  <c r="AI673" i="4"/>
  <c r="AK673" i="4"/>
  <c r="AF673" i="4"/>
  <c r="Z673" i="4"/>
  <c r="AD673" i="4"/>
  <c r="AE673" i="4"/>
  <c r="AQ673" i="4" s="1"/>
  <c r="AW673" i="4" s="1"/>
  <c r="AG673" i="4"/>
  <c r="AH673" i="4"/>
  <c r="AJ673" i="4"/>
  <c r="AB673" i="4"/>
  <c r="AN673" i="4" s="1"/>
  <c r="AT673" i="4" s="1"/>
  <c r="AA673" i="4"/>
  <c r="AM673" i="4" s="1"/>
  <c r="AS673" i="4" s="1"/>
  <c r="AC673" i="4"/>
  <c r="AI705" i="4"/>
  <c r="AK705" i="4"/>
  <c r="AF705" i="4"/>
  <c r="Z705" i="4"/>
  <c r="AD705" i="4"/>
  <c r="AE705" i="4"/>
  <c r="AQ705" i="4" s="1"/>
  <c r="AW705" i="4" s="1"/>
  <c r="AG705" i="4"/>
  <c r="AH705" i="4"/>
  <c r="AJ705" i="4"/>
  <c r="AB705" i="4"/>
  <c r="AN705" i="4" s="1"/>
  <c r="AT705" i="4" s="1"/>
  <c r="AA705" i="4"/>
  <c r="AM705" i="4" s="1"/>
  <c r="AS705" i="4" s="1"/>
  <c r="AC705" i="4"/>
  <c r="AB737" i="4"/>
  <c r="AA737" i="4"/>
  <c r="AC737" i="4"/>
  <c r="AI737" i="4"/>
  <c r="AK737" i="4"/>
  <c r="AF737" i="4"/>
  <c r="Z737" i="4"/>
  <c r="AD737" i="4"/>
  <c r="AE737" i="4"/>
  <c r="AQ737" i="4" s="1"/>
  <c r="AW737" i="4" s="1"/>
  <c r="AG737" i="4"/>
  <c r="AH737" i="4"/>
  <c r="AJ737" i="4"/>
  <c r="AB665" i="4"/>
  <c r="AC665" i="4"/>
  <c r="AG665" i="4"/>
  <c r="AH665" i="4"/>
  <c r="AJ665" i="4"/>
  <c r="Z665" i="4"/>
  <c r="AD665" i="4"/>
  <c r="AP665" i="4" s="1"/>
  <c r="AV665" i="4" s="1"/>
  <c r="AE665" i="4"/>
  <c r="AI665" i="4"/>
  <c r="AK665" i="4"/>
  <c r="AF665" i="4"/>
  <c r="AA665" i="4"/>
  <c r="AL212" i="4"/>
  <c r="AR212" i="4" s="1"/>
  <c r="AM214" i="4"/>
  <c r="AS214" i="4" s="1"/>
  <c r="AQ288" i="4"/>
  <c r="AW288" i="4" s="1"/>
  <c r="AQ222" i="4"/>
  <c r="AW222" i="4" s="1"/>
  <c r="AO74" i="4"/>
  <c r="AU74" i="4" s="1"/>
  <c r="AL86" i="4"/>
  <c r="AR86" i="4" s="1"/>
  <c r="AM288" i="4"/>
  <c r="AS288" i="4" s="1"/>
  <c r="AQ164" i="4"/>
  <c r="AW164" i="4" s="1"/>
  <c r="AP124" i="4"/>
  <c r="AV124" i="4" s="1"/>
  <c r="AO55" i="4"/>
  <c r="AU55" i="4" s="1"/>
  <c r="AP542" i="4"/>
  <c r="AQ406" i="4"/>
  <c r="AW406" i="4" s="1"/>
  <c r="AO406" i="4"/>
  <c r="AQ148" i="4"/>
  <c r="AW148" i="4" s="1"/>
  <c r="AQ498" i="4"/>
  <c r="AW498" i="4" s="1"/>
  <c r="AP498" i="4"/>
  <c r="AV498" i="4" s="1"/>
  <c r="AO498" i="4"/>
  <c r="AU498" i="4" s="1"/>
  <c r="AO217" i="4"/>
  <c r="AU217" i="4" s="1"/>
  <c r="AN217" i="4"/>
  <c r="AM217" i="4"/>
  <c r="AS217" i="4" s="1"/>
  <c r="AC721" i="4"/>
  <c r="AI721" i="4"/>
  <c r="AK721" i="4"/>
  <c r="AF721" i="4"/>
  <c r="Z721" i="4"/>
  <c r="AD721" i="4"/>
  <c r="AE721" i="4"/>
  <c r="AQ721" i="4" s="1"/>
  <c r="AW721" i="4" s="1"/>
  <c r="AG721" i="4"/>
  <c r="AH721" i="4"/>
  <c r="AJ721" i="4"/>
  <c r="AB721" i="4"/>
  <c r="AN721" i="4" s="1"/>
  <c r="AT721" i="4" s="1"/>
  <c r="AA721" i="4"/>
  <c r="AM721" i="4" s="1"/>
  <c r="AS721" i="4" s="1"/>
  <c r="AE949" i="4"/>
  <c r="AQ949" i="4" s="1"/>
  <c r="AW949" i="4" s="1"/>
  <c r="AB949" i="4"/>
  <c r="AH949" i="4"/>
  <c r="AA949" i="4"/>
  <c r="AM949" i="4" s="1"/>
  <c r="AS949" i="4" s="1"/>
  <c r="Z949" i="4"/>
  <c r="AL949" i="4" s="1"/>
  <c r="AR949" i="4" s="1"/>
  <c r="AL450" i="4"/>
  <c r="AR450" i="4" s="1"/>
  <c r="AM450" i="4"/>
  <c r="AS450" i="4" s="1"/>
  <c r="AE937" i="4"/>
  <c r="AK937" i="4"/>
  <c r="AG937" i="4"/>
  <c r="AM937" i="4" s="1"/>
  <c r="AS937" i="4" s="1"/>
  <c r="Z937" i="4"/>
  <c r="AL937" i="4" s="1"/>
  <c r="AR937" i="4" s="1"/>
  <c r="AC689" i="4"/>
  <c r="AI689" i="4"/>
  <c r="AK689" i="4"/>
  <c r="AF689" i="4"/>
  <c r="Z689" i="4"/>
  <c r="AD689" i="4"/>
  <c r="AE689" i="4"/>
  <c r="AQ689" i="4" s="1"/>
  <c r="AW689" i="4" s="1"/>
  <c r="AG689" i="4"/>
  <c r="AH689" i="4"/>
  <c r="AJ689" i="4"/>
  <c r="AB689" i="4"/>
  <c r="AN689" i="4" s="1"/>
  <c r="AT689" i="4" s="1"/>
  <c r="AA689" i="4"/>
  <c r="AM689" i="4" s="1"/>
  <c r="AS689" i="4" s="1"/>
  <c r="AB753" i="4"/>
  <c r="AC753" i="4"/>
  <c r="AI753" i="4"/>
  <c r="AK753" i="4"/>
  <c r="AF753" i="4"/>
  <c r="Z753" i="4"/>
  <c r="AD753" i="4"/>
  <c r="AE753" i="4"/>
  <c r="AQ753" i="4" s="1"/>
  <c r="AW753" i="4" s="1"/>
  <c r="AG753" i="4"/>
  <c r="AH753" i="4"/>
  <c r="AJ753" i="4"/>
  <c r="AA753" i="4"/>
  <c r="AM157" i="4"/>
  <c r="AS157" i="4" s="1"/>
  <c r="AL157" i="4"/>
  <c r="AR157" i="4" s="1"/>
  <c r="AM140" i="4"/>
  <c r="AS140" i="4" s="1"/>
  <c r="AL140" i="4"/>
  <c r="AR140" i="4" s="1"/>
  <c r="E406" i="4"/>
  <c r="I406" i="4" s="1"/>
  <c r="L407" i="2" s="1"/>
  <c r="G406" i="4"/>
  <c r="D406" i="4"/>
  <c r="H406" i="4" s="1"/>
  <c r="K407" i="2" s="1"/>
  <c r="F406" i="4"/>
  <c r="J406" i="4" s="1"/>
  <c r="M407" i="2" s="1"/>
  <c r="AA579" i="4"/>
  <c r="AC579" i="4"/>
  <c r="AO102" i="4"/>
  <c r="AU102" i="4" s="1"/>
  <c r="AB298" i="4"/>
  <c r="AC298" i="4"/>
  <c r="G232" i="4"/>
  <c r="D232" i="4"/>
  <c r="H232" i="4" s="1"/>
  <c r="K233" i="2" s="1"/>
  <c r="Z907" i="4"/>
  <c r="AT907" i="4"/>
  <c r="AE907" i="4"/>
  <c r="AD827" i="4"/>
  <c r="AE827" i="4"/>
  <c r="AI811" i="4"/>
  <c r="AF811" i="4"/>
  <c r="Z811" i="4"/>
  <c r="AJ795" i="4"/>
  <c r="AI795" i="4"/>
  <c r="Z795" i="4"/>
  <c r="AI779" i="4"/>
  <c r="AD779" i="4"/>
  <c r="AE779" i="4"/>
  <c r="AG699" i="4"/>
  <c r="AB699" i="4"/>
  <c r="AV699" i="4"/>
  <c r="AC699" i="4"/>
  <c r="AJ683" i="4"/>
  <c r="AG683" i="4"/>
  <c r="Z683" i="4"/>
  <c r="AT683" i="4"/>
  <c r="AE683" i="4"/>
  <c r="AG667" i="4"/>
  <c r="AK667" i="4"/>
  <c r="AD667" i="4"/>
  <c r="AV667" i="4"/>
  <c r="AS667" i="4"/>
  <c r="AD651" i="4"/>
  <c r="AV651" i="4"/>
  <c r="AS651" i="4"/>
  <c r="AJ647" i="4"/>
  <c r="AB647" i="4"/>
  <c r="AA647" i="4"/>
  <c r="AI611" i="4"/>
  <c r="AC611" i="4"/>
  <c r="AO611" i="4" s="1"/>
  <c r="AU611" i="4" s="1"/>
  <c r="AI314" i="4"/>
  <c r="AE314" i="4"/>
  <c r="AK314" i="4"/>
  <c r="AF282" i="4"/>
  <c r="AI282" i="4"/>
  <c r="AE282" i="4"/>
  <c r="AJ282" i="4"/>
  <c r="AB250" i="4"/>
  <c r="AC250" i="4"/>
  <c r="AK250" i="4"/>
  <c r="AQ250" i="4" s="1"/>
  <c r="AW250" i="4" s="1"/>
  <c r="E502" i="4"/>
  <c r="I502" i="4" s="1"/>
  <c r="G502" i="4"/>
  <c r="AP150" i="4"/>
  <c r="AV150" i="4" s="1"/>
  <c r="AO150" i="4"/>
  <c r="AU150" i="4" s="1"/>
  <c r="AN108" i="4"/>
  <c r="AT108" i="4" s="1"/>
  <c r="AP920" i="4"/>
  <c r="AV920" i="4" s="1"/>
  <c r="AM920" i="4"/>
  <c r="AN918" i="4"/>
  <c r="AO918" i="4"/>
  <c r="AU918" i="4" s="1"/>
  <c r="AP916" i="4"/>
  <c r="AV916" i="4" s="1"/>
  <c r="AM916" i="4"/>
  <c r="AN914" i="4"/>
  <c r="AO914" i="4"/>
  <c r="AU914" i="4" s="1"/>
  <c r="AL551" i="4"/>
  <c r="AR551" i="4" s="1"/>
  <c r="G551" i="4" s="1"/>
  <c r="AM551" i="4"/>
  <c r="AS551" i="4" s="1"/>
  <c r="AO519" i="4"/>
  <c r="AM380" i="4"/>
  <c r="AS380" i="4" s="1"/>
  <c r="AS907" i="4"/>
  <c r="AD907" i="4"/>
  <c r="AE795" i="4"/>
  <c r="AD795" i="4"/>
  <c r="AA699" i="4"/>
  <c r="AM699" i="4" s="1"/>
  <c r="AS683" i="4"/>
  <c r="AD683" i="4"/>
  <c r="AE667" i="4"/>
  <c r="AQ667" i="4" s="1"/>
  <c r="AW667" i="4" s="1"/>
  <c r="Z667" i="4"/>
  <c r="AT651" i="4"/>
  <c r="AA611" i="4"/>
  <c r="AB611" i="4"/>
  <c r="AJ314" i="4"/>
  <c r="AK282" i="4"/>
  <c r="AJ250" i="4"/>
  <c r="AC314" i="4"/>
  <c r="AE298" i="4"/>
  <c r="AB282" i="4"/>
  <c r="AI298" i="4"/>
  <c r="AA718" i="4"/>
  <c r="AE718" i="4"/>
  <c r="AD718" i="4"/>
  <c r="AC714" i="4"/>
  <c r="AB714" i="4"/>
  <c r="Z714" i="4"/>
  <c r="AA710" i="4"/>
  <c r="AE710" i="4"/>
  <c r="AD710" i="4"/>
  <c r="AC706" i="4"/>
  <c r="AB706" i="4"/>
  <c r="Z706" i="4"/>
  <c r="AA702" i="4"/>
  <c r="AE702" i="4"/>
  <c r="AD702" i="4"/>
  <c r="AC698" i="4"/>
  <c r="AB698" i="4"/>
  <c r="Z698" i="4"/>
  <c r="AA694" i="4"/>
  <c r="AE694" i="4"/>
  <c r="AD694" i="4"/>
  <c r="AC690" i="4"/>
  <c r="AB690" i="4"/>
  <c r="Z690" i="4"/>
  <c r="AA686" i="4"/>
  <c r="AE686" i="4"/>
  <c r="AD686" i="4"/>
  <c r="AC682" i="4"/>
  <c r="AB682" i="4"/>
  <c r="Z682" i="4"/>
  <c r="AA678" i="4"/>
  <c r="AE678" i="4"/>
  <c r="AD678" i="4"/>
  <c r="AC674" i="4"/>
  <c r="AB674" i="4"/>
  <c r="Z674" i="4"/>
  <c r="AA670" i="4"/>
  <c r="AE670" i="4"/>
  <c r="AD670" i="4"/>
  <c r="AC666" i="4"/>
  <c r="AB666" i="4"/>
  <c r="Z666" i="4"/>
  <c r="AA662" i="4"/>
  <c r="AE662" i="4"/>
  <c r="AD662" i="4"/>
  <c r="AC658" i="4"/>
  <c r="AB658" i="4"/>
  <c r="Z658" i="4"/>
  <c r="AA654" i="4"/>
  <c r="AE654" i="4"/>
  <c r="AD654" i="4"/>
  <c r="AC650" i="4"/>
  <c r="AB650" i="4"/>
  <c r="Z650" i="4"/>
  <c r="AA646" i="4"/>
  <c r="AE646" i="4"/>
  <c r="AD646" i="4"/>
  <c r="AC642" i="4"/>
  <c r="AB642" i="4"/>
  <c r="Z642" i="4"/>
  <c r="AA638" i="4"/>
  <c r="AE638" i="4"/>
  <c r="AD638" i="4"/>
  <c r="AA634" i="4"/>
  <c r="AE634" i="4"/>
  <c r="AD634" i="4"/>
  <c r="AC630" i="4"/>
  <c r="AB630" i="4"/>
  <c r="Z630" i="4"/>
  <c r="AC626" i="4"/>
  <c r="AB626" i="4"/>
  <c r="Z626" i="4"/>
  <c r="AA594" i="4"/>
  <c r="AD594" i="4"/>
  <c r="AA590" i="4"/>
  <c r="AD590" i="4"/>
  <c r="AC586" i="4"/>
  <c r="Z586" i="4"/>
  <c r="AC582" i="4"/>
  <c r="Z582" i="4"/>
  <c r="AE574" i="4"/>
  <c r="AA574" i="4"/>
  <c r="AB570" i="4"/>
  <c r="AC570" i="4"/>
  <c r="AE558" i="4"/>
  <c r="AA558" i="4"/>
  <c r="AB533" i="4"/>
  <c r="AC533" i="4"/>
  <c r="AE936" i="4"/>
  <c r="AA936" i="4"/>
  <c r="AB543" i="4"/>
  <c r="AC543" i="4"/>
  <c r="AC277" i="4"/>
  <c r="AG277" i="4"/>
  <c r="AC420" i="4"/>
  <c r="AI420" i="4"/>
  <c r="AC275" i="4"/>
  <c r="AI275" i="4"/>
  <c r="AI556" i="4"/>
  <c r="AE556" i="4"/>
  <c r="AD424" i="4"/>
  <c r="AG424" i="4"/>
  <c r="AI392" i="4"/>
  <c r="AE392" i="4"/>
  <c r="AD271" i="4"/>
  <c r="AG271" i="4"/>
  <c r="AI227" i="4"/>
  <c r="AE227" i="4"/>
  <c r="AD121" i="4"/>
  <c r="AG121" i="4"/>
  <c r="AI44" i="4"/>
  <c r="AK44" i="4"/>
  <c r="AQ44" i="4" s="1"/>
  <c r="AW44" i="4" s="1"/>
  <c r="AA244" i="4"/>
  <c r="AK244" i="4"/>
  <c r="D502" i="4"/>
  <c r="H502" i="4" s="1"/>
  <c r="E19" i="4"/>
  <c r="I19" i="4" s="1"/>
  <c r="L20" i="2" s="1"/>
  <c r="F232" i="4"/>
  <c r="J232" i="4" s="1"/>
  <c r="M233" i="2" s="1"/>
  <c r="AO967" i="4"/>
  <c r="AU967" i="4" s="1"/>
  <c r="AK779" i="4"/>
  <c r="AF699" i="4"/>
  <c r="D88" i="4"/>
  <c r="H88" i="4" s="1"/>
  <c r="K89" i="2" s="1"/>
  <c r="G88" i="4"/>
  <c r="AL382" i="4"/>
  <c r="AR382" i="4" s="1"/>
  <c r="AP230" i="4"/>
  <c r="AV230" i="4" s="1"/>
  <c r="AL507" i="4"/>
  <c r="AR507" i="4" s="1"/>
  <c r="E510" i="4"/>
  <c r="I510" i="4" s="1"/>
  <c r="F510" i="4"/>
  <c r="J510" i="4" s="1"/>
  <c r="G200" i="4"/>
  <c r="E200" i="4"/>
  <c r="I200" i="4" s="1"/>
  <c r="L201" i="2" s="1"/>
  <c r="E18" i="4"/>
  <c r="I18" i="4" s="1"/>
  <c r="L19" i="2" s="1"/>
  <c r="F18" i="4"/>
  <c r="J18" i="4" s="1"/>
  <c r="M19" i="2" s="1"/>
  <c r="G65" i="4"/>
  <c r="D65" i="4"/>
  <c r="H65" i="4" s="1"/>
  <c r="K66" i="2" s="1"/>
  <c r="AN82" i="4"/>
  <c r="AT82" i="4" s="1"/>
  <c r="AO272" i="4"/>
  <c r="AU272" i="4" s="1"/>
  <c r="AL342" i="4"/>
  <c r="AR342" i="4" s="1"/>
  <c r="D342" i="4" s="1"/>
  <c r="H342" i="4" s="1"/>
  <c r="K343" i="2" s="1"/>
  <c r="AO485" i="4"/>
  <c r="AU485" i="4" s="1"/>
  <c r="AO288" i="4"/>
  <c r="AU288" i="4" s="1"/>
  <c r="AK380" i="4"/>
  <c r="AQ380" i="4" s="1"/>
  <c r="AW380" i="4" s="1"/>
  <c r="AC380" i="4"/>
  <c r="Z380" i="4"/>
  <c r="AL380" i="4" s="1"/>
  <c r="AR380" i="4" s="1"/>
  <c r="D184" i="4"/>
  <c r="H184" i="4" s="1"/>
  <c r="K185" i="2" s="1"/>
  <c r="F184" i="4"/>
  <c r="J184" i="4" s="1"/>
  <c r="M185" i="2" s="1"/>
  <c r="E418" i="4"/>
  <c r="I418" i="4" s="1"/>
  <c r="L419" i="2" s="1"/>
  <c r="F418" i="4"/>
  <c r="J418" i="4" s="1"/>
  <c r="M419" i="2" s="1"/>
  <c r="AQ181" i="4"/>
  <c r="AW181" i="4" s="1"/>
  <c r="AL233" i="4"/>
  <c r="AR233" i="4" s="1"/>
  <c r="AP541" i="4"/>
  <c r="AV541" i="4" s="1"/>
  <c r="AQ525" i="4"/>
  <c r="AW525" i="4" s="1"/>
  <c r="AM964" i="4"/>
  <c r="AS964" i="4" s="1"/>
  <c r="AL956" i="4"/>
  <c r="AR956" i="4" s="1"/>
  <c r="AQ940" i="4"/>
  <c r="AM940" i="4"/>
  <c r="AQ535" i="4"/>
  <c r="AW535" i="4" s="1"/>
  <c r="AQ891" i="4"/>
  <c r="AW891" i="4" s="1"/>
  <c r="AM803" i="4"/>
  <c r="AN803" i="4"/>
  <c r="AO763" i="4"/>
  <c r="AU763" i="4" s="1"/>
  <c r="AM763" i="4"/>
  <c r="AO739" i="4"/>
  <c r="AU739" i="4" s="1"/>
  <c r="AN715" i="4"/>
  <c r="AM675" i="4"/>
  <c r="AN675" i="4"/>
  <c r="AQ591" i="4"/>
  <c r="AW591" i="4" s="1"/>
  <c r="AO575" i="4"/>
  <c r="AU575" i="4" s="1"/>
  <c r="AQ559" i="4"/>
  <c r="AW559" i="4" s="1"/>
  <c r="AP595" i="4"/>
  <c r="AN158" i="4"/>
  <c r="AT158" i="4" s="1"/>
  <c r="AN427" i="4"/>
  <c r="AT427" i="4" s="1"/>
  <c r="AL996" i="4"/>
  <c r="AR996" i="4" s="1"/>
  <c r="D996" i="4" s="1"/>
  <c r="H996" i="4" s="1"/>
  <c r="AL980" i="4"/>
  <c r="AR980" i="4" s="1"/>
  <c r="AL521" i="4"/>
  <c r="AR521" i="4" s="1"/>
  <c r="G521" i="4" s="1"/>
  <c r="AL958" i="4"/>
  <c r="AR958" i="4" s="1"/>
  <c r="AN938" i="4"/>
  <c r="AT938" i="4" s="1"/>
  <c r="AN378" i="4"/>
  <c r="AT378" i="4" s="1"/>
  <c r="AL362" i="4"/>
  <c r="AR362" i="4" s="1"/>
  <c r="G362" i="4" s="1"/>
  <c r="AN246" i="4"/>
  <c r="AT246" i="4" s="1"/>
  <c r="AL238" i="4"/>
  <c r="AR238" i="4" s="1"/>
  <c r="G238" i="4" s="1"/>
  <c r="AN152" i="4"/>
  <c r="AT152" i="4" s="1"/>
  <c r="AO993" i="4"/>
  <c r="AU993" i="4" s="1"/>
  <c r="AM336" i="4"/>
  <c r="AS336" i="4" s="1"/>
  <c r="AP893" i="4"/>
  <c r="AV893" i="4" s="1"/>
  <c r="AQ861" i="4"/>
  <c r="AW861" i="4" s="1"/>
  <c r="AL821" i="4"/>
  <c r="AR821" i="4" s="1"/>
  <c r="E821" i="4" s="1"/>
  <c r="I821" i="4" s="1"/>
  <c r="AQ789" i="4"/>
  <c r="AW789" i="4" s="1"/>
  <c r="AL757" i="4"/>
  <c r="AR757" i="4" s="1"/>
  <c r="E757" i="4" s="1"/>
  <c r="I757" i="4" s="1"/>
  <c r="AQ725" i="4"/>
  <c r="AW725" i="4" s="1"/>
  <c r="AL693" i="4"/>
  <c r="AR693" i="4" s="1"/>
  <c r="D693" i="4" s="1"/>
  <c r="H693" i="4" s="1"/>
  <c r="AQ669" i="4"/>
  <c r="AW669" i="4" s="1"/>
  <c r="AL637" i="4"/>
  <c r="AR637" i="4" s="1"/>
  <c r="F637" i="4" s="1"/>
  <c r="J637" i="4" s="1"/>
  <c r="AQ605" i="4"/>
  <c r="AW605" i="4" s="1"/>
  <c r="AL573" i="4"/>
  <c r="AR573" i="4" s="1"/>
  <c r="E573" i="4" s="1"/>
  <c r="I573" i="4" s="1"/>
  <c r="AP947" i="4"/>
  <c r="AV947" i="4" s="1"/>
  <c r="AO893" i="4"/>
  <c r="AU893" i="4" s="1"/>
  <c r="AO821" i="4"/>
  <c r="AU821" i="4" s="1"/>
  <c r="AO757" i="4"/>
  <c r="AU757" i="4" s="1"/>
  <c r="AO669" i="4"/>
  <c r="AU669" i="4" s="1"/>
  <c r="AM967" i="4"/>
  <c r="AS967" i="4" s="1"/>
  <c r="AQ17" i="4"/>
  <c r="AW17" i="4" s="1"/>
  <c r="AL296" i="4"/>
  <c r="AR296" i="4" s="1"/>
  <c r="G296" i="4" s="1"/>
  <c r="AO107" i="4"/>
  <c r="AU107" i="4" s="1"/>
  <c r="AL91" i="4"/>
  <c r="AR91" i="4" s="1"/>
  <c r="D91" i="4" s="1"/>
  <c r="H91" i="4" s="1"/>
  <c r="K92" i="2" s="1"/>
  <c r="AO693" i="4"/>
  <c r="AU693" i="4" s="1"/>
  <c r="AL338" i="4"/>
  <c r="AR338" i="4" s="1"/>
  <c r="D338" i="4" s="1"/>
  <c r="H338" i="4" s="1"/>
  <c r="K339" i="2" s="1"/>
  <c r="AP218" i="4"/>
  <c r="AV218" i="4" s="1"/>
  <c r="AQ320" i="4"/>
  <c r="AW320" i="4" s="1"/>
  <c r="AQ272" i="4"/>
  <c r="AW272" i="4" s="1"/>
  <c r="AQ228" i="4"/>
  <c r="AW228" i="4" s="1"/>
  <c r="AM228" i="4"/>
  <c r="AS228" i="4" s="1"/>
  <c r="AM124" i="4"/>
  <c r="AS124" i="4" s="1"/>
  <c r="AM55" i="4"/>
  <c r="AS55" i="4" s="1"/>
  <c r="AO526" i="4"/>
  <c r="AU526" i="4" s="1"/>
  <c r="AQ115" i="4"/>
  <c r="AW115" i="4" s="1"/>
  <c r="AQ304" i="4"/>
  <c r="AW304" i="4" s="1"/>
  <c r="AN470" i="4"/>
  <c r="AT470" i="4" s="1"/>
  <c r="AM320" i="4"/>
  <c r="AS320" i="4" s="1"/>
  <c r="AM470" i="4"/>
  <c r="AS470" i="4" s="1"/>
  <c r="AQ196" i="4"/>
  <c r="AW196" i="4" s="1"/>
  <c r="D446" i="4"/>
  <c r="H446" i="4" s="1"/>
  <c r="K447" i="2" s="1"/>
  <c r="E446" i="4"/>
  <c r="I446" i="4" s="1"/>
  <c r="L447" i="2" s="1"/>
  <c r="G446" i="4"/>
  <c r="AO945" i="4"/>
  <c r="AU945" i="4" s="1"/>
  <c r="AP197" i="4"/>
  <c r="AV197" i="4" s="1"/>
  <c r="AI380" i="4"/>
  <c r="AJ380" i="4"/>
  <c r="AP380" i="4" s="1"/>
  <c r="AV380" i="4" s="1"/>
  <c r="AH380" i="4"/>
  <c r="AN380" i="4" s="1"/>
  <c r="AT380" i="4" s="1"/>
  <c r="AM542" i="4"/>
  <c r="AP406" i="4"/>
  <c r="AV406" i="4" s="1"/>
  <c r="AN406" i="4"/>
  <c r="AP233" i="4"/>
  <c r="AV233" i="4" s="1"/>
  <c r="AQ233" i="4"/>
  <c r="AW233" i="4" s="1"/>
  <c r="D470" i="4"/>
  <c r="H470" i="4" s="1"/>
  <c r="E470" i="4"/>
  <c r="I470" i="4" s="1"/>
  <c r="F470" i="4"/>
  <c r="J470" i="4" s="1"/>
  <c r="G470" i="4"/>
  <c r="AP683" i="4"/>
  <c r="AL352" i="4"/>
  <c r="AR352" i="4" s="1"/>
  <c r="G352" i="4" s="1"/>
  <c r="F37" i="4"/>
  <c r="J37" i="4" s="1"/>
  <c r="M38" i="2" s="1"/>
  <c r="E80" i="4"/>
  <c r="I80" i="4" s="1"/>
  <c r="L81" i="2" s="1"/>
  <c r="E232" i="4"/>
  <c r="I232" i="4" s="1"/>
  <c r="L233" i="2" s="1"/>
  <c r="E88" i="4"/>
  <c r="I88" i="4" s="1"/>
  <c r="L89" i="2" s="1"/>
  <c r="AP909" i="4"/>
  <c r="AV909" i="4" s="1"/>
  <c r="AL877" i="4"/>
  <c r="AR877" i="4" s="1"/>
  <c r="D877" i="4" s="1"/>
  <c r="H877" i="4" s="1"/>
  <c r="AM17" i="4"/>
  <c r="AS17" i="4" s="1"/>
  <c r="AO909" i="4"/>
  <c r="AU909" i="4" s="1"/>
  <c r="AQ346" i="4"/>
  <c r="AW346" i="4" s="1"/>
  <c r="AM328" i="4"/>
  <c r="AS328" i="4" s="1"/>
  <c r="AN312" i="4"/>
  <c r="AT312" i="4" s="1"/>
  <c r="AN280" i="4"/>
  <c r="AT280" i="4" s="1"/>
  <c r="AL264" i="4"/>
  <c r="AR264" i="4" s="1"/>
  <c r="AM248" i="4"/>
  <c r="AS248" i="4" s="1"/>
  <c r="AP140" i="4"/>
  <c r="AV140" i="4" s="1"/>
  <c r="AL78" i="4"/>
  <c r="AR78" i="4" s="1"/>
  <c r="G78" i="4" s="1"/>
  <c r="AN395" i="4"/>
  <c r="AT395" i="4" s="1"/>
  <c r="AN507" i="4"/>
  <c r="AT507" i="4" s="1"/>
  <c r="AQ845" i="4"/>
  <c r="AW845" i="4" s="1"/>
  <c r="AL63" i="4"/>
  <c r="AR63" i="4" s="1"/>
  <c r="E63" i="4" s="1"/>
  <c r="I63" i="4" s="1"/>
  <c r="L64" i="2" s="1"/>
  <c r="AP338" i="4"/>
  <c r="AV338" i="4" s="1"/>
  <c r="AL320" i="4"/>
  <c r="AR320" i="4" s="1"/>
  <c r="D320" i="4" s="1"/>
  <c r="H320" i="4" s="1"/>
  <c r="K321" i="2" s="1"/>
  <c r="AL288" i="4"/>
  <c r="AR288" i="4" s="1"/>
  <c r="AP196" i="4"/>
  <c r="AV196" i="4" s="1"/>
  <c r="AL164" i="4"/>
  <c r="AR164" i="4" s="1"/>
  <c r="AQ342" i="4"/>
  <c r="AW342" i="4" s="1"/>
  <c r="AP222" i="4"/>
  <c r="AV222" i="4" s="1"/>
  <c r="AM90" i="4"/>
  <c r="AS90" i="4" s="1"/>
  <c r="AO91" i="4"/>
  <c r="AU91" i="4" s="1"/>
  <c r="AP90" i="4"/>
  <c r="AV90" i="4" s="1"/>
  <c r="F8" i="3"/>
  <c r="AM75" i="4"/>
  <c r="AS75" i="4" s="1"/>
  <c r="G128" i="4"/>
  <c r="AD125" i="4"/>
  <c r="AI125" i="4"/>
  <c r="AH364" i="4"/>
  <c r="AJ619" i="4"/>
  <c r="AJ587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AD872" i="4"/>
  <c r="AE872" i="4"/>
  <c r="AD868" i="4"/>
  <c r="AE868" i="4"/>
  <c r="AD864" i="4"/>
  <c r="AE864" i="4"/>
  <c r="AD860" i="4"/>
  <c r="AE860" i="4"/>
  <c r="AD856" i="4"/>
  <c r="AE856" i="4"/>
  <c r="AD852" i="4"/>
  <c r="AE852" i="4"/>
  <c r="AD848" i="4"/>
  <c r="AE848" i="4"/>
  <c r="AD844" i="4"/>
  <c r="AE844" i="4"/>
  <c r="AD840" i="4"/>
  <c r="AE840" i="4"/>
  <c r="AD836" i="4"/>
  <c r="AE836" i="4"/>
  <c r="AD832" i="4"/>
  <c r="AE832" i="4"/>
  <c r="AD828" i="4"/>
  <c r="AE828" i="4"/>
  <c r="AD824" i="4"/>
  <c r="AE824" i="4"/>
  <c r="AD820" i="4"/>
  <c r="AE820" i="4"/>
  <c r="AD816" i="4"/>
  <c r="AE816" i="4"/>
  <c r="AD812" i="4"/>
  <c r="AE812" i="4"/>
  <c r="AD808" i="4"/>
  <c r="AE808" i="4"/>
  <c r="AD804" i="4"/>
  <c r="AE804" i="4"/>
  <c r="AD800" i="4"/>
  <c r="AE800" i="4"/>
  <c r="AD796" i="4"/>
  <c r="AE796" i="4"/>
  <c r="AD792" i="4"/>
  <c r="AE792" i="4"/>
  <c r="AD788" i="4"/>
  <c r="AE788" i="4"/>
  <c r="AD784" i="4"/>
  <c r="AE784" i="4"/>
  <c r="AD780" i="4"/>
  <c r="AE780" i="4"/>
  <c r="AD776" i="4"/>
  <c r="AE776" i="4"/>
  <c r="AD772" i="4"/>
  <c r="AE772" i="4"/>
  <c r="AD768" i="4"/>
  <c r="AE768" i="4"/>
  <c r="AD764" i="4"/>
  <c r="AE764" i="4"/>
  <c r="AD760" i="4"/>
  <c r="AE760" i="4"/>
  <c r="AD756" i="4"/>
  <c r="AE756" i="4"/>
  <c r="AD752" i="4"/>
  <c r="AE752" i="4"/>
  <c r="AD748" i="4"/>
  <c r="AE748" i="4"/>
  <c r="AD744" i="4"/>
  <c r="AE744" i="4"/>
  <c r="AD740" i="4"/>
  <c r="AE740" i="4"/>
  <c r="AD736" i="4"/>
  <c r="AE736" i="4"/>
  <c r="AD732" i="4"/>
  <c r="AE732" i="4"/>
  <c r="AD728" i="4"/>
  <c r="AE728" i="4"/>
  <c r="AD724" i="4"/>
  <c r="AE724" i="4"/>
  <c r="AD720" i="4"/>
  <c r="AE720" i="4"/>
  <c r="AD716" i="4"/>
  <c r="AE716" i="4"/>
  <c r="AD712" i="4"/>
  <c r="AE712" i="4"/>
  <c r="AD708" i="4"/>
  <c r="AE708" i="4"/>
  <c r="AD704" i="4"/>
  <c r="AE704" i="4"/>
  <c r="AD700" i="4"/>
  <c r="AE700" i="4"/>
  <c r="AD696" i="4"/>
  <c r="AE696" i="4"/>
  <c r="AD692" i="4"/>
  <c r="AE692" i="4"/>
  <c r="AD688" i="4"/>
  <c r="AE688" i="4"/>
  <c r="AD684" i="4"/>
  <c r="AE684" i="4"/>
  <c r="AD680" i="4"/>
  <c r="AE680" i="4"/>
  <c r="AD676" i="4"/>
  <c r="AE676" i="4"/>
  <c r="AD672" i="4"/>
  <c r="AE672" i="4"/>
  <c r="AD668" i="4"/>
  <c r="AE668" i="4"/>
  <c r="AD664" i="4"/>
  <c r="AE664" i="4"/>
  <c r="AD660" i="4"/>
  <c r="AE660" i="4"/>
  <c r="AD656" i="4"/>
  <c r="AE656" i="4"/>
  <c r="AD652" i="4"/>
  <c r="AE652" i="4"/>
  <c r="AD648" i="4"/>
  <c r="AE648" i="4"/>
  <c r="AD644" i="4"/>
  <c r="AE644" i="4"/>
  <c r="AD640" i="4"/>
  <c r="AE640" i="4"/>
  <c r="Z632" i="4"/>
  <c r="Z624" i="4"/>
  <c r="Z620" i="4"/>
  <c r="Z616" i="4"/>
  <c r="Z612" i="4"/>
  <c r="Z608" i="4"/>
  <c r="AC600" i="4"/>
  <c r="Z592" i="4"/>
  <c r="AC584" i="4"/>
  <c r="Z576" i="4"/>
  <c r="AC568" i="4"/>
  <c r="Z560" i="4"/>
  <c r="AC517" i="4"/>
  <c r="AB944" i="4"/>
  <c r="AC527" i="4"/>
  <c r="AL541" i="4"/>
  <c r="AR541" i="4" s="1"/>
  <c r="D541" i="4" s="1"/>
  <c r="H541" i="4" s="1"/>
  <c r="AO525" i="4"/>
  <c r="AP964" i="4"/>
  <c r="AO964" i="4"/>
  <c r="AN940" i="4"/>
  <c r="AT940" i="4" s="1"/>
  <c r="AN924" i="4"/>
  <c r="AT924" i="4" s="1"/>
  <c r="AO535" i="4"/>
  <c r="AG978" i="4"/>
  <c r="AG970" i="4"/>
  <c r="AG942" i="4"/>
  <c r="AG539" i="4"/>
  <c r="AK504" i="4"/>
  <c r="AE440" i="4"/>
  <c r="AK351" i="4"/>
  <c r="AE287" i="4"/>
  <c r="AQ287" i="4" s="1"/>
  <c r="AW287" i="4" s="1"/>
  <c r="AK211" i="4"/>
  <c r="AE137" i="4"/>
  <c r="AQ137" i="4" s="1"/>
  <c r="AW137" i="4" s="1"/>
  <c r="AE787" i="4"/>
  <c r="Z659" i="4"/>
  <c r="AE563" i="4"/>
  <c r="AH285" i="4"/>
  <c r="Z412" i="4"/>
  <c r="AH251" i="4"/>
  <c r="Z133" i="4"/>
  <c r="AO334" i="4"/>
  <c r="AU334" i="4" s="1"/>
  <c r="AM318" i="4"/>
  <c r="AS318" i="4" s="1"/>
  <c r="AL318" i="4"/>
  <c r="AR318" i="4" s="1"/>
  <c r="G318" i="4" s="1"/>
  <c r="AO174" i="4"/>
  <c r="AU174" i="4" s="1"/>
  <c r="AO470" i="4"/>
  <c r="AU470" i="4" s="1"/>
  <c r="AL110" i="4"/>
  <c r="AR110" i="4" s="1"/>
  <c r="AO110" i="4"/>
  <c r="AU110" i="4" s="1"/>
  <c r="AL346" i="4"/>
  <c r="AR346" i="4" s="1"/>
  <c r="AL115" i="4"/>
  <c r="AR115" i="4" s="1"/>
  <c r="AP106" i="4"/>
  <c r="AV106" i="4" s="1"/>
  <c r="AL214" i="4"/>
  <c r="AR214" i="4" s="1"/>
  <c r="F214" i="4" s="1"/>
  <c r="J214" i="4" s="1"/>
  <c r="M215" i="2" s="1"/>
  <c r="AQ94" i="4"/>
  <c r="AW94" i="4" s="1"/>
  <c r="G510" i="4"/>
  <c r="AL100" i="4"/>
  <c r="AR100" i="4" s="1"/>
  <c r="AO94" i="4"/>
  <c r="AU94" i="4" s="1"/>
  <c r="AP94" i="4"/>
  <c r="AV94" i="4" s="1"/>
  <c r="AM91" i="4"/>
  <c r="AS91" i="4" s="1"/>
  <c r="AQ91" i="4"/>
  <c r="AW91" i="4" s="1"/>
  <c r="AN91" i="4"/>
  <c r="AT91" i="4" s="1"/>
  <c r="AN90" i="4"/>
  <c r="AT90" i="4" s="1"/>
  <c r="AL90" i="4"/>
  <c r="AR90" i="4" s="1"/>
  <c r="D90" i="4" s="1"/>
  <c r="H90" i="4" s="1"/>
  <c r="K91" i="2" s="1"/>
  <c r="AP80" i="4"/>
  <c r="AV80" i="4" s="1"/>
  <c r="Z455" i="4"/>
  <c r="AN47" i="4"/>
  <c r="AT47" i="4" s="1"/>
  <c r="AP55" i="4"/>
  <c r="AV55" i="4" s="1"/>
  <c r="AL845" i="4"/>
  <c r="AR845" i="4" s="1"/>
  <c r="AL749" i="4"/>
  <c r="AR749" i="4" s="1"/>
  <c r="E749" i="4" s="1"/>
  <c r="I749" i="4" s="1"/>
  <c r="AQ749" i="4"/>
  <c r="AW749" i="4" s="1"/>
  <c r="AL717" i="4"/>
  <c r="AR717" i="4" s="1"/>
  <c r="E717" i="4" s="1"/>
  <c r="I717" i="4" s="1"/>
  <c r="AM78" i="4"/>
  <c r="AS78" i="4" s="1"/>
  <c r="AN75" i="4"/>
  <c r="AT75" i="4" s="1"/>
  <c r="AQ75" i="4"/>
  <c r="AW75" i="4" s="1"/>
  <c r="AL75" i="4"/>
  <c r="AR75" i="4" s="1"/>
  <c r="E75" i="4" s="1"/>
  <c r="I75" i="4" s="1"/>
  <c r="L76" i="2" s="1"/>
  <c r="D72" i="4"/>
  <c r="H72" i="4" s="1"/>
  <c r="K73" i="2" s="1"/>
  <c r="F72" i="4"/>
  <c r="J72" i="4" s="1"/>
  <c r="M73" i="2" s="1"/>
  <c r="AM70" i="4"/>
  <c r="AS70" i="4" s="1"/>
  <c r="AM63" i="4"/>
  <c r="AS63" i="4" s="1"/>
  <c r="AN63" i="4"/>
  <c r="AT63" i="4" s="1"/>
  <c r="AP63" i="4"/>
  <c r="AV63" i="4" s="1"/>
  <c r="AM47" i="4"/>
  <c r="AS47" i="4" s="1"/>
  <c r="N10" i="2"/>
  <c r="P10" i="2"/>
  <c r="J9" i="3" s="1"/>
  <c r="O10" i="2"/>
  <c r="AQ230" i="4"/>
  <c r="AW230" i="4" s="1"/>
  <c r="AP15" i="4"/>
  <c r="AV15" i="4" s="1"/>
  <c r="AN15" i="4"/>
  <c r="AT15" i="4" s="1"/>
  <c r="AN222" i="4"/>
  <c r="AT222" i="4" s="1"/>
  <c r="AP100" i="4"/>
  <c r="AV100" i="4" s="1"/>
  <c r="AM49" i="4"/>
  <c r="AS49" i="4" s="1"/>
  <c r="AM286" i="4"/>
  <c r="AS286" i="4" s="1"/>
  <c r="AL286" i="4"/>
  <c r="AR286" i="4" s="1"/>
  <c r="D286" i="4" s="1"/>
  <c r="H286" i="4" s="1"/>
  <c r="K287" i="2" s="1"/>
  <c r="AO206" i="4"/>
  <c r="AL190" i="4"/>
  <c r="AR190" i="4" s="1"/>
  <c r="G190" i="4" s="1"/>
  <c r="AL158" i="4"/>
  <c r="AR158" i="4" s="1"/>
  <c r="E158" i="4" s="1"/>
  <c r="I158" i="4" s="1"/>
  <c r="L159" i="2" s="1"/>
  <c r="AM158" i="4"/>
  <c r="AS158" i="4" s="1"/>
  <c r="AB455" i="4"/>
  <c r="AC423" i="4"/>
  <c r="AO423" i="4" s="1"/>
  <c r="AU423" i="4" s="1"/>
  <c r="F128" i="4"/>
  <c r="J128" i="4" s="1"/>
  <c r="M129" i="2" s="1"/>
  <c r="D136" i="4"/>
  <c r="H136" i="4" s="1"/>
  <c r="K137" i="2" s="1"/>
  <c r="F204" i="4"/>
  <c r="J204" i="4" s="1"/>
  <c r="M205" i="2" s="1"/>
  <c r="D28" i="4"/>
  <c r="H28" i="4" s="1"/>
  <c r="K29" i="2" s="1"/>
  <c r="AH415" i="4"/>
  <c r="D893" i="4"/>
  <c r="H893" i="4" s="1"/>
  <c r="F893" i="4"/>
  <c r="J893" i="4" s="1"/>
  <c r="AN86" i="4"/>
  <c r="AT86" i="4" s="1"/>
  <c r="AL210" i="4"/>
  <c r="AR210" i="4" s="1"/>
  <c r="G210" i="4" s="1"/>
  <c r="AL938" i="4"/>
  <c r="AR938" i="4" s="1"/>
  <c r="AM422" i="4"/>
  <c r="AS422" i="4" s="1"/>
  <c r="AL226" i="4"/>
  <c r="AR226" i="4" s="1"/>
  <c r="AN140" i="4"/>
  <c r="AT140" i="4" s="1"/>
  <c r="AL230" i="4"/>
  <c r="AR230" i="4" s="1"/>
  <c r="AQ214" i="4"/>
  <c r="AW214" i="4" s="1"/>
  <c r="AM94" i="4"/>
  <c r="AS94" i="4" s="1"/>
  <c r="AQ625" i="4"/>
  <c r="AW625" i="4" s="1"/>
  <c r="AN540" i="4"/>
  <c r="AT540" i="4" s="1"/>
  <c r="G112" i="4"/>
  <c r="E112" i="4"/>
  <c r="I112" i="4" s="1"/>
  <c r="L113" i="2" s="1"/>
  <c r="D280" i="4"/>
  <c r="H280" i="4" s="1"/>
  <c r="K281" i="2" s="1"/>
  <c r="F280" i="4"/>
  <c r="J280" i="4" s="1"/>
  <c r="M281" i="2" s="1"/>
  <c r="AQ843" i="4"/>
  <c r="AW843" i="4" s="1"/>
  <c r="AQ747" i="4"/>
  <c r="AW747" i="4" s="1"/>
  <c r="AQ731" i="4"/>
  <c r="AW731" i="4" s="1"/>
  <c r="AN639" i="4"/>
  <c r="AB579" i="4"/>
  <c r="AQ190" i="4"/>
  <c r="AW190" i="4" s="1"/>
  <c r="AP427" i="4"/>
  <c r="AV427" i="4" s="1"/>
  <c r="AE439" i="4"/>
  <c r="AA439" i="4"/>
  <c r="AA578" i="4"/>
  <c r="AD578" i="4"/>
  <c r="AC566" i="4"/>
  <c r="Z566" i="4"/>
  <c r="AA562" i="4"/>
  <c r="AD562" i="4"/>
  <c r="AC968" i="4"/>
  <c r="AB968" i="4"/>
  <c r="AA952" i="4"/>
  <c r="AD952" i="4"/>
  <c r="AC376" i="4"/>
  <c r="AB376" i="4"/>
  <c r="AA360" i="4"/>
  <c r="AD360" i="4"/>
  <c r="AA341" i="4"/>
  <c r="AB341" i="4"/>
  <c r="AJ341" i="4"/>
  <c r="Z277" i="4"/>
  <c r="AF277" i="4"/>
  <c r="AH277" i="4"/>
  <c r="AA484" i="4"/>
  <c r="AB484" i="4"/>
  <c r="AH484" i="4"/>
  <c r="Z420" i="4"/>
  <c r="AK420" i="4"/>
  <c r="AJ420" i="4"/>
  <c r="AP420" i="4" s="1"/>
  <c r="AV420" i="4" s="1"/>
  <c r="AA339" i="4"/>
  <c r="AB339" i="4"/>
  <c r="AH339" i="4"/>
  <c r="Z275" i="4"/>
  <c r="AK275" i="4"/>
  <c r="AJ275" i="4"/>
  <c r="AP275" i="4" s="1"/>
  <c r="AV275" i="4" s="1"/>
  <c r="AA191" i="4"/>
  <c r="AB191" i="4"/>
  <c r="AH191" i="4"/>
  <c r="Z125" i="4"/>
  <c r="AK125" i="4"/>
  <c r="AJ125" i="4"/>
  <c r="AP125" i="4" s="1"/>
  <c r="AV125" i="4" s="1"/>
  <c r="AB986" i="4"/>
  <c r="AH986" i="4"/>
  <c r="AC545" i="4"/>
  <c r="AG545" i="4"/>
  <c r="Z954" i="4"/>
  <c r="AF954" i="4"/>
  <c r="AC926" i="4"/>
  <c r="AG926" i="4"/>
  <c r="AB515" i="4"/>
  <c r="AJ515" i="4"/>
  <c r="Z488" i="4"/>
  <c r="AH488" i="4"/>
  <c r="AA456" i="4"/>
  <c r="AJ456" i="4"/>
  <c r="Z335" i="4"/>
  <c r="AH335" i="4"/>
  <c r="AA303" i="4"/>
  <c r="AJ303" i="4"/>
  <c r="Z195" i="4"/>
  <c r="AH195" i="4"/>
  <c r="AA163" i="4"/>
  <c r="AJ163" i="4"/>
  <c r="AA883" i="4"/>
  <c r="AC883" i="4"/>
  <c r="AE819" i="4"/>
  <c r="Z819" i="4"/>
  <c r="AC607" i="4"/>
  <c r="AB607" i="4"/>
  <c r="AF476" i="4"/>
  <c r="Z476" i="4"/>
  <c r="AF183" i="4"/>
  <c r="AH183" i="4"/>
  <c r="E192" i="4"/>
  <c r="I192" i="4" s="1"/>
  <c r="L193" i="2" s="1"/>
  <c r="G328" i="4"/>
  <c r="G939" i="4"/>
  <c r="E939" i="4"/>
  <c r="I939" i="4" s="1"/>
  <c r="F877" i="4"/>
  <c r="J877" i="4" s="1"/>
  <c r="F685" i="4"/>
  <c r="J685" i="4" s="1"/>
  <c r="D685" i="4"/>
  <c r="H685" i="4" s="1"/>
  <c r="AI415" i="4"/>
  <c r="AC415" i="4"/>
  <c r="D220" i="4"/>
  <c r="H220" i="4" s="1"/>
  <c r="K221" i="2" s="1"/>
  <c r="G220" i="4"/>
  <c r="F19" i="4"/>
  <c r="J19" i="4" s="1"/>
  <c r="M20" i="2" s="1"/>
  <c r="G19" i="4"/>
  <c r="D63" i="4"/>
  <c r="H63" i="4" s="1"/>
  <c r="K64" i="2" s="1"/>
  <c r="G59" i="4"/>
  <c r="D59" i="4"/>
  <c r="H59" i="4" s="1"/>
  <c r="K60" i="2" s="1"/>
  <c r="AQ354" i="4"/>
  <c r="AW354" i="4" s="1"/>
  <c r="AO90" i="4"/>
  <c r="AU90" i="4" s="1"/>
  <c r="AF298" i="4"/>
  <c r="AG298" i="4"/>
  <c r="AA298" i="4"/>
  <c r="AD298" i="4"/>
  <c r="Z298" i="4"/>
  <c r="AK298" i="4"/>
  <c r="AQ298" i="4" s="1"/>
  <c r="AW298" i="4" s="1"/>
  <c r="AJ298" i="4"/>
  <c r="F160" i="4"/>
  <c r="J160" i="4" s="1"/>
  <c r="M161" i="2" s="1"/>
  <c r="E160" i="4"/>
  <c r="I160" i="4" s="1"/>
  <c r="L161" i="2" s="1"/>
  <c r="G51" i="4"/>
  <c r="D51" i="4"/>
  <c r="H51" i="4" s="1"/>
  <c r="K52" i="2" s="1"/>
  <c r="AL869" i="4"/>
  <c r="AR869" i="4" s="1"/>
  <c r="E869" i="4" s="1"/>
  <c r="I869" i="4" s="1"/>
  <c r="AN422" i="4"/>
  <c r="AT422" i="4" s="1"/>
  <c r="AM507" i="4"/>
  <c r="AS507" i="4" s="1"/>
  <c r="AH907" i="4"/>
  <c r="AJ907" i="4"/>
  <c r="AP907" i="4" s="1"/>
  <c r="AI907" i="4"/>
  <c r="AB907" i="4"/>
  <c r="AA907" i="4"/>
  <c r="AM907" i="4" s="1"/>
  <c r="AC907" i="4"/>
  <c r="AK827" i="4"/>
  <c r="AQ827" i="4" s="1"/>
  <c r="AW827" i="4" s="1"/>
  <c r="AF827" i="4"/>
  <c r="AL827" i="4" s="1"/>
  <c r="AR827" i="4" s="1"/>
  <c r="AJ827" i="4"/>
  <c r="AG827" i="4"/>
  <c r="AB827" i="4"/>
  <c r="AT827" i="4"/>
  <c r="AA827" i="4"/>
  <c r="AC827" i="4"/>
  <c r="AO827" i="4" s="1"/>
  <c r="AU827" i="4" s="1"/>
  <c r="AJ811" i="4"/>
  <c r="AP811" i="4" s="1"/>
  <c r="AK811" i="4"/>
  <c r="AQ811" i="4" s="1"/>
  <c r="AW811" i="4" s="1"/>
  <c r="AG811" i="4"/>
  <c r="AB811" i="4"/>
  <c r="AT811" i="4"/>
  <c r="AA811" i="4"/>
  <c r="AC811" i="4"/>
  <c r="AF795" i="4"/>
  <c r="AL795" i="4" s="1"/>
  <c r="AR795" i="4" s="1"/>
  <c r="AK795" i="4"/>
  <c r="AG795" i="4"/>
  <c r="AB795" i="4"/>
  <c r="AT795" i="4"/>
  <c r="AA795" i="4"/>
  <c r="AC795" i="4"/>
  <c r="AO795" i="4" s="1"/>
  <c r="AU795" i="4" s="1"/>
  <c r="AJ779" i="4"/>
  <c r="AP779" i="4" s="1"/>
  <c r="AF779" i="4"/>
  <c r="AL779" i="4" s="1"/>
  <c r="AR779" i="4" s="1"/>
  <c r="AG779" i="4"/>
  <c r="AB779" i="4"/>
  <c r="AT779" i="4"/>
  <c r="AA779" i="4"/>
  <c r="AC779" i="4"/>
  <c r="AH699" i="4"/>
  <c r="AN699" i="4" s="1"/>
  <c r="AK699" i="4"/>
  <c r="AI699" i="4"/>
  <c r="AO699" i="4" s="1"/>
  <c r="AU699" i="4" s="1"/>
  <c r="Z699" i="4"/>
  <c r="AD699" i="4"/>
  <c r="AE699" i="4"/>
  <c r="AQ699" i="4" s="1"/>
  <c r="AW699" i="4" s="1"/>
  <c r="AH683" i="4"/>
  <c r="AI683" i="4"/>
  <c r="AB683" i="4"/>
  <c r="AN683" i="4" s="1"/>
  <c r="AA683" i="4"/>
  <c r="AC683" i="4"/>
  <c r="AH667" i="4"/>
  <c r="AF667" i="4"/>
  <c r="AL667" i="4" s="1"/>
  <c r="AR667" i="4" s="1"/>
  <c r="AI667" i="4"/>
  <c r="AB667" i="4"/>
  <c r="AA667" i="4"/>
  <c r="AC667" i="4"/>
  <c r="AH651" i="4"/>
  <c r="AJ651" i="4"/>
  <c r="AP651" i="4" s="1"/>
  <c r="AI651" i="4"/>
  <c r="AB651" i="4"/>
  <c r="AA651" i="4"/>
  <c r="AM651" i="4" s="1"/>
  <c r="AC651" i="4"/>
  <c r="AK647" i="4"/>
  <c r="AF647" i="4"/>
  <c r="AG647" i="4"/>
  <c r="Z647" i="4"/>
  <c r="AL647" i="4" s="1"/>
  <c r="AR647" i="4" s="1"/>
  <c r="F647" i="4" s="1"/>
  <c r="J647" i="4" s="1"/>
  <c r="AD647" i="4"/>
  <c r="AV647" i="4"/>
  <c r="AE647" i="4"/>
  <c r="AQ647" i="4" s="1"/>
  <c r="AW647" i="4" s="1"/>
  <c r="AS647" i="4"/>
  <c r="AJ611" i="4"/>
  <c r="AF611" i="4"/>
  <c r="AG611" i="4"/>
  <c r="Z611" i="4"/>
  <c r="AL611" i="4" s="1"/>
  <c r="AR611" i="4" s="1"/>
  <c r="F611" i="4" s="1"/>
  <c r="J611" i="4" s="1"/>
  <c r="AD611" i="4"/>
  <c r="AP611" i="4" s="1"/>
  <c r="AV611" i="4"/>
  <c r="AE611" i="4"/>
  <c r="AS611" i="4"/>
  <c r="AF314" i="4"/>
  <c r="AG314" i="4"/>
  <c r="AA314" i="4"/>
  <c r="AD314" i="4"/>
  <c r="Z314" i="4"/>
  <c r="AL314" i="4" s="1"/>
  <c r="AR314" i="4" s="1"/>
  <c r="AH314" i="4"/>
  <c r="AN314" i="4" s="1"/>
  <c r="AT314" i="4" s="1"/>
  <c r="AG282" i="4"/>
  <c r="AA282" i="4"/>
  <c r="AD282" i="4"/>
  <c r="Z282" i="4"/>
  <c r="AL282" i="4" s="1"/>
  <c r="AR282" i="4" s="1"/>
  <c r="D282" i="4" s="1"/>
  <c r="H282" i="4" s="1"/>
  <c r="K283" i="2" s="1"/>
  <c r="AH282" i="4"/>
  <c r="AF250" i="4"/>
  <c r="AG250" i="4"/>
  <c r="AA250" i="4"/>
  <c r="AD250" i="4"/>
  <c r="Z250" i="4"/>
  <c r="AH250" i="4"/>
  <c r="AL625" i="4"/>
  <c r="AR625" i="4" s="1"/>
  <c r="E625" i="4" s="1"/>
  <c r="I625" i="4" s="1"/>
  <c r="AL525" i="4"/>
  <c r="AR525" i="4" s="1"/>
  <c r="AO972" i="4"/>
  <c r="AU972" i="4" s="1"/>
  <c r="AP940" i="4"/>
  <c r="AN932" i="4"/>
  <c r="AP924" i="4"/>
  <c r="AO924" i="4"/>
  <c r="AL535" i="4"/>
  <c r="AR535" i="4" s="1"/>
  <c r="AP551" i="4"/>
  <c r="AV551" i="4" s="1"/>
  <c r="AN519" i="4"/>
  <c r="AT519" i="4" s="1"/>
  <c r="AQ519" i="4"/>
  <c r="AW519" i="4" s="1"/>
  <c r="AO891" i="4"/>
  <c r="AU891" i="4" s="1"/>
  <c r="AM891" i="4"/>
  <c r="AQ875" i="4"/>
  <c r="AW875" i="4" s="1"/>
  <c r="AO867" i="4"/>
  <c r="AU867" i="4" s="1"/>
  <c r="AQ859" i="4"/>
  <c r="AW859" i="4" s="1"/>
  <c r="AO843" i="4"/>
  <c r="AU843" i="4" s="1"/>
  <c r="AN843" i="4"/>
  <c r="AP803" i="4"/>
  <c r="AN763" i="4"/>
  <c r="AO747" i="4"/>
  <c r="AU747" i="4" s="1"/>
  <c r="AM747" i="4"/>
  <c r="AQ739" i="4"/>
  <c r="AW739" i="4" s="1"/>
  <c r="AL739" i="4"/>
  <c r="AR739" i="4" s="1"/>
  <c r="AM731" i="4"/>
  <c r="AQ715" i="4"/>
  <c r="AW715" i="4" s="1"/>
  <c r="AM707" i="4"/>
  <c r="AN707" i="4"/>
  <c r="AP675" i="4"/>
  <c r="AQ639" i="4"/>
  <c r="AW639" i="4" s="1"/>
  <c r="AN623" i="4"/>
  <c r="AO591" i="4"/>
  <c r="AU591" i="4" s="1"/>
  <c r="AN591" i="4"/>
  <c r="AQ575" i="4"/>
  <c r="AW575" i="4" s="1"/>
  <c r="AL575" i="4"/>
  <c r="AR575" i="4" s="1"/>
  <c r="F575" i="4" s="1"/>
  <c r="J575" i="4" s="1"/>
  <c r="AM559" i="4"/>
  <c r="AQ987" i="4"/>
  <c r="AW987" i="4" s="1"/>
  <c r="AN979" i="4"/>
  <c r="AM595" i="4"/>
  <c r="AN595" i="4"/>
  <c r="AL491" i="4"/>
  <c r="AR491" i="4" s="1"/>
  <c r="F491" i="4" s="1"/>
  <c r="J491" i="4" s="1"/>
  <c r="AL475" i="4"/>
  <c r="AR475" i="4" s="1"/>
  <c r="AL76" i="4"/>
  <c r="AR76" i="4" s="1"/>
  <c r="G76" i="4" s="1"/>
  <c r="AP76" i="4"/>
  <c r="AV76" i="4" s="1"/>
  <c r="AP318" i="4"/>
  <c r="AV318" i="4" s="1"/>
  <c r="AM270" i="4"/>
  <c r="AS270" i="4" s="1"/>
  <c r="AL174" i="4"/>
  <c r="AR174" i="4" s="1"/>
  <c r="G174" i="4" s="1"/>
  <c r="AM174" i="4"/>
  <c r="AO158" i="4"/>
  <c r="AU158" i="4" s="1"/>
  <c r="AL451" i="4"/>
  <c r="AR451" i="4" s="1"/>
  <c r="AL988" i="4"/>
  <c r="AR988" i="4" s="1"/>
  <c r="G988" i="4" s="1"/>
  <c r="AL553" i="4"/>
  <c r="AR553" i="4" s="1"/>
  <c r="AN958" i="4"/>
  <c r="AT958" i="4" s="1"/>
  <c r="AL555" i="4"/>
  <c r="AR555" i="4" s="1"/>
  <c r="AL378" i="4"/>
  <c r="AR378" i="4" s="1"/>
  <c r="G378" i="4" s="1"/>
  <c r="AN362" i="4"/>
  <c r="AT362" i="4" s="1"/>
  <c r="AL246" i="4"/>
  <c r="AR246" i="4" s="1"/>
  <c r="G246" i="4" s="1"/>
  <c r="AN238" i="4"/>
  <c r="AT238" i="4" s="1"/>
  <c r="AL152" i="4"/>
  <c r="AR152" i="4" s="1"/>
  <c r="G152" i="4" s="1"/>
  <c r="AN110" i="4"/>
  <c r="AT110" i="4" s="1"/>
  <c r="AO981" i="4"/>
  <c r="AU981" i="4" s="1"/>
  <c r="AL909" i="4"/>
  <c r="AR909" i="4" s="1"/>
  <c r="AM909" i="4"/>
  <c r="AQ212" i="4"/>
  <c r="AW212" i="4" s="1"/>
  <c r="AP210" i="4"/>
  <c r="AV210" i="4" s="1"/>
  <c r="AP232" i="4"/>
  <c r="AV232" i="4" s="1"/>
  <c r="AO173" i="4"/>
  <c r="AU173" i="4" s="1"/>
  <c r="AK907" i="4"/>
  <c r="AQ907" i="4" s="1"/>
  <c r="AW907" i="4" s="1"/>
  <c r="AF907" i="4"/>
  <c r="AL907" i="4" s="1"/>
  <c r="AR907" i="4" s="1"/>
  <c r="AH827" i="4"/>
  <c r="AH811" i="4"/>
  <c r="AH795" i="4"/>
  <c r="AH779" i="4"/>
  <c r="AJ699" i="4"/>
  <c r="AK683" i="4"/>
  <c r="AQ683" i="4" s="1"/>
  <c r="AW683" i="4" s="1"/>
  <c r="AF683" i="4"/>
  <c r="AL683" i="4" s="1"/>
  <c r="AR683" i="4" s="1"/>
  <c r="AJ667" i="4"/>
  <c r="AP667" i="4" s="1"/>
  <c r="AF651" i="4"/>
  <c r="AL651" i="4" s="1"/>
  <c r="AR651" i="4" s="1"/>
  <c r="AK651" i="4"/>
  <c r="AQ651" i="4" s="1"/>
  <c r="AW651" i="4" s="1"/>
  <c r="AH647" i="4"/>
  <c r="AN647" i="4" s="1"/>
  <c r="AH611" i="4"/>
  <c r="AN611" i="4" s="1"/>
  <c r="AQ63" i="4"/>
  <c r="AW63" i="4" s="1"/>
  <c r="AJ514" i="4"/>
  <c r="AC941" i="4"/>
  <c r="AO941" i="4" s="1"/>
  <c r="AU941" i="4" s="1"/>
  <c r="AO346" i="4"/>
  <c r="AU346" i="4" s="1"/>
  <c r="AM280" i="4"/>
  <c r="AS280" i="4" s="1"/>
  <c r="AO180" i="4"/>
  <c r="AU180" i="4" s="1"/>
  <c r="AO214" i="4"/>
  <c r="AU214" i="4" s="1"/>
  <c r="AL94" i="4"/>
  <c r="AR94" i="4" s="1"/>
  <c r="G94" i="4" s="1"/>
  <c r="AO86" i="4"/>
  <c r="AU86" i="4" s="1"/>
  <c r="AN70" i="4"/>
  <c r="AT70" i="4" s="1"/>
  <c r="AM230" i="4"/>
  <c r="AS230" i="4" s="1"/>
  <c r="AQ47" i="4"/>
  <c r="AW47" i="4" s="1"/>
  <c r="AP78" i="4"/>
  <c r="AV78" i="4" s="1"/>
  <c r="AL173" i="4"/>
  <c r="AR173" i="4" s="1"/>
  <c r="AO15" i="4"/>
  <c r="AU15" i="4" s="1"/>
  <c r="AN8" i="4"/>
  <c r="AT8" i="4" s="1"/>
  <c r="G11" i="4"/>
  <c r="F973" i="4"/>
  <c r="J973" i="4" s="1"/>
  <c r="D973" i="4"/>
  <c r="H973" i="4" s="1"/>
  <c r="G973" i="4"/>
  <c r="E973" i="4"/>
  <c r="I973" i="4" s="1"/>
  <c r="AK447" i="4"/>
  <c r="AC447" i="4"/>
  <c r="AO447" i="4" s="1"/>
  <c r="AU447" i="4" s="1"/>
  <c r="F709" i="4"/>
  <c r="J709" i="4" s="1"/>
  <c r="D709" i="4"/>
  <c r="H709" i="4" s="1"/>
  <c r="D296" i="4"/>
  <c r="H296" i="4" s="1"/>
  <c r="K297" i="2" s="1"/>
  <c r="AM162" i="4"/>
  <c r="AS162" i="4" s="1"/>
  <c r="AM491" i="4"/>
  <c r="AM475" i="4"/>
  <c r="AA622" i="4"/>
  <c r="AE622" i="4"/>
  <c r="AD622" i="4"/>
  <c r="AC618" i="4"/>
  <c r="AB618" i="4"/>
  <c r="Z618" i="4"/>
  <c r="AA614" i="4"/>
  <c r="AE614" i="4"/>
  <c r="AD614" i="4"/>
  <c r="AC610" i="4"/>
  <c r="AB610" i="4"/>
  <c r="Z610" i="4"/>
  <c r="AC606" i="4"/>
  <c r="AB606" i="4"/>
  <c r="Z606" i="4"/>
  <c r="AA602" i="4"/>
  <c r="AE602" i="4"/>
  <c r="AD602" i="4"/>
  <c r="AA598" i="4"/>
  <c r="AE598" i="4"/>
  <c r="AD598" i="4"/>
  <c r="AC594" i="4"/>
  <c r="AB594" i="4"/>
  <c r="Z594" i="4"/>
  <c r="AC590" i="4"/>
  <c r="AB590" i="4"/>
  <c r="Z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A570" i="4"/>
  <c r="AE570" i="4"/>
  <c r="AD570" i="4"/>
  <c r="AA566" i="4"/>
  <c r="AE566" i="4"/>
  <c r="AD566" i="4"/>
  <c r="AC562" i="4"/>
  <c r="AB562" i="4"/>
  <c r="Z562" i="4"/>
  <c r="AC558" i="4"/>
  <c r="AB558" i="4"/>
  <c r="Z558" i="4"/>
  <c r="AA533" i="4"/>
  <c r="AE533" i="4"/>
  <c r="AD533" i="4"/>
  <c r="AA968" i="4"/>
  <c r="AE968" i="4"/>
  <c r="AD968" i="4"/>
  <c r="AC952" i="4"/>
  <c r="Z952" i="4"/>
  <c r="AB952" i="4"/>
  <c r="AC936" i="4"/>
  <c r="Z936" i="4"/>
  <c r="AB936" i="4"/>
  <c r="AA543" i="4"/>
  <c r="AE543" i="4"/>
  <c r="AD543" i="4"/>
  <c r="AA376" i="4"/>
  <c r="AE376" i="4"/>
  <c r="AD376" i="4"/>
  <c r="AC360" i="4"/>
  <c r="Z360" i="4"/>
  <c r="AB360" i="4"/>
  <c r="AC341" i="4"/>
  <c r="Z341" i="4"/>
  <c r="AD341" i="4"/>
  <c r="AP341" i="4" s="1"/>
  <c r="AV341" i="4" s="1"/>
  <c r="AF341" i="4"/>
  <c r="AG341" i="4"/>
  <c r="AH341" i="4"/>
  <c r="AA277" i="4"/>
  <c r="AE277" i="4"/>
  <c r="AB277" i="4"/>
  <c r="AI277" i="4"/>
  <c r="AJ277" i="4"/>
  <c r="AP277" i="4" s="1"/>
  <c r="AV277" i="4" s="1"/>
  <c r="AK277" i="4"/>
  <c r="AC484" i="4"/>
  <c r="Z484" i="4"/>
  <c r="AD484" i="4"/>
  <c r="AK484" i="4"/>
  <c r="AQ484" i="4" s="1"/>
  <c r="AW484" i="4" s="1"/>
  <c r="AI484" i="4"/>
  <c r="AJ484" i="4"/>
  <c r="AA420" i="4"/>
  <c r="AE420" i="4"/>
  <c r="AB420" i="4"/>
  <c r="AG420" i="4"/>
  <c r="AH420" i="4"/>
  <c r="AF420" i="4"/>
  <c r="AC339" i="4"/>
  <c r="Z339" i="4"/>
  <c r="AD339" i="4"/>
  <c r="AK339" i="4"/>
  <c r="AQ339" i="4" s="1"/>
  <c r="AW339" i="4" s="1"/>
  <c r="AI339" i="4"/>
  <c r="AJ339" i="4"/>
  <c r="AA275" i="4"/>
  <c r="AE275" i="4"/>
  <c r="AB275" i="4"/>
  <c r="AG275" i="4"/>
  <c r="AH275" i="4"/>
  <c r="AF275" i="4"/>
  <c r="AC191" i="4"/>
  <c r="Z191" i="4"/>
  <c r="AD191" i="4"/>
  <c r="AK191" i="4"/>
  <c r="AQ191" i="4" s="1"/>
  <c r="AW191" i="4" s="1"/>
  <c r="AI191" i="4"/>
  <c r="AJ191" i="4"/>
  <c r="AA125" i="4"/>
  <c r="AE125" i="4"/>
  <c r="AB125" i="4"/>
  <c r="AG125" i="4"/>
  <c r="AH125" i="4"/>
  <c r="AF125" i="4"/>
  <c r="AC986" i="4"/>
  <c r="Z986" i="4"/>
  <c r="AF986" i="4"/>
  <c r="AG986" i="4"/>
  <c r="AJ986" i="4"/>
  <c r="AB545" i="4"/>
  <c r="AF545" i="4"/>
  <c r="AL545" i="4" s="1"/>
  <c r="AR545" i="4" s="1"/>
  <c r="AJ545" i="4"/>
  <c r="AC954" i="4"/>
  <c r="AB954" i="4"/>
  <c r="AN954" i="4" s="1"/>
  <c r="AT954" i="4" s="1"/>
  <c r="AG954" i="4"/>
  <c r="Z926" i="4"/>
  <c r="AH926" i="4"/>
  <c r="AF926" i="4"/>
  <c r="AC515" i="4"/>
  <c r="Z515" i="4"/>
  <c r="AG515" i="4"/>
  <c r="AA556" i="4"/>
  <c r="AD556" i="4"/>
  <c r="AH556" i="4"/>
  <c r="AC488" i="4"/>
  <c r="AD488" i="4"/>
  <c r="AG488" i="4"/>
  <c r="AE456" i="4"/>
  <c r="AI456" i="4"/>
  <c r="AK456" i="4"/>
  <c r="Z424" i="4"/>
  <c r="AF424" i="4"/>
  <c r="AH424" i="4"/>
  <c r="AA392" i="4"/>
  <c r="AB392" i="4"/>
  <c r="AJ392" i="4"/>
  <c r="AC335" i="4"/>
  <c r="AD335" i="4"/>
  <c r="AG335" i="4"/>
  <c r="AE303" i="4"/>
  <c r="AI303" i="4"/>
  <c r="AK303" i="4"/>
  <c r="Z271" i="4"/>
  <c r="AF271" i="4"/>
  <c r="AH271" i="4"/>
  <c r="AA227" i="4"/>
  <c r="AB227" i="4"/>
  <c r="AJ227" i="4"/>
  <c r="AC195" i="4"/>
  <c r="AD195" i="4"/>
  <c r="AG195" i="4"/>
  <c r="AE163" i="4"/>
  <c r="AI163" i="4"/>
  <c r="AK163" i="4"/>
  <c r="Z121" i="4"/>
  <c r="AF121" i="4"/>
  <c r="AH121" i="4"/>
  <c r="AA44" i="4"/>
  <c r="AB44" i="4"/>
  <c r="AJ44" i="4"/>
  <c r="AA349" i="4"/>
  <c r="AJ349" i="4"/>
  <c r="AA315" i="4"/>
  <c r="AJ315" i="4"/>
  <c r="AE372" i="4"/>
  <c r="AQ372" i="4" s="1"/>
  <c r="AW372" i="4" s="1"/>
  <c r="AF372" i="4"/>
  <c r="AG372" i="4"/>
  <c r="AD244" i="4"/>
  <c r="AP244" i="4" s="1"/>
  <c r="AV244" i="4" s="1"/>
  <c r="AF244" i="4"/>
  <c r="AG244" i="4"/>
  <c r="AM244" i="4" s="1"/>
  <c r="AS244" i="4" s="1"/>
  <c r="AD635" i="4"/>
  <c r="AG635" i="4"/>
  <c r="AH635" i="4"/>
  <c r="AG603" i="4"/>
  <c r="AM603" i="4" s="1"/>
  <c r="AS603" i="4" s="1"/>
  <c r="AH603" i="4"/>
  <c r="D204" i="4"/>
  <c r="H204" i="4" s="1"/>
  <c r="K205" i="2" s="1"/>
  <c r="G204" i="4"/>
  <c r="D509" i="4"/>
  <c r="H509" i="4" s="1"/>
  <c r="F509" i="4"/>
  <c r="J509" i="4" s="1"/>
  <c r="AL461" i="4"/>
  <c r="AR461" i="4" s="1"/>
  <c r="F461" i="4" s="1"/>
  <c r="J461" i="4" s="1"/>
  <c r="M462" i="2" s="1"/>
  <c r="AO140" i="4"/>
  <c r="AU140" i="4" s="1"/>
  <c r="AO230" i="4"/>
  <c r="AU230" i="4" s="1"/>
  <c r="AN214" i="4"/>
  <c r="AT214" i="4" s="1"/>
  <c r="AP395" i="4"/>
  <c r="AV395" i="4" s="1"/>
  <c r="AJ415" i="4"/>
  <c r="AF415" i="4"/>
  <c r="AL415" i="4" s="1"/>
  <c r="AR415" i="4" s="1"/>
  <c r="AG415" i="4"/>
  <c r="AD415" i="4"/>
  <c r="AE415" i="4"/>
  <c r="AQ415" i="4" s="1"/>
  <c r="AW415" i="4" s="1"/>
  <c r="AA415" i="4"/>
  <c r="AN248" i="4"/>
  <c r="AT248" i="4" s="1"/>
  <c r="AO70" i="4"/>
  <c r="AU70" i="4" s="1"/>
  <c r="D144" i="4"/>
  <c r="H144" i="4" s="1"/>
  <c r="K145" i="2" s="1"/>
  <c r="F144" i="4"/>
  <c r="J144" i="4" s="1"/>
  <c r="M145" i="2" s="1"/>
  <c r="E501" i="4"/>
  <c r="I501" i="4" s="1"/>
  <c r="F501" i="4"/>
  <c r="J501" i="4" s="1"/>
  <c r="AN541" i="4"/>
  <c r="AT541" i="4" s="1"/>
  <c r="AO541" i="4"/>
  <c r="AU541" i="4" s="1"/>
  <c r="AP525" i="4"/>
  <c r="AV525" i="4" s="1"/>
  <c r="AP972" i="4"/>
  <c r="AQ972" i="4"/>
  <c r="AM972" i="4"/>
  <c r="AN964" i="4"/>
  <c r="AP956" i="4"/>
  <c r="AO956" i="4"/>
  <c r="AN948" i="4"/>
  <c r="AT948" i="4" s="1"/>
  <c r="AL948" i="4"/>
  <c r="AR948" i="4" s="1"/>
  <c r="AQ948" i="4"/>
  <c r="AW948" i="4" s="1"/>
  <c r="AO940" i="4"/>
  <c r="AU940" i="4" s="1"/>
  <c r="AM932" i="4"/>
  <c r="AS932" i="4" s="1"/>
  <c r="AL924" i="4"/>
  <c r="AR924" i="4" s="1"/>
  <c r="AP535" i="4"/>
  <c r="AV535" i="4" s="1"/>
  <c r="AN551" i="4"/>
  <c r="AT551" i="4" s="1"/>
  <c r="AQ551" i="4"/>
  <c r="AW551" i="4" s="1"/>
  <c r="AP519" i="4"/>
  <c r="AV519" i="4" s="1"/>
  <c r="AO899" i="4"/>
  <c r="AU899" i="4" s="1"/>
  <c r="AN899" i="4"/>
  <c r="AP891" i="4"/>
  <c r="AP875" i="4"/>
  <c r="AM867" i="4"/>
  <c r="AN867" i="4"/>
  <c r="AP859" i="4"/>
  <c r="AM843" i="4"/>
  <c r="AP835" i="4"/>
  <c r="AL811" i="4"/>
  <c r="AR811" i="4" s="1"/>
  <c r="E811" i="4" s="1"/>
  <c r="I811" i="4" s="1"/>
  <c r="AP795" i="4"/>
  <c r="AQ779" i="4"/>
  <c r="AW779" i="4" s="1"/>
  <c r="AO771" i="4"/>
  <c r="AU771" i="4" s="1"/>
  <c r="AP763" i="4"/>
  <c r="AP747" i="4"/>
  <c r="AP731" i="4"/>
  <c r="AO715" i="4"/>
  <c r="AU715" i="4" s="1"/>
  <c r="AP707" i="4"/>
  <c r="AP639" i="4"/>
  <c r="AL639" i="4"/>
  <c r="AR639" i="4" s="1"/>
  <c r="AM623" i="4"/>
  <c r="AP591" i="4"/>
  <c r="AM575" i="4"/>
  <c r="AN575" i="4"/>
  <c r="AP559" i="4"/>
  <c r="AO987" i="4"/>
  <c r="AU987" i="4" s="1"/>
  <c r="AP979" i="4"/>
  <c r="AO647" i="4"/>
  <c r="AU647" i="4" s="1"/>
  <c r="AQ611" i="4"/>
  <c r="AW611" i="4" s="1"/>
  <c r="AM178" i="4"/>
  <c r="AS178" i="4" s="1"/>
  <c r="AL178" i="4"/>
  <c r="AR178" i="4" s="1"/>
  <c r="AL459" i="4"/>
  <c r="AR459" i="4" s="1"/>
  <c r="AM459" i="4"/>
  <c r="AS459" i="4" s="1"/>
  <c r="AL45" i="4"/>
  <c r="AR45" i="4" s="1"/>
  <c r="D45" i="4" s="1"/>
  <c r="H45" i="4" s="1"/>
  <c r="K46" i="2" s="1"/>
  <c r="AM45" i="4"/>
  <c r="AS45" i="4" s="1"/>
  <c r="AM326" i="4"/>
  <c r="AS326" i="4" s="1"/>
  <c r="AM57" i="4"/>
  <c r="AS57" i="4" s="1"/>
  <c r="AL57" i="4"/>
  <c r="AR57" i="4" s="1"/>
  <c r="G57" i="4" s="1"/>
  <c r="AN49" i="4"/>
  <c r="AT49" i="4" s="1"/>
  <c r="AO49" i="4"/>
  <c r="AU49" i="4" s="1"/>
  <c r="AL334" i="4"/>
  <c r="AR334" i="4" s="1"/>
  <c r="E334" i="4" s="1"/>
  <c r="I334" i="4" s="1"/>
  <c r="L335" i="2" s="1"/>
  <c r="AM302" i="4"/>
  <c r="AS302" i="4" s="1"/>
  <c r="AL302" i="4"/>
  <c r="AR302" i="4" s="1"/>
  <c r="AN286" i="4"/>
  <c r="AQ270" i="4"/>
  <c r="AW270" i="4" s="1"/>
  <c r="AO254" i="4"/>
  <c r="AU254" i="4" s="1"/>
  <c r="AP206" i="4"/>
  <c r="AV206" i="4" s="1"/>
  <c r="AN443" i="4"/>
  <c r="AT443" i="4" s="1"/>
  <c r="AQ435" i="4"/>
  <c r="AW435" i="4" s="1"/>
  <c r="AP431" i="4"/>
  <c r="AV431" i="4" s="1"/>
  <c r="AQ296" i="4"/>
  <c r="AW296" i="4" s="1"/>
  <c r="AQ248" i="4"/>
  <c r="AW248" i="4" s="1"/>
  <c r="AM212" i="4"/>
  <c r="AS212" i="4" s="1"/>
  <c r="AM180" i="4"/>
  <c r="AS180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G91" i="4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E11" i="4"/>
  <c r="I11" i="4" s="1"/>
  <c r="L12" i="2" s="1"/>
  <c r="F11" i="4"/>
  <c r="J11" i="4" s="1"/>
  <c r="M12" i="2" s="1"/>
  <c r="AO314" i="4"/>
  <c r="AU314" i="4" s="1"/>
  <c r="AL298" i="4"/>
  <c r="AR298" i="4" s="1"/>
  <c r="AO282" i="4"/>
  <c r="AU282" i="4" s="1"/>
  <c r="AO250" i="4"/>
  <c r="AU250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D483" i="4" s="1"/>
  <c r="H483" i="4" s="1"/>
  <c r="AO475" i="4"/>
  <c r="AU475" i="4" s="1"/>
  <c r="AL467" i="4"/>
  <c r="AR467" i="4" s="1"/>
  <c r="AO459" i="4"/>
  <c r="AU459" i="4" s="1"/>
  <c r="AL53" i="4"/>
  <c r="AR53" i="4" s="1"/>
  <c r="E53" i="4" s="1"/>
  <c r="I53" i="4" s="1"/>
  <c r="L54" i="2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D399" i="4" s="1"/>
  <c r="H399" i="4" s="1"/>
  <c r="K400" i="2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O455" i="4" s="1"/>
  <c r="AU455" i="4" s="1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P388" i="4" s="1"/>
  <c r="AV388" i="4" s="1"/>
  <c r="AI388" i="4"/>
  <c r="AC307" i="4"/>
  <c r="AD307" i="4"/>
  <c r="AI307" i="4"/>
  <c r="AC223" i="4"/>
  <c r="AD223" i="4"/>
  <c r="AP223" i="4" s="1"/>
  <c r="AV223" i="4" s="1"/>
  <c r="AI223" i="4"/>
  <c r="AC159" i="4"/>
  <c r="AD159" i="4"/>
  <c r="AP159" i="4" s="1"/>
  <c r="AV159" i="4" s="1"/>
  <c r="AI159" i="4"/>
  <c r="AO159" i="4" s="1"/>
  <c r="AU159" i="4" s="1"/>
  <c r="AC994" i="4"/>
  <c r="Z994" i="4"/>
  <c r="AL994" i="4" s="1"/>
  <c r="AR994" i="4" s="1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L539" i="4" s="1"/>
  <c r="AR539" i="4" s="1"/>
  <c r="AJ539" i="4"/>
  <c r="AE366" i="4"/>
  <c r="AH366" i="4"/>
  <c r="AF366" i="4"/>
  <c r="AE472" i="4"/>
  <c r="AK472" i="4"/>
  <c r="AQ472" i="4" s="1"/>
  <c r="AW472" i="4" s="1"/>
  <c r="AE408" i="4"/>
  <c r="AK408" i="4"/>
  <c r="AQ408" i="4" s="1"/>
  <c r="AW408" i="4" s="1"/>
  <c r="AE319" i="4"/>
  <c r="AK319" i="4"/>
  <c r="AE255" i="4"/>
  <c r="AK255" i="4"/>
  <c r="AE179" i="4"/>
  <c r="AK179" i="4"/>
  <c r="AQ179" i="4" s="1"/>
  <c r="AW179" i="4" s="1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F447" i="4" s="1"/>
  <c r="J447" i="4" s="1"/>
  <c r="M448" i="2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AL964" i="4"/>
  <c r="AR964" i="4" s="1"/>
  <c r="G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G519" i="4" s="1"/>
  <c r="AM519" i="4"/>
  <c r="AS519" i="4" s="1"/>
  <c r="AQ899" i="4"/>
  <c r="AW899" i="4" s="1"/>
  <c r="AL899" i="4"/>
  <c r="AR899" i="4" s="1"/>
  <c r="AQ835" i="4"/>
  <c r="AW835" i="4" s="1"/>
  <c r="AQ771" i="4"/>
  <c r="AW771" i="4" s="1"/>
  <c r="AL771" i="4"/>
  <c r="AR771" i="4" s="1"/>
  <c r="F771" i="4" s="1"/>
  <c r="J771" i="4" s="1"/>
  <c r="AP739" i="4"/>
  <c r="AQ707" i="4"/>
  <c r="AW707" i="4" s="1"/>
  <c r="AQ623" i="4"/>
  <c r="AW623" i="4" s="1"/>
  <c r="AQ979" i="4"/>
  <c r="AW979" i="4" s="1"/>
  <c r="AO330" i="4"/>
  <c r="AU330" i="4" s="1"/>
  <c r="AO298" i="4"/>
  <c r="AU298" i="4" s="1"/>
  <c r="AO266" i="4"/>
  <c r="AU266" i="4" s="1"/>
  <c r="AL250" i="4"/>
  <c r="AR250" i="4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D254" i="4" s="1"/>
  <c r="H254" i="4" s="1"/>
  <c r="K255" i="2" s="1"/>
  <c r="AM190" i="4"/>
  <c r="AS190" i="4" s="1"/>
  <c r="AP174" i="4"/>
  <c r="AV174" i="4" s="1"/>
  <c r="AO451" i="4"/>
  <c r="AU451" i="4" s="1"/>
  <c r="AQ451" i="4"/>
  <c r="AW451" i="4" s="1"/>
  <c r="AL443" i="4"/>
  <c r="AR443" i="4" s="1"/>
  <c r="AM443" i="4"/>
  <c r="AS443" i="4" s="1"/>
  <c r="AO435" i="4"/>
  <c r="AU435" i="4" s="1"/>
  <c r="AL427" i="4"/>
  <c r="AR427" i="4" s="1"/>
  <c r="F427" i="4" s="1"/>
  <c r="J427" i="4" s="1"/>
  <c r="M428" i="2" s="1"/>
  <c r="AM427" i="4"/>
  <c r="AS427" i="4" s="1"/>
  <c r="AL431" i="4"/>
  <c r="AR431" i="4" s="1"/>
  <c r="F431" i="4" s="1"/>
  <c r="J431" i="4" s="1"/>
  <c r="M432" i="2" s="1"/>
  <c r="AN415" i="4"/>
  <c r="AT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D805" i="4"/>
  <c r="H805" i="4" s="1"/>
  <c r="E805" i="4"/>
  <c r="I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D637" i="4"/>
  <c r="H637" i="4" s="1"/>
  <c r="AK941" i="4"/>
  <c r="AQ941" i="4" s="1"/>
  <c r="AW941" i="4" s="1"/>
  <c r="AJ941" i="4"/>
  <c r="AP941" i="4" s="1"/>
  <c r="AM493" i="4"/>
  <c r="AS493" i="4" s="1"/>
  <c r="AG514" i="4"/>
  <c r="AE514" i="4"/>
  <c r="AQ514" i="4" s="1"/>
  <c r="AB514" i="4"/>
  <c r="AF514" i="4"/>
  <c r="AC514" i="4"/>
  <c r="AO514" i="4" s="1"/>
  <c r="AU514" i="4" s="1"/>
  <c r="AD514" i="4"/>
  <c r="AH579" i="4"/>
  <c r="AN579" i="4" s="1"/>
  <c r="AG579" i="4"/>
  <c r="AF579" i="4"/>
  <c r="AJ579" i="4"/>
  <c r="AK579" i="4"/>
  <c r="AI579" i="4"/>
  <c r="AO579" i="4" s="1"/>
  <c r="AU579" i="4" s="1"/>
  <c r="E909" i="4"/>
  <c r="I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Q986" i="4" s="1"/>
  <c r="AW986" i="4" s="1"/>
  <c r="AD986" i="4"/>
  <c r="AP986" i="4" s="1"/>
  <c r="AV986" i="4" s="1"/>
  <c r="AA545" i="4"/>
  <c r="AM545" i="4" s="1"/>
  <c r="AS545" i="4" s="1"/>
  <c r="AE545" i="4"/>
  <c r="AD545" i="4"/>
  <c r="AP545" i="4" s="1"/>
  <c r="AV545" i="4" s="1"/>
  <c r="AI545" i="4"/>
  <c r="AH545" i="4"/>
  <c r="AK545" i="4"/>
  <c r="AA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O556" i="4" s="1"/>
  <c r="AU556" i="4" s="1"/>
  <c r="AB556" i="4"/>
  <c r="Z556" i="4"/>
  <c r="AF556" i="4"/>
  <c r="AG556" i="4"/>
  <c r="AJ556" i="4"/>
  <c r="AA488" i="4"/>
  <c r="AE488" i="4"/>
  <c r="AB488" i="4"/>
  <c r="AN488" i="4" s="1"/>
  <c r="AT488" i="4" s="1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O424" i="4" s="1"/>
  <c r="AU424" i="4" s="1"/>
  <c r="AJ424" i="4"/>
  <c r="AK424" i="4"/>
  <c r="AC392" i="4"/>
  <c r="Z392" i="4"/>
  <c r="AD392" i="4"/>
  <c r="AP392" i="4" s="1"/>
  <c r="AV392" i="4" s="1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O271" i="4" s="1"/>
  <c r="AU271" i="4" s="1"/>
  <c r="AJ271" i="4"/>
  <c r="AK271" i="4"/>
  <c r="AC227" i="4"/>
  <c r="AO227" i="4" s="1"/>
  <c r="AU227" i="4" s="1"/>
  <c r="Z227" i="4"/>
  <c r="AD227" i="4"/>
  <c r="AP227" i="4" s="1"/>
  <c r="AV227" i="4" s="1"/>
  <c r="AF227" i="4"/>
  <c r="AG227" i="4"/>
  <c r="AH227" i="4"/>
  <c r="AA195" i="4"/>
  <c r="AE195" i="4"/>
  <c r="AB195" i="4"/>
  <c r="AN195" i="4" s="1"/>
  <c r="AT195" i="4" s="1"/>
  <c r="AI195" i="4"/>
  <c r="AJ195" i="4"/>
  <c r="AK195" i="4"/>
  <c r="AC163" i="4"/>
  <c r="Z163" i="4"/>
  <c r="AD163" i="4"/>
  <c r="AF163" i="4"/>
  <c r="AG163" i="4"/>
  <c r="AH163" i="4"/>
  <c r="AN163" i="4" s="1"/>
  <c r="AT163" i="4" s="1"/>
  <c r="AA121" i="4"/>
  <c r="AE121" i="4"/>
  <c r="AB121" i="4"/>
  <c r="AI121" i="4"/>
  <c r="AO121" i="4" s="1"/>
  <c r="AU121" i="4" s="1"/>
  <c r="AJ121" i="4"/>
  <c r="AK121" i="4"/>
  <c r="AC44" i="4"/>
  <c r="AO44" i="4" s="1"/>
  <c r="AU44" i="4" s="1"/>
  <c r="Z44" i="4"/>
  <c r="AD44" i="4"/>
  <c r="AP44" i="4" s="1"/>
  <c r="AV44" i="4" s="1"/>
  <c r="AF44" i="4"/>
  <c r="AG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P349" i="4" s="1"/>
  <c r="AV349" i="4" s="1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N183" i="4" s="1"/>
  <c r="AT183" i="4" s="1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L244" i="4" s="1"/>
  <c r="AR244" i="4" s="1"/>
  <c r="AB244" i="4"/>
  <c r="AB635" i="4"/>
  <c r="AN635" i="4" s="1"/>
  <c r="AT635" i="4" s="1"/>
  <c r="AA635" i="4"/>
  <c r="AC635" i="4"/>
  <c r="AO635" i="4" s="1"/>
  <c r="AU635" i="4" s="1"/>
  <c r="Z603" i="4"/>
  <c r="AL603" i="4" s="1"/>
  <c r="AR603" i="4" s="1"/>
  <c r="AD603" i="4"/>
  <c r="AE603" i="4"/>
  <c r="AQ603" i="4" s="1"/>
  <c r="AW603" i="4" s="1"/>
  <c r="E893" i="4"/>
  <c r="I893" i="4" s="1"/>
  <c r="G893" i="4"/>
  <c r="E877" i="4"/>
  <c r="I877" i="4" s="1"/>
  <c r="E637" i="4"/>
  <c r="I637" i="4" s="1"/>
  <c r="E621" i="4"/>
  <c r="I621" i="4" s="1"/>
  <c r="G621" i="4"/>
  <c r="E693" i="4"/>
  <c r="I693" i="4" s="1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G509" i="4"/>
  <c r="E509" i="4"/>
  <c r="I509" i="4" s="1"/>
  <c r="G312" i="4"/>
  <c r="E312" i="4"/>
  <c r="I312" i="4" s="1"/>
  <c r="L313" i="2" s="1"/>
  <c r="G248" i="4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O476" i="4" s="1"/>
  <c r="AU476" i="4" s="1"/>
  <c r="AK315" i="4"/>
  <c r="AI315" i="4"/>
  <c r="AE315" i="4"/>
  <c r="AG183" i="4"/>
  <c r="AD183" i="4"/>
  <c r="AC183" i="4"/>
  <c r="AO183" i="4" s="1"/>
  <c r="AU183" i="4" s="1"/>
  <c r="AD372" i="4"/>
  <c r="AA372" i="4"/>
  <c r="AE244" i="4"/>
  <c r="AE635" i="4"/>
  <c r="AQ635" i="4" s="1"/>
  <c r="AW635" i="4" s="1"/>
  <c r="Z635" i="4"/>
  <c r="AL635" i="4" s="1"/>
  <c r="AR635" i="4" s="1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M309" i="4" s="1"/>
  <c r="AS309" i="4" s="1"/>
  <c r="AE309" i="4"/>
  <c r="AB309" i="4"/>
  <c r="AN309" i="4" s="1"/>
  <c r="AT309" i="4" s="1"/>
  <c r="AI309" i="4"/>
  <c r="AJ309" i="4"/>
  <c r="AP309" i="4" s="1"/>
  <c r="AV309" i="4" s="1"/>
  <c r="AK309" i="4"/>
  <c r="AA58" i="4"/>
  <c r="AM58" i="4" s="1"/>
  <c r="AS58" i="4" s="1"/>
  <c r="AE58" i="4"/>
  <c r="AB58" i="4"/>
  <c r="AN58" i="4" s="1"/>
  <c r="AT58" i="4" s="1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Q223" i="4" s="1"/>
  <c r="AW223" i="4" s="1"/>
  <c r="AB223" i="4"/>
  <c r="AG223" i="4"/>
  <c r="AH223" i="4"/>
  <c r="AF223" i="4"/>
  <c r="AA159" i="4"/>
  <c r="AE159" i="4"/>
  <c r="AQ159" i="4" s="1"/>
  <c r="AW159" i="4" s="1"/>
  <c r="AB159" i="4"/>
  <c r="AG159" i="4"/>
  <c r="AH159" i="4"/>
  <c r="AF159" i="4"/>
  <c r="AL159" i="4" s="1"/>
  <c r="AR159" i="4" s="1"/>
  <c r="AA994" i="4"/>
  <c r="AM994" i="4" s="1"/>
  <c r="AS994" i="4" s="1"/>
  <c r="AE994" i="4"/>
  <c r="AD994" i="4"/>
  <c r="AP994" i="4" s="1"/>
  <c r="AV994" i="4" s="1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M942" i="4" s="1"/>
  <c r="AS942" i="4" s="1"/>
  <c r="AE942" i="4"/>
  <c r="AD942" i="4"/>
  <c r="AI942" i="4"/>
  <c r="AO942" i="4" s="1"/>
  <c r="AU942" i="4" s="1"/>
  <c r="AJ942" i="4"/>
  <c r="AK942" i="4"/>
  <c r="AA539" i="4"/>
  <c r="AM539" i="4" s="1"/>
  <c r="AS539" i="4" s="1"/>
  <c r="AE539" i="4"/>
  <c r="AD539" i="4"/>
  <c r="AP539" i="4" s="1"/>
  <c r="AV539" i="4" s="1"/>
  <c r="AI539" i="4"/>
  <c r="AH539" i="4"/>
  <c r="AK539" i="4"/>
  <c r="AC366" i="4"/>
  <c r="Z366" i="4"/>
  <c r="AA366" i="4"/>
  <c r="AM366" i="4" s="1"/>
  <c r="AS366" i="4" s="1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M504" i="4" s="1"/>
  <c r="AS504" i="4" s="1"/>
  <c r="AB504" i="4"/>
  <c r="AJ504" i="4"/>
  <c r="AC472" i="4"/>
  <c r="AO472" i="4" s="1"/>
  <c r="AU472" i="4" s="1"/>
  <c r="Z472" i="4"/>
  <c r="AD472" i="4"/>
  <c r="AF472" i="4"/>
  <c r="AG472" i="4"/>
  <c r="AH472" i="4"/>
  <c r="AA472" i="4"/>
  <c r="AB472" i="4"/>
  <c r="AJ472" i="4"/>
  <c r="AC440" i="4"/>
  <c r="AO440" i="4" s="1"/>
  <c r="AU440" i="4" s="1"/>
  <c r="Z440" i="4"/>
  <c r="AD440" i="4"/>
  <c r="AF440" i="4"/>
  <c r="AG440" i="4"/>
  <c r="AH440" i="4"/>
  <c r="AA440" i="4"/>
  <c r="AM440" i="4" s="1"/>
  <c r="AS440" i="4" s="1"/>
  <c r="AB440" i="4"/>
  <c r="AN440" i="4" s="1"/>
  <c r="AT440" i="4" s="1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M351" i="4" s="1"/>
  <c r="AS351" i="4" s="1"/>
  <c r="AB351" i="4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M211" i="4" s="1"/>
  <c r="AS211" i="4" s="1"/>
  <c r="AB211" i="4"/>
  <c r="AJ211" i="4"/>
  <c r="AC179" i="4"/>
  <c r="AO179" i="4" s="1"/>
  <c r="AU179" i="4" s="1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P60" i="4" s="1"/>
  <c r="AV60" i="4" s="1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I133" i="4"/>
  <c r="AJ133" i="4"/>
  <c r="AK133" i="4"/>
  <c r="AC133" i="4"/>
  <c r="AD133" i="4"/>
  <c r="AG133" i="4"/>
  <c r="AA364" i="4"/>
  <c r="AM364" i="4" s="1"/>
  <c r="AS364" i="4" s="1"/>
  <c r="AE364" i="4"/>
  <c r="AD364" i="4"/>
  <c r="AP364" i="4" s="1"/>
  <c r="AV364" i="4" s="1"/>
  <c r="Z364" i="4"/>
  <c r="AK364" i="4"/>
  <c r="Z619" i="4"/>
  <c r="AD619" i="4"/>
  <c r="AP619" i="4" s="1"/>
  <c r="AV619" i="4" s="1"/>
  <c r="AE619" i="4"/>
  <c r="AB619" i="4"/>
  <c r="AC619" i="4"/>
  <c r="AI619" i="4"/>
  <c r="Z587" i="4"/>
  <c r="AD587" i="4"/>
  <c r="AE587" i="4"/>
  <c r="AA587" i="4"/>
  <c r="AM587" i="4" s="1"/>
  <c r="AS587" i="4" s="1"/>
  <c r="AI587" i="4"/>
  <c r="AO587" i="4" s="1"/>
  <c r="AU587" i="4" s="1"/>
  <c r="F821" i="4"/>
  <c r="J821" i="4" s="1"/>
  <c r="G821" i="4"/>
  <c r="D757" i="4"/>
  <c r="H757" i="4" s="1"/>
  <c r="F573" i="4"/>
  <c r="J573" i="4" s="1"/>
  <c r="G573" i="4"/>
  <c r="AF439" i="4"/>
  <c r="AG439" i="4"/>
  <c r="AD439" i="4"/>
  <c r="AB439" i="4"/>
  <c r="AF407" i="4"/>
  <c r="AG407" i="4"/>
  <c r="Z407" i="4"/>
  <c r="AL407" i="4" s="1"/>
  <c r="AR407" i="4" s="1"/>
  <c r="G407" i="4" s="1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G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AM435" i="4"/>
  <c r="AS435" i="4" s="1"/>
  <c r="AO427" i="4"/>
  <c r="AU427" i="4" s="1"/>
  <c r="AQ427" i="4"/>
  <c r="AW427" i="4" s="1"/>
  <c r="AQ431" i="4"/>
  <c r="AW431" i="4" s="1"/>
  <c r="AQ423" i="4"/>
  <c r="AW423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D461" i="4"/>
  <c r="H461" i="4" s="1"/>
  <c r="K462" i="2" s="1"/>
  <c r="E461" i="4"/>
  <c r="I461" i="4" s="1"/>
  <c r="L462" i="2" s="1"/>
  <c r="AN441" i="4"/>
  <c r="AT441" i="4" s="1"/>
  <c r="AL441" i="4"/>
  <c r="AR441" i="4" s="1"/>
  <c r="E441" i="4" s="1"/>
  <c r="I441" i="4" s="1"/>
  <c r="L442" i="2" s="1"/>
  <c r="AN409" i="4"/>
  <c r="AT409" i="4" s="1"/>
  <c r="AL409" i="4"/>
  <c r="AR409" i="4" s="1"/>
  <c r="E409" i="4" s="1"/>
  <c r="I409" i="4" s="1"/>
  <c r="L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D142" i="4" s="1"/>
  <c r="H142" i="4" s="1"/>
  <c r="K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972" i="4"/>
  <c r="H972" i="4" s="1"/>
  <c r="E940" i="4"/>
  <c r="I940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F194" i="4"/>
  <c r="J194" i="4" s="1"/>
  <c r="M195" i="2" s="1"/>
  <c r="E491" i="4"/>
  <c r="I491" i="4" s="1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G45" i="4"/>
  <c r="F45" i="4"/>
  <c r="J45" i="4" s="1"/>
  <c r="M46" i="2" s="1"/>
  <c r="E57" i="4"/>
  <c r="I57" i="4" s="1"/>
  <c r="L58" i="2" s="1"/>
  <c r="D57" i="4"/>
  <c r="H57" i="4" s="1"/>
  <c r="K58" i="2" s="1"/>
  <c r="G286" i="4"/>
  <c r="E286" i="4"/>
  <c r="I286" i="4" s="1"/>
  <c r="L287" i="2" s="1"/>
  <c r="D206" i="4"/>
  <c r="H206" i="4" s="1"/>
  <c r="K207" i="2" s="1"/>
  <c r="F190" i="4"/>
  <c r="J190" i="4" s="1"/>
  <c r="M191" i="2" s="1"/>
  <c r="E190" i="4"/>
  <c r="I190" i="4" s="1"/>
  <c r="L191" i="2" s="1"/>
  <c r="F451" i="4"/>
  <c r="J451" i="4" s="1"/>
  <c r="M452" i="2" s="1"/>
  <c r="E443" i="4"/>
  <c r="I443" i="4" s="1"/>
  <c r="L444" i="2" s="1"/>
  <c r="D352" i="4"/>
  <c r="H352" i="4" s="1"/>
  <c r="K353" i="2" s="1"/>
  <c r="F352" i="4"/>
  <c r="J352" i="4" s="1"/>
  <c r="M353" i="2" s="1"/>
  <c r="G541" i="4"/>
  <c r="F541" i="4"/>
  <c r="J541" i="4" s="1"/>
  <c r="D964" i="4"/>
  <c r="H964" i="4" s="1"/>
  <c r="G956" i="4"/>
  <c r="D956" i="4"/>
  <c r="H956" i="4" s="1"/>
  <c r="F956" i="4"/>
  <c r="J956" i="4" s="1"/>
  <c r="E956" i="4"/>
  <c r="I956" i="4" s="1"/>
  <c r="G932" i="4"/>
  <c r="D932" i="4"/>
  <c r="H932" i="4" s="1"/>
  <c r="F932" i="4"/>
  <c r="J932" i="4" s="1"/>
  <c r="E932" i="4"/>
  <c r="I932" i="4" s="1"/>
  <c r="F535" i="4"/>
  <c r="J535" i="4" s="1"/>
  <c r="F551" i="4"/>
  <c r="J551" i="4" s="1"/>
  <c r="D551" i="4"/>
  <c r="H551" i="4" s="1"/>
  <c r="D519" i="4"/>
  <c r="H51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35" i="4"/>
  <c r="J835" i="4" s="1"/>
  <c r="E835" i="4"/>
  <c r="I835" i="4" s="1"/>
  <c r="G835" i="4"/>
  <c r="D835" i="4"/>
  <c r="H835" i="4" s="1"/>
  <c r="F811" i="4"/>
  <c r="J811" i="4" s="1"/>
  <c r="G811" i="4"/>
  <c r="F803" i="4"/>
  <c r="J803" i="4" s="1"/>
  <c r="E803" i="4"/>
  <c r="I803" i="4" s="1"/>
  <c r="G803" i="4"/>
  <c r="D803" i="4"/>
  <c r="H803" i="4" s="1"/>
  <c r="E771" i="4"/>
  <c r="I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F707" i="4"/>
  <c r="J707" i="4" s="1"/>
  <c r="E707" i="4"/>
  <c r="I707" i="4" s="1"/>
  <c r="G707" i="4"/>
  <c r="D707" i="4"/>
  <c r="H707" i="4" s="1"/>
  <c r="E675" i="4"/>
  <c r="I675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E575" i="4"/>
  <c r="I575" i="4" s="1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D979" i="4"/>
  <c r="H979" i="4" s="1"/>
  <c r="E979" i="4"/>
  <c r="I979" i="4" s="1"/>
  <c r="F979" i="4"/>
  <c r="J979" i="4" s="1"/>
  <c r="G979" i="4"/>
  <c r="E647" i="4"/>
  <c r="I647" i="4" s="1"/>
  <c r="E611" i="4"/>
  <c r="I611" i="4" s="1"/>
  <c r="F595" i="4"/>
  <c r="J595" i="4" s="1"/>
  <c r="E595" i="4"/>
  <c r="I595" i="4" s="1"/>
  <c r="G595" i="4"/>
  <c r="D595" i="4"/>
  <c r="H595" i="4" s="1"/>
  <c r="G282" i="4"/>
  <c r="E250" i="4"/>
  <c r="I250" i="4" s="1"/>
  <c r="L251" i="2" s="1"/>
  <c r="F326" i="4"/>
  <c r="J326" i="4" s="1"/>
  <c r="M327" i="2" s="1"/>
  <c r="E326" i="4"/>
  <c r="I326" i="4" s="1"/>
  <c r="L327" i="2" s="1"/>
  <c r="G441" i="4"/>
  <c r="G409" i="4"/>
  <c r="D76" i="4"/>
  <c r="H76" i="4" s="1"/>
  <c r="K77" i="2" s="1"/>
  <c r="D100" i="4"/>
  <c r="H100" i="4" s="1"/>
  <c r="K101" i="2" s="1"/>
  <c r="D318" i="4"/>
  <c r="H318" i="4" s="1"/>
  <c r="K319" i="2" s="1"/>
  <c r="F318" i="4"/>
  <c r="J318" i="4" s="1"/>
  <c r="M319" i="2" s="1"/>
  <c r="D270" i="4"/>
  <c r="H270" i="4" s="1"/>
  <c r="K271" i="2" s="1"/>
  <c r="G254" i="4"/>
  <c r="E254" i="4"/>
  <c r="I254" i="4" s="1"/>
  <c r="L255" i="2" s="1"/>
  <c r="F174" i="4"/>
  <c r="J174" i="4" s="1"/>
  <c r="M175" i="2" s="1"/>
  <c r="E427" i="4"/>
  <c r="I427" i="4" s="1"/>
  <c r="L428" i="2" s="1"/>
  <c r="D427" i="4"/>
  <c r="H427" i="4" s="1"/>
  <c r="K428" i="2" s="1"/>
  <c r="G142" i="4"/>
  <c r="G431" i="4"/>
  <c r="D431" i="4"/>
  <c r="H431" i="4" s="1"/>
  <c r="K432" i="2" s="1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F996" i="4"/>
  <c r="J996" i="4" s="1"/>
  <c r="D988" i="4"/>
  <c r="H988" i="4" s="1"/>
  <c r="G980" i="4"/>
  <c r="D980" i="4"/>
  <c r="H980" i="4" s="1"/>
  <c r="F980" i="4"/>
  <c r="J980" i="4" s="1"/>
  <c r="E980" i="4"/>
  <c r="I980" i="4" s="1"/>
  <c r="D553" i="4"/>
  <c r="H553" i="4" s="1"/>
  <c r="D521" i="4"/>
  <c r="H521" i="4" s="1"/>
  <c r="E521" i="4"/>
  <c r="I521" i="4" s="1"/>
  <c r="D555" i="4"/>
  <c r="H555" i="4" s="1"/>
  <c r="F246" i="4"/>
  <c r="J246" i="4" s="1"/>
  <c r="M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F346" i="4"/>
  <c r="J346" i="4" s="1"/>
  <c r="M347" i="2" s="1"/>
  <c r="G338" i="4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E210" i="4"/>
  <c r="I210" i="4" s="1"/>
  <c r="L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D230" i="4"/>
  <c r="H230" i="4" s="1"/>
  <c r="K231" i="2" s="1"/>
  <c r="G214" i="4"/>
  <c r="D214" i="4"/>
  <c r="H214" i="4" s="1"/>
  <c r="K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F90" i="4"/>
  <c r="J90" i="4" s="1"/>
  <c r="M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D226" i="4"/>
  <c r="H226" i="4" s="1"/>
  <c r="K227" i="2" s="1"/>
  <c r="G342" i="4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G320" i="4"/>
  <c r="E320" i="4"/>
  <c r="I320" i="4" s="1"/>
  <c r="L321" i="2" s="1"/>
  <c r="F288" i="4"/>
  <c r="J288" i="4" s="1"/>
  <c r="M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G164" i="4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G908" i="4"/>
  <c r="AM908" i="4" s="1"/>
  <c r="AS908" i="4" s="1"/>
  <c r="AK908" i="4"/>
  <c r="AQ908" i="4" s="1"/>
  <c r="AW908" i="4" s="1"/>
  <c r="AJ908" i="4"/>
  <c r="AI908" i="4"/>
  <c r="AF908" i="4"/>
  <c r="AH908" i="4"/>
  <c r="AN908" i="4" s="1"/>
  <c r="AT908" i="4" s="1"/>
  <c r="AG904" i="4"/>
  <c r="AK904" i="4"/>
  <c r="AQ904" i="4" s="1"/>
  <c r="AW904" i="4" s="1"/>
  <c r="AJ904" i="4"/>
  <c r="AI904" i="4"/>
  <c r="AF904" i="4"/>
  <c r="AH904" i="4"/>
  <c r="AG900" i="4"/>
  <c r="AM900" i="4" s="1"/>
  <c r="AS900" i="4" s="1"/>
  <c r="AK900" i="4"/>
  <c r="AQ900" i="4" s="1"/>
  <c r="AW900" i="4" s="1"/>
  <c r="AJ900" i="4"/>
  <c r="AI900" i="4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M892" i="4" s="1"/>
  <c r="AS892" i="4" s="1"/>
  <c r="AK892" i="4"/>
  <c r="AQ892" i="4" s="1"/>
  <c r="AW892" i="4" s="1"/>
  <c r="AJ892" i="4"/>
  <c r="AI892" i="4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M884" i="4" s="1"/>
  <c r="AS884" i="4" s="1"/>
  <c r="AK884" i="4"/>
  <c r="AQ884" i="4" s="1"/>
  <c r="AW884" i="4" s="1"/>
  <c r="AJ884" i="4"/>
  <c r="AI884" i="4"/>
  <c r="AF884" i="4"/>
  <c r="AH884" i="4"/>
  <c r="AG880" i="4"/>
  <c r="AK880" i="4"/>
  <c r="AQ880" i="4" s="1"/>
  <c r="AW880" i="4" s="1"/>
  <c r="AJ880" i="4"/>
  <c r="AI880" i="4"/>
  <c r="AF880" i="4"/>
  <c r="AH880" i="4"/>
  <c r="AG876" i="4"/>
  <c r="AM876" i="4" s="1"/>
  <c r="AS876" i="4" s="1"/>
  <c r="AK876" i="4"/>
  <c r="AQ876" i="4" s="1"/>
  <c r="AW876" i="4" s="1"/>
  <c r="AJ876" i="4"/>
  <c r="AI876" i="4"/>
  <c r="AF876" i="4"/>
  <c r="AH876" i="4"/>
  <c r="AN876" i="4" s="1"/>
  <c r="AT876" i="4" s="1"/>
  <c r="AG872" i="4"/>
  <c r="AK872" i="4"/>
  <c r="AQ872" i="4" s="1"/>
  <c r="AW872" i="4" s="1"/>
  <c r="AJ872" i="4"/>
  <c r="AI872" i="4"/>
  <c r="AF872" i="4"/>
  <c r="AH872" i="4"/>
  <c r="AG868" i="4"/>
  <c r="AM868" i="4" s="1"/>
  <c r="AS868" i="4" s="1"/>
  <c r="AK868" i="4"/>
  <c r="AQ868" i="4" s="1"/>
  <c r="AW868" i="4" s="1"/>
  <c r="AJ868" i="4"/>
  <c r="AI868" i="4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H864" i="4"/>
  <c r="AN864" i="4" s="1"/>
  <c r="AT864" i="4" s="1"/>
  <c r="AG860" i="4"/>
  <c r="AM860" i="4" s="1"/>
  <c r="AS860" i="4" s="1"/>
  <c r="AK860" i="4"/>
  <c r="AQ860" i="4" s="1"/>
  <c r="AW860" i="4" s="1"/>
  <c r="AJ860" i="4"/>
  <c r="AI860" i="4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M852" i="4" s="1"/>
  <c r="AS852" i="4" s="1"/>
  <c r="AK852" i="4"/>
  <c r="AQ852" i="4" s="1"/>
  <c r="AW852" i="4" s="1"/>
  <c r="AJ852" i="4"/>
  <c r="AI852" i="4"/>
  <c r="AF852" i="4"/>
  <c r="AH852" i="4"/>
  <c r="AG848" i="4"/>
  <c r="AK848" i="4"/>
  <c r="AQ848" i="4" s="1"/>
  <c r="AW848" i="4" s="1"/>
  <c r="AJ848" i="4"/>
  <c r="AI848" i="4"/>
  <c r="AF848" i="4"/>
  <c r="AH848" i="4"/>
  <c r="AG844" i="4"/>
  <c r="AM844" i="4" s="1"/>
  <c r="AS844" i="4" s="1"/>
  <c r="AK844" i="4"/>
  <c r="AQ844" i="4" s="1"/>
  <c r="AW844" i="4" s="1"/>
  <c r="AJ844" i="4"/>
  <c r="AI844" i="4"/>
  <c r="AF844" i="4"/>
  <c r="AH844" i="4"/>
  <c r="AN844" i="4" s="1"/>
  <c r="AT844" i="4" s="1"/>
  <c r="AG840" i="4"/>
  <c r="AK840" i="4"/>
  <c r="AQ840" i="4" s="1"/>
  <c r="AW840" i="4" s="1"/>
  <c r="AJ840" i="4"/>
  <c r="AI840" i="4"/>
  <c r="AF840" i="4"/>
  <c r="AH840" i="4"/>
  <c r="AG836" i="4"/>
  <c r="AM836" i="4" s="1"/>
  <c r="AS836" i="4" s="1"/>
  <c r="AK836" i="4"/>
  <c r="AQ836" i="4" s="1"/>
  <c r="AW836" i="4" s="1"/>
  <c r="AJ836" i="4"/>
  <c r="AI836" i="4"/>
  <c r="AF836" i="4"/>
  <c r="AH836" i="4"/>
  <c r="AN836" i="4" s="1"/>
  <c r="AT836" i="4" s="1"/>
  <c r="AG832" i="4"/>
  <c r="AK832" i="4"/>
  <c r="AQ832" i="4" s="1"/>
  <c r="AW832" i="4" s="1"/>
  <c r="AJ832" i="4"/>
  <c r="AI832" i="4"/>
  <c r="AF832" i="4"/>
  <c r="AH832" i="4"/>
  <c r="AN832" i="4" s="1"/>
  <c r="AT832" i="4" s="1"/>
  <c r="AG828" i="4"/>
  <c r="AM828" i="4" s="1"/>
  <c r="AS828" i="4" s="1"/>
  <c r="AK828" i="4"/>
  <c r="AQ828" i="4" s="1"/>
  <c r="AW828" i="4" s="1"/>
  <c r="AJ828" i="4"/>
  <c r="AI828" i="4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M820" i="4" s="1"/>
  <c r="AS820" i="4" s="1"/>
  <c r="AK820" i="4"/>
  <c r="AQ820" i="4" s="1"/>
  <c r="AW820" i="4" s="1"/>
  <c r="AJ820" i="4"/>
  <c r="AI820" i="4"/>
  <c r="AF820" i="4"/>
  <c r="AH820" i="4"/>
  <c r="AG816" i="4"/>
  <c r="AK816" i="4"/>
  <c r="AQ816" i="4" s="1"/>
  <c r="AW816" i="4" s="1"/>
  <c r="AJ816" i="4"/>
  <c r="AI816" i="4"/>
  <c r="AF816" i="4"/>
  <c r="AH816" i="4"/>
  <c r="AG812" i="4"/>
  <c r="AM812" i="4" s="1"/>
  <c r="AS812" i="4" s="1"/>
  <c r="AK812" i="4"/>
  <c r="AQ812" i="4" s="1"/>
  <c r="AW812" i="4" s="1"/>
  <c r="AJ812" i="4"/>
  <c r="AI812" i="4"/>
  <c r="AF812" i="4"/>
  <c r="AH812" i="4"/>
  <c r="AN812" i="4" s="1"/>
  <c r="AT812" i="4" s="1"/>
  <c r="AG808" i="4"/>
  <c r="AK808" i="4"/>
  <c r="AQ808" i="4" s="1"/>
  <c r="AW808" i="4" s="1"/>
  <c r="AJ808" i="4"/>
  <c r="AI808" i="4"/>
  <c r="AF808" i="4"/>
  <c r="AH808" i="4"/>
  <c r="AG804" i="4"/>
  <c r="AM804" i="4" s="1"/>
  <c r="AS804" i="4" s="1"/>
  <c r="AK804" i="4"/>
  <c r="AQ804" i="4" s="1"/>
  <c r="AW804" i="4" s="1"/>
  <c r="AJ804" i="4"/>
  <c r="AI804" i="4"/>
  <c r="AF804" i="4"/>
  <c r="AH804" i="4"/>
  <c r="AN804" i="4" s="1"/>
  <c r="AT804" i="4" s="1"/>
  <c r="AG800" i="4"/>
  <c r="AK800" i="4"/>
  <c r="AQ800" i="4" s="1"/>
  <c r="AW800" i="4" s="1"/>
  <c r="AJ800" i="4"/>
  <c r="AI800" i="4"/>
  <c r="AF800" i="4"/>
  <c r="AH800" i="4"/>
  <c r="AN800" i="4" s="1"/>
  <c r="AT800" i="4" s="1"/>
  <c r="AG796" i="4"/>
  <c r="AM796" i="4" s="1"/>
  <c r="AS796" i="4" s="1"/>
  <c r="AK796" i="4"/>
  <c r="AQ796" i="4" s="1"/>
  <c r="AW796" i="4" s="1"/>
  <c r="AJ796" i="4"/>
  <c r="AI796" i="4"/>
  <c r="AF796" i="4"/>
  <c r="AH796" i="4"/>
  <c r="AG792" i="4"/>
  <c r="AK792" i="4"/>
  <c r="AQ792" i="4" s="1"/>
  <c r="AW792" i="4" s="1"/>
  <c r="AJ792" i="4"/>
  <c r="AI792" i="4"/>
  <c r="AF792" i="4"/>
  <c r="AH792" i="4"/>
  <c r="AN792" i="4" s="1"/>
  <c r="AT792" i="4" s="1"/>
  <c r="AG788" i="4"/>
  <c r="AM788" i="4" s="1"/>
  <c r="AS788" i="4" s="1"/>
  <c r="AK788" i="4"/>
  <c r="AQ788" i="4" s="1"/>
  <c r="AW788" i="4" s="1"/>
  <c r="AJ788" i="4"/>
  <c r="AI788" i="4"/>
  <c r="AF788" i="4"/>
  <c r="AH788" i="4"/>
  <c r="AG784" i="4"/>
  <c r="AK784" i="4"/>
  <c r="AQ784" i="4" s="1"/>
  <c r="AW784" i="4" s="1"/>
  <c r="AJ784" i="4"/>
  <c r="AI784" i="4"/>
  <c r="AF784" i="4"/>
  <c r="AH784" i="4"/>
  <c r="AG780" i="4"/>
  <c r="AM780" i="4" s="1"/>
  <c r="AS780" i="4" s="1"/>
  <c r="AK780" i="4"/>
  <c r="AQ780" i="4" s="1"/>
  <c r="AW780" i="4" s="1"/>
  <c r="AJ780" i="4"/>
  <c r="AI780" i="4"/>
  <c r="AF780" i="4"/>
  <c r="AH780" i="4"/>
  <c r="AN780" i="4" s="1"/>
  <c r="AT780" i="4" s="1"/>
  <c r="AG776" i="4"/>
  <c r="AK776" i="4"/>
  <c r="AQ776" i="4" s="1"/>
  <c r="AW776" i="4" s="1"/>
  <c r="AJ776" i="4"/>
  <c r="AI776" i="4"/>
  <c r="AF776" i="4"/>
  <c r="AH776" i="4"/>
  <c r="AG772" i="4"/>
  <c r="AM772" i="4" s="1"/>
  <c r="AS772" i="4" s="1"/>
  <c r="AK772" i="4"/>
  <c r="AQ772" i="4" s="1"/>
  <c r="AW772" i="4" s="1"/>
  <c r="AJ772" i="4"/>
  <c r="AI772" i="4"/>
  <c r="AF772" i="4"/>
  <c r="AH772" i="4"/>
  <c r="AN772" i="4" s="1"/>
  <c r="AT772" i="4" s="1"/>
  <c r="AG768" i="4"/>
  <c r="AK768" i="4"/>
  <c r="AQ768" i="4" s="1"/>
  <c r="AW768" i="4" s="1"/>
  <c r="AJ768" i="4"/>
  <c r="AI768" i="4"/>
  <c r="AF768" i="4"/>
  <c r="AH768" i="4"/>
  <c r="AN768" i="4" s="1"/>
  <c r="AT768" i="4" s="1"/>
  <c r="AG764" i="4"/>
  <c r="AM764" i="4" s="1"/>
  <c r="AS764" i="4" s="1"/>
  <c r="AK764" i="4"/>
  <c r="AQ764" i="4" s="1"/>
  <c r="AW764" i="4" s="1"/>
  <c r="AJ764" i="4"/>
  <c r="AI764" i="4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Q756" i="4" s="1"/>
  <c r="AW756" i="4" s="1"/>
  <c r="AJ756" i="4"/>
  <c r="AI756" i="4"/>
  <c r="AF756" i="4"/>
  <c r="AH756" i="4"/>
  <c r="AN756" i="4" s="1"/>
  <c r="AT756" i="4" s="1"/>
  <c r="AG752" i="4"/>
  <c r="AK752" i="4"/>
  <c r="AQ752" i="4" s="1"/>
  <c r="AW752" i="4" s="1"/>
  <c r="AJ752" i="4"/>
  <c r="AI752" i="4"/>
  <c r="AF752" i="4"/>
  <c r="AH752" i="4"/>
  <c r="AG748" i="4"/>
  <c r="AK748" i="4"/>
  <c r="AQ748" i="4" s="1"/>
  <c r="AW748" i="4" s="1"/>
  <c r="AJ748" i="4"/>
  <c r="AI748" i="4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Q740" i="4" s="1"/>
  <c r="AW740" i="4" s="1"/>
  <c r="AJ740" i="4"/>
  <c r="AI740" i="4"/>
  <c r="AF740" i="4"/>
  <c r="AH740" i="4"/>
  <c r="AN740" i="4" s="1"/>
  <c r="AT740" i="4" s="1"/>
  <c r="AG736" i="4"/>
  <c r="AK736" i="4"/>
  <c r="AQ736" i="4" s="1"/>
  <c r="AW736" i="4" s="1"/>
  <c r="AJ736" i="4"/>
  <c r="AI736" i="4"/>
  <c r="AF736" i="4"/>
  <c r="AH736" i="4"/>
  <c r="AG732" i="4"/>
  <c r="AK732" i="4"/>
  <c r="AQ732" i="4" s="1"/>
  <c r="AW732" i="4" s="1"/>
  <c r="AJ732" i="4"/>
  <c r="AI732" i="4"/>
  <c r="AF732" i="4"/>
  <c r="AH732" i="4"/>
  <c r="AG728" i="4"/>
  <c r="AK728" i="4"/>
  <c r="AQ728" i="4" s="1"/>
  <c r="AW728" i="4" s="1"/>
  <c r="AJ728" i="4"/>
  <c r="AI728" i="4"/>
  <c r="AF728" i="4"/>
  <c r="AH728" i="4"/>
  <c r="AN728" i="4" s="1"/>
  <c r="AT728" i="4" s="1"/>
  <c r="AG724" i="4"/>
  <c r="AK724" i="4"/>
  <c r="AQ724" i="4" s="1"/>
  <c r="AW724" i="4" s="1"/>
  <c r="AJ724" i="4"/>
  <c r="AI724" i="4"/>
  <c r="AF724" i="4"/>
  <c r="AH724" i="4"/>
  <c r="AN724" i="4" s="1"/>
  <c r="AT724" i="4" s="1"/>
  <c r="AG720" i="4"/>
  <c r="AK720" i="4"/>
  <c r="AQ720" i="4" s="1"/>
  <c r="AW720" i="4" s="1"/>
  <c r="AJ720" i="4"/>
  <c r="AI720" i="4"/>
  <c r="AF720" i="4"/>
  <c r="AH720" i="4"/>
  <c r="AG716" i="4"/>
  <c r="AK716" i="4"/>
  <c r="AQ716" i="4" s="1"/>
  <c r="AW716" i="4" s="1"/>
  <c r="AJ716" i="4"/>
  <c r="AI716" i="4"/>
  <c r="AF716" i="4"/>
  <c r="AH716" i="4"/>
  <c r="AG712" i="4"/>
  <c r="AK712" i="4"/>
  <c r="AQ712" i="4" s="1"/>
  <c r="AW712" i="4" s="1"/>
  <c r="AJ712" i="4"/>
  <c r="AI712" i="4"/>
  <c r="AF712" i="4"/>
  <c r="AH712" i="4"/>
  <c r="AN712" i="4" s="1"/>
  <c r="AT712" i="4" s="1"/>
  <c r="AG708" i="4"/>
  <c r="AK708" i="4"/>
  <c r="AQ708" i="4" s="1"/>
  <c r="AW708" i="4" s="1"/>
  <c r="AJ708" i="4"/>
  <c r="AI708" i="4"/>
  <c r="AF708" i="4"/>
  <c r="AH708" i="4"/>
  <c r="AN708" i="4" s="1"/>
  <c r="AT708" i="4" s="1"/>
  <c r="AG704" i="4"/>
  <c r="AK704" i="4"/>
  <c r="AQ704" i="4" s="1"/>
  <c r="AW704" i="4" s="1"/>
  <c r="AJ704" i="4"/>
  <c r="AI704" i="4"/>
  <c r="AF704" i="4"/>
  <c r="AH704" i="4"/>
  <c r="AG700" i="4"/>
  <c r="AK700" i="4"/>
  <c r="AJ700" i="4"/>
  <c r="AI700" i="4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I692" i="4"/>
  <c r="AF692" i="4"/>
  <c r="AH692" i="4"/>
  <c r="AN692" i="4" s="1"/>
  <c r="AT692" i="4" s="1"/>
  <c r="AG688" i="4"/>
  <c r="AK688" i="4"/>
  <c r="AQ688" i="4" s="1"/>
  <c r="AW688" i="4" s="1"/>
  <c r="AJ688" i="4"/>
  <c r="AI688" i="4"/>
  <c r="AF688" i="4"/>
  <c r="AH688" i="4"/>
  <c r="AG684" i="4"/>
  <c r="AK684" i="4"/>
  <c r="AJ684" i="4"/>
  <c r="AI684" i="4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I676" i="4"/>
  <c r="AF676" i="4"/>
  <c r="AH676" i="4"/>
  <c r="AN676" i="4" s="1"/>
  <c r="AT676" i="4" s="1"/>
  <c r="AG672" i="4"/>
  <c r="AK672" i="4"/>
  <c r="AQ672" i="4" s="1"/>
  <c r="AW672" i="4" s="1"/>
  <c r="AJ672" i="4"/>
  <c r="AI672" i="4"/>
  <c r="AF672" i="4"/>
  <c r="AH672" i="4"/>
  <c r="AG668" i="4"/>
  <c r="AK668" i="4"/>
  <c r="AJ668" i="4"/>
  <c r="AI668" i="4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H664" i="4"/>
  <c r="AN664" i="4" s="1"/>
  <c r="AT664" i="4" s="1"/>
  <c r="AG660" i="4"/>
  <c r="AK660" i="4"/>
  <c r="AJ660" i="4"/>
  <c r="AI660" i="4"/>
  <c r="AF660" i="4"/>
  <c r="AH660" i="4"/>
  <c r="AN660" i="4" s="1"/>
  <c r="AT660" i="4" s="1"/>
  <c r="AG656" i="4"/>
  <c r="AK656" i="4"/>
  <c r="AQ656" i="4" s="1"/>
  <c r="AW656" i="4" s="1"/>
  <c r="AJ656" i="4"/>
  <c r="AI656" i="4"/>
  <c r="AF656" i="4"/>
  <c r="AH656" i="4"/>
  <c r="AG652" i="4"/>
  <c r="AK652" i="4"/>
  <c r="AJ652" i="4"/>
  <c r="AI652" i="4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H648" i="4"/>
  <c r="AN648" i="4" s="1"/>
  <c r="AT648" i="4" s="1"/>
  <c r="AG644" i="4"/>
  <c r="AK644" i="4"/>
  <c r="AJ644" i="4"/>
  <c r="AI644" i="4"/>
  <c r="AF644" i="4"/>
  <c r="AH644" i="4"/>
  <c r="AN644" i="4" s="1"/>
  <c r="AT644" i="4" s="1"/>
  <c r="AG640" i="4"/>
  <c r="AK640" i="4"/>
  <c r="AQ640" i="4" s="1"/>
  <c r="AW640" i="4" s="1"/>
  <c r="AJ640" i="4"/>
  <c r="AI640" i="4"/>
  <c r="AF640" i="4"/>
  <c r="AH640" i="4"/>
  <c r="AG636" i="4"/>
  <c r="AK636" i="4"/>
  <c r="AQ636" i="4" s="1"/>
  <c r="AW636" i="4" s="1"/>
  <c r="AJ636" i="4"/>
  <c r="AI636" i="4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K628" i="4"/>
  <c r="AQ628" i="4" s="1"/>
  <c r="AW628" i="4" s="1"/>
  <c r="AJ628" i="4"/>
  <c r="AI628" i="4"/>
  <c r="AF628" i="4"/>
  <c r="AH628" i="4"/>
  <c r="AN628" i="4" s="1"/>
  <c r="AT628" i="4" s="1"/>
  <c r="AG624" i="4"/>
  <c r="AK624" i="4"/>
  <c r="AQ624" i="4" s="1"/>
  <c r="AW624" i="4" s="1"/>
  <c r="AJ624" i="4"/>
  <c r="AI624" i="4"/>
  <c r="AF624" i="4"/>
  <c r="AH624" i="4"/>
  <c r="AN624" i="4" s="1"/>
  <c r="AT624" i="4" s="1"/>
  <c r="AG620" i="4"/>
  <c r="AK620" i="4"/>
  <c r="AJ620" i="4"/>
  <c r="AI620" i="4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K612" i="4"/>
  <c r="AJ612" i="4"/>
  <c r="AI612" i="4"/>
  <c r="AF612" i="4"/>
  <c r="AH612" i="4"/>
  <c r="AN612" i="4" s="1"/>
  <c r="AT612" i="4" s="1"/>
  <c r="AG608" i="4"/>
  <c r="AK608" i="4"/>
  <c r="AQ608" i="4" s="1"/>
  <c r="AW608" i="4" s="1"/>
  <c r="AJ608" i="4"/>
  <c r="AI608" i="4"/>
  <c r="AF608" i="4"/>
  <c r="AH608" i="4"/>
  <c r="AN608" i="4" s="1"/>
  <c r="AT608" i="4" s="1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H600" i="4"/>
  <c r="AN600" i="4" s="1"/>
  <c r="AT600" i="4" s="1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N592" i="4" s="1"/>
  <c r="AT592" i="4" s="1"/>
  <c r="AG588" i="4"/>
  <c r="AK588" i="4"/>
  <c r="AJ588" i="4"/>
  <c r="AI588" i="4"/>
  <c r="AF588" i="4"/>
  <c r="AH588" i="4"/>
  <c r="AG584" i="4"/>
  <c r="AK584" i="4"/>
  <c r="AJ584" i="4"/>
  <c r="AI584" i="4"/>
  <c r="AF584" i="4"/>
  <c r="AH584" i="4"/>
  <c r="AN584" i="4" s="1"/>
  <c r="AT584" i="4" s="1"/>
  <c r="AG580" i="4"/>
  <c r="AK580" i="4"/>
  <c r="AJ580" i="4"/>
  <c r="AI580" i="4"/>
  <c r="AF580" i="4"/>
  <c r="AH580" i="4"/>
  <c r="AG576" i="4"/>
  <c r="AK576" i="4"/>
  <c r="AJ576" i="4"/>
  <c r="AI576" i="4"/>
  <c r="AF576" i="4"/>
  <c r="AH576" i="4"/>
  <c r="AN576" i="4" s="1"/>
  <c r="AT576" i="4" s="1"/>
  <c r="AG572" i="4"/>
  <c r="AK572" i="4"/>
  <c r="AQ572" i="4" s="1"/>
  <c r="AW572" i="4" s="1"/>
  <c r="AJ572" i="4"/>
  <c r="AI572" i="4"/>
  <c r="AF572" i="4"/>
  <c r="AH572" i="4"/>
  <c r="AN572" i="4" s="1"/>
  <c r="AT572" i="4" s="1"/>
  <c r="AG568" i="4"/>
  <c r="AK568" i="4"/>
  <c r="AJ568" i="4"/>
  <c r="AI568" i="4"/>
  <c r="AF568" i="4"/>
  <c r="AH568" i="4"/>
  <c r="AN568" i="4" s="1"/>
  <c r="AT568" i="4" s="1"/>
  <c r="AG564" i="4"/>
  <c r="AK564" i="4"/>
  <c r="AQ564" i="4" s="1"/>
  <c r="AW564" i="4" s="1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N560" i="4" s="1"/>
  <c r="AT560" i="4" s="1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H517" i="4"/>
  <c r="AN517" i="4" s="1"/>
  <c r="AT517" i="4" s="1"/>
  <c r="AG960" i="4"/>
  <c r="AK960" i="4"/>
  <c r="AQ960" i="4" s="1"/>
  <c r="AW960" i="4" s="1"/>
  <c r="AF960" i="4"/>
  <c r="AL960" i="4" s="1"/>
  <c r="AR960" i="4" s="1"/>
  <c r="AI960" i="4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J527" i="4"/>
  <c r="AI527" i="4"/>
  <c r="AF527" i="4"/>
  <c r="AL527" i="4" s="1"/>
  <c r="AR527" i="4" s="1"/>
  <c r="AH527" i="4"/>
  <c r="AN527" i="4" s="1"/>
  <c r="AT527" i="4" s="1"/>
  <c r="AG368" i="4"/>
  <c r="AK368" i="4"/>
  <c r="AQ368" i="4" s="1"/>
  <c r="AW368" i="4" s="1"/>
  <c r="AF368" i="4"/>
  <c r="AL368" i="4" s="1"/>
  <c r="AR368" i="4" s="1"/>
  <c r="AI368" i="4"/>
  <c r="AH368" i="4"/>
  <c r="AN368" i="4" s="1"/>
  <c r="AT368" i="4" s="1"/>
  <c r="AJ368" i="4"/>
  <c r="AP368" i="4" s="1"/>
  <c r="AV368" i="4" s="1"/>
  <c r="AI20" i="4"/>
  <c r="AF20" i="4"/>
  <c r="AJ20" i="4"/>
  <c r="AP20" i="4" s="1"/>
  <c r="AV20" i="4" s="1"/>
  <c r="AG20" i="4"/>
  <c r="AK20" i="4"/>
  <c r="AH20" i="4"/>
  <c r="AF915" i="4"/>
  <c r="AL915" i="4" s="1"/>
  <c r="AR915" i="4" s="1"/>
  <c r="AJ915" i="4"/>
  <c r="AK915" i="4"/>
  <c r="AQ915" i="4" s="1"/>
  <c r="AW915" i="4" s="1"/>
  <c r="AH915" i="4"/>
  <c r="AI915" i="4"/>
  <c r="AG915" i="4"/>
  <c r="AF883" i="4"/>
  <c r="AJ883" i="4"/>
  <c r="AP883" i="4" s="1"/>
  <c r="AV883" i="4" s="1"/>
  <c r="AK883" i="4"/>
  <c r="AH883" i="4"/>
  <c r="AN883" i="4" s="1"/>
  <c r="AT883" i="4" s="1"/>
  <c r="AI883" i="4"/>
  <c r="AG883" i="4"/>
  <c r="AF851" i="4"/>
  <c r="AJ851" i="4"/>
  <c r="AP851" i="4" s="1"/>
  <c r="AV851" i="4" s="1"/>
  <c r="AK851" i="4"/>
  <c r="AH851" i="4"/>
  <c r="AI851" i="4"/>
  <c r="AG851" i="4"/>
  <c r="AF819" i="4"/>
  <c r="AJ819" i="4"/>
  <c r="AP819" i="4" s="1"/>
  <c r="AV819" i="4" s="1"/>
  <c r="AK819" i="4"/>
  <c r="AH819" i="4"/>
  <c r="AI819" i="4"/>
  <c r="AG819" i="4"/>
  <c r="AM819" i="4" s="1"/>
  <c r="AS819" i="4" s="1"/>
  <c r="AF787" i="4"/>
  <c r="AL787" i="4" s="1"/>
  <c r="AR787" i="4" s="1"/>
  <c r="AJ787" i="4"/>
  <c r="AK787" i="4"/>
  <c r="AH787" i="4"/>
  <c r="AI787" i="4"/>
  <c r="AG787" i="4"/>
  <c r="AF755" i="4"/>
  <c r="AJ755" i="4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M723" i="4" s="1"/>
  <c r="AS723" i="4" s="1"/>
  <c r="AF691" i="4"/>
  <c r="AJ691" i="4"/>
  <c r="AK691" i="4"/>
  <c r="AH691" i="4"/>
  <c r="AI691" i="4"/>
  <c r="AG691" i="4"/>
  <c r="AM691" i="4" s="1"/>
  <c r="AS691" i="4" s="1"/>
  <c r="AF659" i="4"/>
  <c r="AJ659" i="4"/>
  <c r="AK659" i="4"/>
  <c r="AQ659" i="4" s="1"/>
  <c r="AW659" i="4" s="1"/>
  <c r="AH659" i="4"/>
  <c r="AI659" i="4"/>
  <c r="AG659" i="4"/>
  <c r="AF607" i="4"/>
  <c r="AJ607" i="4"/>
  <c r="AP607" i="4" s="1"/>
  <c r="AV607" i="4" s="1"/>
  <c r="AK607" i="4"/>
  <c r="AH607" i="4"/>
  <c r="AN607" i="4" s="1"/>
  <c r="AT607" i="4" s="1"/>
  <c r="AI607" i="4"/>
  <c r="AG607" i="4"/>
  <c r="AM607" i="4" s="1"/>
  <c r="AS607" i="4" s="1"/>
  <c r="AH995" i="4"/>
  <c r="AI995" i="4"/>
  <c r="AO995" i="4" s="1"/>
  <c r="AU995" i="4" s="1"/>
  <c r="AG995" i="4"/>
  <c r="AF995" i="4"/>
  <c r="AJ995" i="4"/>
  <c r="AP995" i="4" s="1"/>
  <c r="AV995" i="4" s="1"/>
  <c r="AK995" i="4"/>
  <c r="AF627" i="4"/>
  <c r="AJ627" i="4"/>
  <c r="AK627" i="4"/>
  <c r="AH627" i="4"/>
  <c r="AI627" i="4"/>
  <c r="AG627" i="4"/>
  <c r="AF563" i="4"/>
  <c r="AL563" i="4" s="1"/>
  <c r="AR563" i="4" s="1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L6" i="2" s="1"/>
  <c r="D5" i="4"/>
  <c r="H5" i="4" s="1"/>
  <c r="K6" i="2" s="1"/>
  <c r="F5" i="4"/>
  <c r="J5" i="4" s="1"/>
  <c r="M6" i="2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O908" i="4"/>
  <c r="AU908" i="4" s="1"/>
  <c r="AL904" i="4"/>
  <c r="AR904" i="4" s="1"/>
  <c r="AO904" i="4"/>
  <c r="AU904" i="4" s="1"/>
  <c r="AL900" i="4"/>
  <c r="AR900" i="4" s="1"/>
  <c r="AO900" i="4"/>
  <c r="AU900" i="4" s="1"/>
  <c r="AL896" i="4"/>
  <c r="AR896" i="4" s="1"/>
  <c r="AO896" i="4"/>
  <c r="AU896" i="4" s="1"/>
  <c r="AL892" i="4"/>
  <c r="AR892" i="4" s="1"/>
  <c r="AO892" i="4"/>
  <c r="AU892" i="4" s="1"/>
  <c r="AL888" i="4"/>
  <c r="AR888" i="4" s="1"/>
  <c r="AO888" i="4"/>
  <c r="AU888" i="4" s="1"/>
  <c r="AL884" i="4"/>
  <c r="AR884" i="4" s="1"/>
  <c r="AO884" i="4"/>
  <c r="AU884" i="4" s="1"/>
  <c r="AL880" i="4"/>
  <c r="AR880" i="4" s="1"/>
  <c r="AO880" i="4"/>
  <c r="AU880" i="4" s="1"/>
  <c r="AL876" i="4"/>
  <c r="AR876" i="4" s="1"/>
  <c r="AO876" i="4"/>
  <c r="AU876" i="4" s="1"/>
  <c r="AL872" i="4"/>
  <c r="AR872" i="4" s="1"/>
  <c r="AO872" i="4"/>
  <c r="AU872" i="4" s="1"/>
  <c r="AL868" i="4"/>
  <c r="AR868" i="4" s="1"/>
  <c r="AO868" i="4"/>
  <c r="AU868" i="4" s="1"/>
  <c r="AL864" i="4"/>
  <c r="AR864" i="4" s="1"/>
  <c r="AO864" i="4"/>
  <c r="AU864" i="4" s="1"/>
  <c r="AL860" i="4"/>
  <c r="AR860" i="4" s="1"/>
  <c r="AO860" i="4"/>
  <c r="AU860" i="4" s="1"/>
  <c r="AL856" i="4"/>
  <c r="AR856" i="4" s="1"/>
  <c r="AO856" i="4"/>
  <c r="AU856" i="4" s="1"/>
  <c r="AL852" i="4"/>
  <c r="AR852" i="4" s="1"/>
  <c r="AO852" i="4"/>
  <c r="AU852" i="4" s="1"/>
  <c r="AL848" i="4"/>
  <c r="AR848" i="4" s="1"/>
  <c r="AO848" i="4"/>
  <c r="AU848" i="4" s="1"/>
  <c r="AL844" i="4"/>
  <c r="AR844" i="4" s="1"/>
  <c r="AO844" i="4"/>
  <c r="AU844" i="4" s="1"/>
  <c r="AL840" i="4"/>
  <c r="AR840" i="4" s="1"/>
  <c r="AO840" i="4"/>
  <c r="AU840" i="4" s="1"/>
  <c r="AL836" i="4"/>
  <c r="AR836" i="4" s="1"/>
  <c r="AO836" i="4"/>
  <c r="AU836" i="4" s="1"/>
  <c r="AL832" i="4"/>
  <c r="AR832" i="4" s="1"/>
  <c r="AO832" i="4"/>
  <c r="AU832" i="4" s="1"/>
  <c r="AL828" i="4"/>
  <c r="AR828" i="4" s="1"/>
  <c r="AO828" i="4"/>
  <c r="AU828" i="4" s="1"/>
  <c r="AL824" i="4"/>
  <c r="AR824" i="4" s="1"/>
  <c r="AO824" i="4"/>
  <c r="AU824" i="4" s="1"/>
  <c r="AL820" i="4"/>
  <c r="AR820" i="4" s="1"/>
  <c r="AO820" i="4"/>
  <c r="AU820" i="4" s="1"/>
  <c r="AL816" i="4"/>
  <c r="AR816" i="4" s="1"/>
  <c r="AO816" i="4"/>
  <c r="AU816" i="4" s="1"/>
  <c r="AL812" i="4"/>
  <c r="AR812" i="4" s="1"/>
  <c r="AO812" i="4"/>
  <c r="AU812" i="4" s="1"/>
  <c r="AL808" i="4"/>
  <c r="AR808" i="4" s="1"/>
  <c r="AO808" i="4"/>
  <c r="AU808" i="4" s="1"/>
  <c r="AL804" i="4"/>
  <c r="AR804" i="4" s="1"/>
  <c r="AO804" i="4"/>
  <c r="AU804" i="4" s="1"/>
  <c r="AL800" i="4"/>
  <c r="AR800" i="4" s="1"/>
  <c r="AO800" i="4"/>
  <c r="AU800" i="4" s="1"/>
  <c r="AL796" i="4"/>
  <c r="AR796" i="4" s="1"/>
  <c r="AO796" i="4"/>
  <c r="AU796" i="4" s="1"/>
  <c r="AL792" i="4"/>
  <c r="AR792" i="4" s="1"/>
  <c r="AO792" i="4"/>
  <c r="AU792" i="4" s="1"/>
  <c r="AL788" i="4"/>
  <c r="AR788" i="4" s="1"/>
  <c r="AO788" i="4"/>
  <c r="AU788" i="4" s="1"/>
  <c r="AL784" i="4"/>
  <c r="AR784" i="4" s="1"/>
  <c r="AO784" i="4"/>
  <c r="AU784" i="4" s="1"/>
  <c r="AL780" i="4"/>
  <c r="AR780" i="4" s="1"/>
  <c r="AO780" i="4"/>
  <c r="AU780" i="4" s="1"/>
  <c r="AL776" i="4"/>
  <c r="AR776" i="4" s="1"/>
  <c r="AO776" i="4"/>
  <c r="AU776" i="4" s="1"/>
  <c r="AL772" i="4"/>
  <c r="AR772" i="4" s="1"/>
  <c r="AO772" i="4"/>
  <c r="AU772" i="4" s="1"/>
  <c r="AL768" i="4"/>
  <c r="AR768" i="4" s="1"/>
  <c r="AO768" i="4"/>
  <c r="AU768" i="4" s="1"/>
  <c r="AL764" i="4"/>
  <c r="AR764" i="4" s="1"/>
  <c r="AO764" i="4"/>
  <c r="AU764" i="4" s="1"/>
  <c r="AL760" i="4"/>
  <c r="AR760" i="4" s="1"/>
  <c r="AO760" i="4"/>
  <c r="AU760" i="4" s="1"/>
  <c r="AL756" i="4"/>
  <c r="AR756" i="4" s="1"/>
  <c r="AO756" i="4"/>
  <c r="AU756" i="4" s="1"/>
  <c r="AL752" i="4"/>
  <c r="AR752" i="4" s="1"/>
  <c r="AO752" i="4"/>
  <c r="AU752" i="4" s="1"/>
  <c r="AL748" i="4"/>
  <c r="AR748" i="4" s="1"/>
  <c r="AO748" i="4"/>
  <c r="AU748" i="4" s="1"/>
  <c r="AL744" i="4"/>
  <c r="AR744" i="4" s="1"/>
  <c r="AO744" i="4"/>
  <c r="AU744" i="4" s="1"/>
  <c r="AL740" i="4"/>
  <c r="AR740" i="4" s="1"/>
  <c r="AO740" i="4"/>
  <c r="AU740" i="4" s="1"/>
  <c r="AL736" i="4"/>
  <c r="AR736" i="4" s="1"/>
  <c r="AO736" i="4"/>
  <c r="AU736" i="4" s="1"/>
  <c r="AL732" i="4"/>
  <c r="AR732" i="4" s="1"/>
  <c r="AO732" i="4"/>
  <c r="AU732" i="4" s="1"/>
  <c r="AL728" i="4"/>
  <c r="AR728" i="4" s="1"/>
  <c r="AO728" i="4"/>
  <c r="AU728" i="4" s="1"/>
  <c r="AL724" i="4"/>
  <c r="AR724" i="4" s="1"/>
  <c r="AO724" i="4"/>
  <c r="AU724" i="4" s="1"/>
  <c r="AL720" i="4"/>
  <c r="AR720" i="4" s="1"/>
  <c r="AO720" i="4"/>
  <c r="AU720" i="4" s="1"/>
  <c r="AL716" i="4"/>
  <c r="AR716" i="4" s="1"/>
  <c r="AO716" i="4"/>
  <c r="AU716" i="4" s="1"/>
  <c r="AL712" i="4"/>
  <c r="AR712" i="4" s="1"/>
  <c r="AO712" i="4"/>
  <c r="AU712" i="4" s="1"/>
  <c r="AL708" i="4"/>
  <c r="AR708" i="4" s="1"/>
  <c r="AO708" i="4"/>
  <c r="AU708" i="4" s="1"/>
  <c r="AL704" i="4"/>
  <c r="AR704" i="4" s="1"/>
  <c r="AO704" i="4"/>
  <c r="AU704" i="4" s="1"/>
  <c r="AL700" i="4"/>
  <c r="AR700" i="4" s="1"/>
  <c r="AO700" i="4"/>
  <c r="AU700" i="4" s="1"/>
  <c r="AL696" i="4"/>
  <c r="AR696" i="4" s="1"/>
  <c r="AO696" i="4"/>
  <c r="AU696" i="4" s="1"/>
  <c r="AL692" i="4"/>
  <c r="AR692" i="4" s="1"/>
  <c r="AO692" i="4"/>
  <c r="AU692" i="4" s="1"/>
  <c r="AL688" i="4"/>
  <c r="AR688" i="4" s="1"/>
  <c r="AO688" i="4"/>
  <c r="AU688" i="4" s="1"/>
  <c r="AL684" i="4"/>
  <c r="AR684" i="4" s="1"/>
  <c r="AO684" i="4"/>
  <c r="AU684" i="4" s="1"/>
  <c r="AL680" i="4"/>
  <c r="AR680" i="4" s="1"/>
  <c r="AO680" i="4"/>
  <c r="AU680" i="4" s="1"/>
  <c r="AL676" i="4"/>
  <c r="AR676" i="4" s="1"/>
  <c r="AO676" i="4"/>
  <c r="AU676" i="4" s="1"/>
  <c r="AL672" i="4"/>
  <c r="AR672" i="4" s="1"/>
  <c r="AO672" i="4"/>
  <c r="AU672" i="4" s="1"/>
  <c r="AL668" i="4"/>
  <c r="AR668" i="4" s="1"/>
  <c r="AO668" i="4"/>
  <c r="AU668" i="4" s="1"/>
  <c r="AL664" i="4"/>
  <c r="AR664" i="4" s="1"/>
  <c r="AO664" i="4"/>
  <c r="AU664" i="4" s="1"/>
  <c r="AL660" i="4"/>
  <c r="AR660" i="4" s="1"/>
  <c r="AO660" i="4"/>
  <c r="AU660" i="4" s="1"/>
  <c r="AL656" i="4"/>
  <c r="AR656" i="4" s="1"/>
  <c r="AO656" i="4"/>
  <c r="AU656" i="4" s="1"/>
  <c r="AL652" i="4"/>
  <c r="AR652" i="4" s="1"/>
  <c r="AO652" i="4"/>
  <c r="AU652" i="4" s="1"/>
  <c r="AL648" i="4"/>
  <c r="AR648" i="4" s="1"/>
  <c r="AO648" i="4"/>
  <c r="AU648" i="4" s="1"/>
  <c r="AL644" i="4"/>
  <c r="AR644" i="4" s="1"/>
  <c r="AO644" i="4"/>
  <c r="AU644" i="4" s="1"/>
  <c r="AL640" i="4"/>
  <c r="AR640" i="4" s="1"/>
  <c r="AO640" i="4"/>
  <c r="AU640" i="4" s="1"/>
  <c r="AL636" i="4"/>
  <c r="AR636" i="4" s="1"/>
  <c r="AO636" i="4"/>
  <c r="AU636" i="4" s="1"/>
  <c r="AL632" i="4"/>
  <c r="AR632" i="4" s="1"/>
  <c r="AO632" i="4"/>
  <c r="AU632" i="4" s="1"/>
  <c r="AL628" i="4"/>
  <c r="AR628" i="4" s="1"/>
  <c r="AO628" i="4"/>
  <c r="AU628" i="4" s="1"/>
  <c r="AO624" i="4"/>
  <c r="AU624" i="4" s="1"/>
  <c r="AL620" i="4"/>
  <c r="AR620" i="4" s="1"/>
  <c r="AO620" i="4"/>
  <c r="AU620" i="4" s="1"/>
  <c r="AO616" i="4"/>
  <c r="AU616" i="4" s="1"/>
  <c r="AL612" i="4"/>
  <c r="AR612" i="4" s="1"/>
  <c r="AO612" i="4"/>
  <c r="AU612" i="4" s="1"/>
  <c r="AO608" i="4"/>
  <c r="AU608" i="4" s="1"/>
  <c r="AL604" i="4"/>
  <c r="AR604" i="4" s="1"/>
  <c r="AL600" i="4"/>
  <c r="AR600" i="4" s="1"/>
  <c r="AL596" i="4"/>
  <c r="AR596" i="4" s="1"/>
  <c r="AL592" i="4"/>
  <c r="AR592" i="4" s="1"/>
  <c r="AL588" i="4"/>
  <c r="AR588" i="4" s="1"/>
  <c r="AL584" i="4"/>
  <c r="AR584" i="4" s="1"/>
  <c r="AL580" i="4"/>
  <c r="AR580" i="4" s="1"/>
  <c r="AO576" i="4"/>
  <c r="AU576" i="4" s="1"/>
  <c r="AL572" i="4"/>
  <c r="AR572" i="4" s="1"/>
  <c r="AL568" i="4"/>
  <c r="AR568" i="4" s="1"/>
  <c r="AL564" i="4"/>
  <c r="AR564" i="4" s="1"/>
  <c r="AL560" i="4"/>
  <c r="AR560" i="4" s="1"/>
  <c r="AL549" i="4"/>
  <c r="AR549" i="4" s="1"/>
  <c r="AL517" i="4"/>
  <c r="AR517" i="4" s="1"/>
  <c r="AN960" i="4"/>
  <c r="AT960" i="4" s="1"/>
  <c r="AO928" i="4"/>
  <c r="AU928" i="4" s="1"/>
  <c r="AM851" i="4"/>
  <c r="AS851" i="4" s="1"/>
  <c r="AM659" i="4"/>
  <c r="AS659" i="4" s="1"/>
  <c r="AN563" i="4"/>
  <c r="AT563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D869" i="4"/>
  <c r="H869" i="4" s="1"/>
  <c r="E845" i="4"/>
  <c r="I845" i="4" s="1"/>
  <c r="G845" i="4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F749" i="4"/>
  <c r="J749" i="4" s="1"/>
  <c r="D749" i="4"/>
  <c r="H749" i="4" s="1"/>
  <c r="F717" i="4"/>
  <c r="J717" i="4" s="1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657" i="4"/>
  <c r="I657" i="4" s="1"/>
  <c r="D657" i="4"/>
  <c r="H657" i="4" s="1"/>
  <c r="G657" i="4"/>
  <c r="F657" i="4"/>
  <c r="J657" i="4" s="1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G180" i="4"/>
  <c r="E180" i="4"/>
  <c r="I180" i="4" s="1"/>
  <c r="L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D78" i="4"/>
  <c r="H78" i="4" s="1"/>
  <c r="K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H439" i="4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F874" i="4"/>
  <c r="AL874" i="4" s="1"/>
  <c r="AR874" i="4" s="1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L858" i="4" s="1"/>
  <c r="AR858" i="4" s="1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F842" i="4"/>
  <c r="AL842" i="4" s="1"/>
  <c r="AR842" i="4" s="1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F782" i="4"/>
  <c r="AL782" i="4" s="1"/>
  <c r="AR782" i="4" s="1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L762" i="4" s="1"/>
  <c r="AR762" i="4" s="1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L726" i="4" s="1"/>
  <c r="AR726" i="4" s="1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F694" i="4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F678" i="4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F662" i="4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F646" i="4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Q634" i="4" s="1"/>
  <c r="AW634" i="4" s="1"/>
  <c r="AJ634" i="4"/>
  <c r="AI634" i="4"/>
  <c r="AO634" i="4" s="1"/>
  <c r="AU634" i="4" s="1"/>
  <c r="AF634" i="4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H626" i="4"/>
  <c r="AN626" i="4" s="1"/>
  <c r="AT626" i="4" s="1"/>
  <c r="AG622" i="4"/>
  <c r="AK622" i="4"/>
  <c r="AQ622" i="4" s="1"/>
  <c r="AW622" i="4" s="1"/>
  <c r="AJ622" i="4"/>
  <c r="AI622" i="4"/>
  <c r="AO622" i="4" s="1"/>
  <c r="AU622" i="4" s="1"/>
  <c r="AF622" i="4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H618" i="4"/>
  <c r="AG614" i="4"/>
  <c r="AK614" i="4"/>
  <c r="AQ614" i="4" s="1"/>
  <c r="AW614" i="4" s="1"/>
  <c r="AJ614" i="4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G606" i="4"/>
  <c r="AM606" i="4" s="1"/>
  <c r="AS606" i="4" s="1"/>
  <c r="AK606" i="4"/>
  <c r="AQ606" i="4" s="1"/>
  <c r="AW606" i="4" s="1"/>
  <c r="AJ606" i="4"/>
  <c r="AP606" i="4" s="1"/>
  <c r="AV606" i="4" s="1"/>
  <c r="AI606" i="4"/>
  <c r="AF606" i="4"/>
  <c r="AH606" i="4"/>
  <c r="AN606" i="4" s="1"/>
  <c r="AT606" i="4" s="1"/>
  <c r="AG602" i="4"/>
  <c r="AK602" i="4"/>
  <c r="AJ602" i="4"/>
  <c r="AI602" i="4"/>
  <c r="AO602" i="4" s="1"/>
  <c r="AU602" i="4" s="1"/>
  <c r="AF602" i="4"/>
  <c r="AH602" i="4"/>
  <c r="AN602" i="4" s="1"/>
  <c r="AT602" i="4" s="1"/>
  <c r="AG598" i="4"/>
  <c r="AK598" i="4"/>
  <c r="AQ598" i="4" s="1"/>
  <c r="AW598" i="4" s="1"/>
  <c r="AJ598" i="4"/>
  <c r="AI598" i="4"/>
  <c r="AO598" i="4" s="1"/>
  <c r="AU598" i="4" s="1"/>
  <c r="AF598" i="4"/>
  <c r="AH598" i="4"/>
  <c r="AN598" i="4" s="1"/>
  <c r="AT598" i="4" s="1"/>
  <c r="AG594" i="4"/>
  <c r="AM594" i="4" s="1"/>
  <c r="AS594" i="4" s="1"/>
  <c r="AK594" i="4"/>
  <c r="AQ594" i="4" s="1"/>
  <c r="AW594" i="4" s="1"/>
  <c r="AJ594" i="4"/>
  <c r="AI594" i="4"/>
  <c r="AO594" i="4" s="1"/>
  <c r="AU594" i="4" s="1"/>
  <c r="AF594" i="4"/>
  <c r="AH594" i="4"/>
  <c r="AG590" i="4"/>
  <c r="AM590" i="4" s="1"/>
  <c r="AS590" i="4" s="1"/>
  <c r="AK590" i="4"/>
  <c r="AQ590" i="4" s="1"/>
  <c r="AW590" i="4" s="1"/>
  <c r="AJ590" i="4"/>
  <c r="AI590" i="4"/>
  <c r="AF590" i="4"/>
  <c r="AH590" i="4"/>
  <c r="AN590" i="4" s="1"/>
  <c r="AT590" i="4" s="1"/>
  <c r="AG586" i="4"/>
  <c r="AK586" i="4"/>
  <c r="AJ586" i="4"/>
  <c r="AI586" i="4"/>
  <c r="AO586" i="4" s="1"/>
  <c r="AU586" i="4" s="1"/>
  <c r="AF586" i="4"/>
  <c r="AH586" i="4"/>
  <c r="AN586" i="4" s="1"/>
  <c r="AT586" i="4" s="1"/>
  <c r="AG582" i="4"/>
  <c r="AK582" i="4"/>
  <c r="AQ582" i="4" s="1"/>
  <c r="AW582" i="4" s="1"/>
  <c r="AJ582" i="4"/>
  <c r="AI582" i="4"/>
  <c r="AO582" i="4" s="1"/>
  <c r="AU582" i="4" s="1"/>
  <c r="AF582" i="4"/>
  <c r="AH582" i="4"/>
  <c r="AN582" i="4" s="1"/>
  <c r="AT582" i="4" s="1"/>
  <c r="AG578" i="4"/>
  <c r="AM578" i="4" s="1"/>
  <c r="AS578" i="4" s="1"/>
  <c r="AK578" i="4"/>
  <c r="AQ578" i="4" s="1"/>
  <c r="AW578" i="4" s="1"/>
  <c r="AJ578" i="4"/>
  <c r="AI578" i="4"/>
  <c r="AO578" i="4" s="1"/>
  <c r="AU578" i="4" s="1"/>
  <c r="AF578" i="4"/>
  <c r="AH578" i="4"/>
  <c r="AG574" i="4"/>
  <c r="AK574" i="4"/>
  <c r="AQ574" i="4" s="1"/>
  <c r="AW574" i="4" s="1"/>
  <c r="AJ574" i="4"/>
  <c r="AP574" i="4" s="1"/>
  <c r="AV574" i="4" s="1"/>
  <c r="AI574" i="4"/>
  <c r="AF574" i="4"/>
  <c r="AH574" i="4"/>
  <c r="AN574" i="4" s="1"/>
  <c r="AT574" i="4" s="1"/>
  <c r="AG570" i="4"/>
  <c r="AK570" i="4"/>
  <c r="AJ570" i="4"/>
  <c r="AI570" i="4"/>
  <c r="AO570" i="4" s="1"/>
  <c r="AU570" i="4" s="1"/>
  <c r="AF570" i="4"/>
  <c r="AL570" i="4" s="1"/>
  <c r="AR570" i="4" s="1"/>
  <c r="AH570" i="4"/>
  <c r="AN570" i="4" s="1"/>
  <c r="AT570" i="4" s="1"/>
  <c r="AG566" i="4"/>
  <c r="AK566" i="4"/>
  <c r="AQ566" i="4" s="1"/>
  <c r="AW566" i="4" s="1"/>
  <c r="AJ566" i="4"/>
  <c r="AI566" i="4"/>
  <c r="AF566" i="4"/>
  <c r="AH566" i="4"/>
  <c r="AN566" i="4" s="1"/>
  <c r="AT566" i="4" s="1"/>
  <c r="AG562" i="4"/>
  <c r="AM562" i="4" s="1"/>
  <c r="AS562" i="4" s="1"/>
  <c r="AK562" i="4"/>
  <c r="AQ562" i="4" s="1"/>
  <c r="AW562" i="4" s="1"/>
  <c r="AJ562" i="4"/>
  <c r="AI562" i="4"/>
  <c r="AO562" i="4" s="1"/>
  <c r="AU562" i="4" s="1"/>
  <c r="AF562" i="4"/>
  <c r="AH562" i="4"/>
  <c r="AG558" i="4"/>
  <c r="AK558" i="4"/>
  <c r="AQ558" i="4" s="1"/>
  <c r="AW558" i="4" s="1"/>
  <c r="AJ558" i="4"/>
  <c r="AP558" i="4" s="1"/>
  <c r="AV558" i="4" s="1"/>
  <c r="AI558" i="4"/>
  <c r="AF558" i="4"/>
  <c r="AH558" i="4"/>
  <c r="AN558" i="4" s="1"/>
  <c r="AT558" i="4" s="1"/>
  <c r="AG533" i="4"/>
  <c r="AK533" i="4"/>
  <c r="AJ533" i="4"/>
  <c r="AI533" i="4"/>
  <c r="AO533" i="4" s="1"/>
  <c r="AU533" i="4" s="1"/>
  <c r="AF533" i="4"/>
  <c r="AL533" i="4" s="1"/>
  <c r="AR533" i="4" s="1"/>
  <c r="AH533" i="4"/>
  <c r="AN533" i="4" s="1"/>
  <c r="AT533" i="4" s="1"/>
  <c r="AG968" i="4"/>
  <c r="AK968" i="4"/>
  <c r="AQ968" i="4" s="1"/>
  <c r="AW968" i="4" s="1"/>
  <c r="AF968" i="4"/>
  <c r="AL968" i="4" s="1"/>
  <c r="AR968" i="4" s="1"/>
  <c r="AI968" i="4"/>
  <c r="AH968" i="4"/>
  <c r="AJ968" i="4"/>
  <c r="AG952" i="4"/>
  <c r="AM952" i="4" s="1"/>
  <c r="AS952" i="4" s="1"/>
  <c r="AK952" i="4"/>
  <c r="AQ952" i="4" s="1"/>
  <c r="AW952" i="4" s="1"/>
  <c r="AF952" i="4"/>
  <c r="AI952" i="4"/>
  <c r="AO952" i="4" s="1"/>
  <c r="AU952" i="4" s="1"/>
  <c r="AH952" i="4"/>
  <c r="AJ952" i="4"/>
  <c r="AG936" i="4"/>
  <c r="AK936" i="4"/>
  <c r="AQ936" i="4" s="1"/>
  <c r="AW936" i="4" s="1"/>
  <c r="AF936" i="4"/>
  <c r="AI936" i="4"/>
  <c r="AH936" i="4"/>
  <c r="AN936" i="4" s="1"/>
  <c r="AT936" i="4" s="1"/>
  <c r="AJ936" i="4"/>
  <c r="AP936" i="4" s="1"/>
  <c r="AV936" i="4" s="1"/>
  <c r="AG543" i="4"/>
  <c r="AK543" i="4"/>
  <c r="AJ543" i="4"/>
  <c r="AI543" i="4"/>
  <c r="AO543" i="4" s="1"/>
  <c r="AU543" i="4" s="1"/>
  <c r="AF543" i="4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G360" i="4"/>
  <c r="AM360" i="4" s="1"/>
  <c r="AS360" i="4" s="1"/>
  <c r="AK360" i="4"/>
  <c r="AQ360" i="4" s="1"/>
  <c r="AW360" i="4" s="1"/>
  <c r="AF360" i="4"/>
  <c r="AI360" i="4"/>
  <c r="AO360" i="4" s="1"/>
  <c r="AU360" i="4" s="1"/>
  <c r="AH360" i="4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D938" i="4"/>
  <c r="H938" i="4" s="1"/>
  <c r="E378" i="4"/>
  <c r="I378" i="4" s="1"/>
  <c r="L379" i="2" s="1"/>
  <c r="D362" i="4"/>
  <c r="H362" i="4" s="1"/>
  <c r="K363" i="2" s="1"/>
  <c r="E362" i="4"/>
  <c r="I362" i="4" s="1"/>
  <c r="L363" i="2" s="1"/>
  <c r="F238" i="4"/>
  <c r="J238" i="4" s="1"/>
  <c r="M239" i="2" s="1"/>
  <c r="E238" i="4"/>
  <c r="I238" i="4" s="1"/>
  <c r="L239" i="2" s="1"/>
  <c r="G110" i="4"/>
  <c r="F110" i="4"/>
  <c r="J110" i="4" s="1"/>
  <c r="M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D336" i="4"/>
  <c r="H336" i="4" s="1"/>
  <c r="K337" i="2" s="1"/>
  <c r="G336" i="4"/>
  <c r="F336" i="4"/>
  <c r="J336" i="4" s="1"/>
  <c r="M337" i="2" s="1"/>
  <c r="E336" i="4"/>
  <c r="I336" i="4" s="1"/>
  <c r="L3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N912" i="4"/>
  <c r="AT912" i="4" s="1"/>
  <c r="AM912" i="4"/>
  <c r="AS912" i="4" s="1"/>
  <c r="AO910" i="4"/>
  <c r="AU910" i="4" s="1"/>
  <c r="AO906" i="4"/>
  <c r="AU906" i="4" s="1"/>
  <c r="AP904" i="4"/>
  <c r="AV904" i="4" s="1"/>
  <c r="AN904" i="4"/>
  <c r="AT904" i="4" s="1"/>
  <c r="AM904" i="4"/>
  <c r="AS904" i="4" s="1"/>
  <c r="AO902" i="4"/>
  <c r="AU902" i="4" s="1"/>
  <c r="AL898" i="4"/>
  <c r="AR898" i="4" s="1"/>
  <c r="AP896" i="4"/>
  <c r="AV896" i="4" s="1"/>
  <c r="AM896" i="4"/>
  <c r="AS896" i="4" s="1"/>
  <c r="AN892" i="4"/>
  <c r="AT892" i="4" s="1"/>
  <c r="AP888" i="4"/>
  <c r="AV888" i="4" s="1"/>
  <c r="AM888" i="4"/>
  <c r="AS888" i="4" s="1"/>
  <c r="AN884" i="4"/>
  <c r="AT884" i="4" s="1"/>
  <c r="AL882" i="4"/>
  <c r="AR882" i="4" s="1"/>
  <c r="AO882" i="4"/>
  <c r="AU882" i="4" s="1"/>
  <c r="AP880" i="4"/>
  <c r="AV880" i="4" s="1"/>
  <c r="AN880" i="4"/>
  <c r="AT880" i="4" s="1"/>
  <c r="AM880" i="4"/>
  <c r="AS880" i="4" s="1"/>
  <c r="AO878" i="4"/>
  <c r="AU878" i="4" s="1"/>
  <c r="AO874" i="4"/>
  <c r="AU874" i="4" s="1"/>
  <c r="AP872" i="4"/>
  <c r="AV872" i="4" s="1"/>
  <c r="AN872" i="4"/>
  <c r="AT872" i="4" s="1"/>
  <c r="AM872" i="4"/>
  <c r="AS872" i="4" s="1"/>
  <c r="AO870" i="4"/>
  <c r="AU870" i="4" s="1"/>
  <c r="AL866" i="4"/>
  <c r="AR866" i="4" s="1"/>
  <c r="AP864" i="4"/>
  <c r="AV864" i="4" s="1"/>
  <c r="AM864" i="4"/>
  <c r="AS864" i="4" s="1"/>
  <c r="AN860" i="4"/>
  <c r="AT860" i="4" s="1"/>
  <c r="AP856" i="4"/>
  <c r="AV856" i="4" s="1"/>
  <c r="AM856" i="4"/>
  <c r="AS856" i="4" s="1"/>
  <c r="AN852" i="4"/>
  <c r="AT852" i="4" s="1"/>
  <c r="AL850" i="4"/>
  <c r="AR850" i="4" s="1"/>
  <c r="AO850" i="4"/>
  <c r="AU850" i="4" s="1"/>
  <c r="AP848" i="4"/>
  <c r="AV848" i="4" s="1"/>
  <c r="AN848" i="4"/>
  <c r="AT848" i="4" s="1"/>
  <c r="AM848" i="4"/>
  <c r="AS848" i="4" s="1"/>
  <c r="AO846" i="4"/>
  <c r="AU846" i="4" s="1"/>
  <c r="AO842" i="4"/>
  <c r="AU842" i="4" s="1"/>
  <c r="AP840" i="4"/>
  <c r="AV840" i="4" s="1"/>
  <c r="AN840" i="4"/>
  <c r="AT840" i="4" s="1"/>
  <c r="AM840" i="4"/>
  <c r="AS840" i="4" s="1"/>
  <c r="AO838" i="4"/>
  <c r="AU838" i="4" s="1"/>
  <c r="AL834" i="4"/>
  <c r="AR834" i="4" s="1"/>
  <c r="AP832" i="4"/>
  <c r="AV832" i="4" s="1"/>
  <c r="AM832" i="4"/>
  <c r="AS832" i="4" s="1"/>
  <c r="AN828" i="4"/>
  <c r="AT828" i="4" s="1"/>
  <c r="AP824" i="4"/>
  <c r="AV824" i="4" s="1"/>
  <c r="AM824" i="4"/>
  <c r="AS824" i="4" s="1"/>
  <c r="AN820" i="4"/>
  <c r="AT820" i="4" s="1"/>
  <c r="AL818" i="4"/>
  <c r="AR818" i="4" s="1"/>
  <c r="AO818" i="4"/>
  <c r="AU818" i="4" s="1"/>
  <c r="AP816" i="4"/>
  <c r="AV816" i="4" s="1"/>
  <c r="AN816" i="4"/>
  <c r="AT816" i="4" s="1"/>
  <c r="AM816" i="4"/>
  <c r="AS816" i="4" s="1"/>
  <c r="AO814" i="4"/>
  <c r="AU814" i="4" s="1"/>
  <c r="AO810" i="4"/>
  <c r="AU810" i="4" s="1"/>
  <c r="AP808" i="4"/>
  <c r="AV808" i="4" s="1"/>
  <c r="AN808" i="4"/>
  <c r="AT808" i="4" s="1"/>
  <c r="AM808" i="4"/>
  <c r="AS808" i="4" s="1"/>
  <c r="AO806" i="4"/>
  <c r="AU806" i="4" s="1"/>
  <c r="AL802" i="4"/>
  <c r="AR802" i="4" s="1"/>
  <c r="AP800" i="4"/>
  <c r="AV800" i="4" s="1"/>
  <c r="AM800" i="4"/>
  <c r="AS800" i="4" s="1"/>
  <c r="AN796" i="4"/>
  <c r="AT796" i="4" s="1"/>
  <c r="AP792" i="4"/>
  <c r="AV792" i="4" s="1"/>
  <c r="AM792" i="4"/>
  <c r="AS792" i="4" s="1"/>
  <c r="AN788" i="4"/>
  <c r="AT788" i="4" s="1"/>
  <c r="AL786" i="4"/>
  <c r="AR786" i="4" s="1"/>
  <c r="AO786" i="4"/>
  <c r="AU786" i="4" s="1"/>
  <c r="AP784" i="4"/>
  <c r="AV784" i="4" s="1"/>
  <c r="AN784" i="4"/>
  <c r="AT784" i="4" s="1"/>
  <c r="AM784" i="4"/>
  <c r="AS784" i="4" s="1"/>
  <c r="AO782" i="4"/>
  <c r="AU782" i="4" s="1"/>
  <c r="AO778" i="4"/>
  <c r="AU778" i="4" s="1"/>
  <c r="AP776" i="4"/>
  <c r="AV776" i="4" s="1"/>
  <c r="AN776" i="4"/>
  <c r="AT776" i="4" s="1"/>
  <c r="AM776" i="4"/>
  <c r="AS776" i="4" s="1"/>
  <c r="AO774" i="4"/>
  <c r="AU774" i="4" s="1"/>
  <c r="AL770" i="4"/>
  <c r="AR770" i="4" s="1"/>
  <c r="AP768" i="4"/>
  <c r="AV768" i="4" s="1"/>
  <c r="AM768" i="4"/>
  <c r="AS768" i="4" s="1"/>
  <c r="AN764" i="4"/>
  <c r="AT764" i="4" s="1"/>
  <c r="AP760" i="4"/>
  <c r="AV760" i="4" s="1"/>
  <c r="AM760" i="4"/>
  <c r="AS760" i="4" s="1"/>
  <c r="AP756" i="4"/>
  <c r="AV756" i="4" s="1"/>
  <c r="AM756" i="4"/>
  <c r="AS756" i="4" s="1"/>
  <c r="AL754" i="4"/>
  <c r="AR754" i="4" s="1"/>
  <c r="AO754" i="4"/>
  <c r="AU754" i="4" s="1"/>
  <c r="AP752" i="4"/>
  <c r="AV752" i="4" s="1"/>
  <c r="AN752" i="4"/>
  <c r="AT752" i="4" s="1"/>
  <c r="AM752" i="4"/>
  <c r="AS752" i="4" s="1"/>
  <c r="AO750" i="4"/>
  <c r="AU750" i="4" s="1"/>
  <c r="AP748" i="4"/>
  <c r="AV748" i="4" s="1"/>
  <c r="AN748" i="4"/>
  <c r="AT748" i="4" s="1"/>
  <c r="AM748" i="4"/>
  <c r="AS748" i="4" s="1"/>
  <c r="AL746" i="4"/>
  <c r="AR746" i="4" s="1"/>
  <c r="AP744" i="4"/>
  <c r="AV744" i="4" s="1"/>
  <c r="AM744" i="4"/>
  <c r="AS744" i="4" s="1"/>
  <c r="AP740" i="4"/>
  <c r="AV740" i="4" s="1"/>
  <c r="AM740" i="4"/>
  <c r="AS740" i="4" s="1"/>
  <c r="AL738" i="4"/>
  <c r="AR738" i="4" s="1"/>
  <c r="AO738" i="4"/>
  <c r="AU738" i="4" s="1"/>
  <c r="AP736" i="4"/>
  <c r="AV736" i="4" s="1"/>
  <c r="AN736" i="4"/>
  <c r="AT736" i="4" s="1"/>
  <c r="AM736" i="4"/>
  <c r="AS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P728" i="4"/>
  <c r="AV728" i="4" s="1"/>
  <c r="AM728" i="4"/>
  <c r="AS728" i="4" s="1"/>
  <c r="AP724" i="4"/>
  <c r="AV724" i="4" s="1"/>
  <c r="AM724" i="4"/>
  <c r="AS724" i="4" s="1"/>
  <c r="AL722" i="4"/>
  <c r="AR722" i="4" s="1"/>
  <c r="AO722" i="4"/>
  <c r="AU722" i="4" s="1"/>
  <c r="AP720" i="4"/>
  <c r="AV720" i="4" s="1"/>
  <c r="AN720" i="4"/>
  <c r="AT720" i="4" s="1"/>
  <c r="AM720" i="4"/>
  <c r="AS720" i="4" s="1"/>
  <c r="AO718" i="4"/>
  <c r="AU718" i="4" s="1"/>
  <c r="AP716" i="4"/>
  <c r="AV716" i="4" s="1"/>
  <c r="AN716" i="4"/>
  <c r="AT716" i="4" s="1"/>
  <c r="AM716" i="4"/>
  <c r="AS716" i="4" s="1"/>
  <c r="AL714" i="4"/>
  <c r="AR714" i="4" s="1"/>
  <c r="AP712" i="4"/>
  <c r="AV712" i="4" s="1"/>
  <c r="AM712" i="4"/>
  <c r="AS712" i="4" s="1"/>
  <c r="AP708" i="4"/>
  <c r="AV708" i="4" s="1"/>
  <c r="AM708" i="4"/>
  <c r="AS708" i="4" s="1"/>
  <c r="AO706" i="4"/>
  <c r="AU706" i="4" s="1"/>
  <c r="AP704" i="4"/>
  <c r="AV704" i="4" s="1"/>
  <c r="AN704" i="4"/>
  <c r="AT704" i="4" s="1"/>
  <c r="AM704" i="4"/>
  <c r="AS704" i="4" s="1"/>
  <c r="AO702" i="4"/>
  <c r="AU702" i="4" s="1"/>
  <c r="AM700" i="4"/>
  <c r="AS700" i="4" s="1"/>
  <c r="AM696" i="4"/>
  <c r="AS696" i="4" s="1"/>
  <c r="AL694" i="4"/>
  <c r="AR694" i="4" s="1"/>
  <c r="AO694" i="4"/>
  <c r="AU694" i="4" s="1"/>
  <c r="AM692" i="4"/>
  <c r="AS692" i="4" s="1"/>
  <c r="AN688" i="4"/>
  <c r="AT688" i="4" s="1"/>
  <c r="AM688" i="4"/>
  <c r="AS688" i="4" s="1"/>
  <c r="AO686" i="4"/>
  <c r="AU686" i="4" s="1"/>
  <c r="AM684" i="4"/>
  <c r="AS684" i="4" s="1"/>
  <c r="AM680" i="4"/>
  <c r="AS680" i="4" s="1"/>
  <c r="AL678" i="4"/>
  <c r="AR678" i="4" s="1"/>
  <c r="AO678" i="4"/>
  <c r="AU678" i="4" s="1"/>
  <c r="AM676" i="4"/>
  <c r="AS676" i="4" s="1"/>
  <c r="AN672" i="4"/>
  <c r="AT672" i="4" s="1"/>
  <c r="AM672" i="4"/>
  <c r="AS672" i="4" s="1"/>
  <c r="AO670" i="4"/>
  <c r="AU670" i="4" s="1"/>
  <c r="AM668" i="4"/>
  <c r="AS668" i="4" s="1"/>
  <c r="AM664" i="4"/>
  <c r="AS664" i="4" s="1"/>
  <c r="AL662" i="4"/>
  <c r="AR662" i="4" s="1"/>
  <c r="AO662" i="4"/>
  <c r="AU662" i="4" s="1"/>
  <c r="AM660" i="4"/>
  <c r="AS660" i="4" s="1"/>
  <c r="AN656" i="4"/>
  <c r="AT656" i="4" s="1"/>
  <c r="AM656" i="4"/>
  <c r="AS656" i="4" s="1"/>
  <c r="AO654" i="4"/>
  <c r="AU654" i="4" s="1"/>
  <c r="AM652" i="4"/>
  <c r="AS652" i="4" s="1"/>
  <c r="AM648" i="4"/>
  <c r="AS648" i="4" s="1"/>
  <c r="AL646" i="4"/>
  <c r="AR646" i="4" s="1"/>
  <c r="AO646" i="4"/>
  <c r="AU646" i="4" s="1"/>
  <c r="AM644" i="4"/>
  <c r="AS644" i="4" s="1"/>
  <c r="AN640" i="4"/>
  <c r="AT640" i="4" s="1"/>
  <c r="AM640" i="4"/>
  <c r="AS640" i="4" s="1"/>
  <c r="AO638" i="4"/>
  <c r="AU638" i="4" s="1"/>
  <c r="AL634" i="4"/>
  <c r="AR634" i="4" s="1"/>
  <c r="AL630" i="4"/>
  <c r="AR630" i="4" s="1"/>
  <c r="AL626" i="4"/>
  <c r="AR626" i="4" s="1"/>
  <c r="AL622" i="4"/>
  <c r="AR622" i="4" s="1"/>
  <c r="AN620" i="4"/>
  <c r="AT620" i="4" s="1"/>
  <c r="AP612" i="4"/>
  <c r="AV612" i="4" s="1"/>
  <c r="AL610" i="4"/>
  <c r="AR610" i="4" s="1"/>
  <c r="AL606" i="4"/>
  <c r="AR606" i="4" s="1"/>
  <c r="AL602" i="4"/>
  <c r="AR602" i="4" s="1"/>
  <c r="AL598" i="4"/>
  <c r="AR598" i="4" s="1"/>
  <c r="AL594" i="4"/>
  <c r="AR594" i="4" s="1"/>
  <c r="AN588" i="4"/>
  <c r="AT588" i="4" s="1"/>
  <c r="AN580" i="4"/>
  <c r="AT580" i="4" s="1"/>
  <c r="AP572" i="4"/>
  <c r="AV572" i="4" s="1"/>
  <c r="AP568" i="4"/>
  <c r="AV568" i="4" s="1"/>
  <c r="AP564" i="4"/>
  <c r="AV564" i="4" s="1"/>
  <c r="AL562" i="4"/>
  <c r="AR562" i="4" s="1"/>
  <c r="AP560" i="4"/>
  <c r="AV560" i="4" s="1"/>
  <c r="AQ560" i="4"/>
  <c r="AW560" i="4" s="1"/>
  <c r="AQ549" i="4"/>
  <c r="AW549" i="4" s="1"/>
  <c r="AP517" i="4"/>
  <c r="AV517" i="4" s="1"/>
  <c r="AQ517" i="4"/>
  <c r="AW517" i="4" s="1"/>
  <c r="AP952" i="4"/>
  <c r="AV952" i="4" s="1"/>
  <c r="AL543" i="4"/>
  <c r="AR543" i="4" s="1"/>
  <c r="AQ527" i="4"/>
  <c r="AW527" i="4" s="1"/>
  <c r="AL20" i="4"/>
  <c r="AR20" i="4" s="1"/>
  <c r="AQ883" i="4"/>
  <c r="AW883" i="4" s="1"/>
  <c r="AL883" i="4"/>
  <c r="AR883" i="4" s="1"/>
  <c r="AQ819" i="4"/>
  <c r="AW819" i="4" s="1"/>
  <c r="AP787" i="4"/>
  <c r="AV787" i="4" s="1"/>
  <c r="AP755" i="4"/>
  <c r="AV755" i="4" s="1"/>
  <c r="AP691" i="4"/>
  <c r="AV691" i="4" s="1"/>
  <c r="AQ607" i="4"/>
  <c r="AW607" i="4" s="1"/>
  <c r="AL607" i="4"/>
  <c r="AR607" i="4" s="1"/>
  <c r="AL995" i="4"/>
  <c r="AR995" i="4" s="1"/>
  <c r="AQ627" i="4"/>
  <c r="AW627" i="4" s="1"/>
  <c r="AP627" i="4"/>
  <c r="AV627" i="4" s="1"/>
  <c r="AL627" i="4"/>
  <c r="AR627" i="4" s="1"/>
  <c r="AP563" i="4"/>
  <c r="AV563" i="4" s="1"/>
  <c r="Y240" i="4"/>
  <c r="AC240" i="4" s="1"/>
  <c r="Y154" i="4"/>
  <c r="AC154" i="4" s="1"/>
  <c r="Y419" i="4"/>
  <c r="AA419" i="4" s="1"/>
  <c r="Y403" i="4"/>
  <c r="AA403" i="4" s="1"/>
  <c r="Y511" i="4"/>
  <c r="AD511" i="4" s="1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AD310" i="4" s="1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N298" i="4"/>
  <c r="AT298" i="4" s="1"/>
  <c r="AP282" i="4"/>
  <c r="AV282" i="4" s="1"/>
  <c r="AQ282" i="4"/>
  <c r="AW282" i="4" s="1"/>
  <c r="AN266" i="4"/>
  <c r="AT266" i="4" s="1"/>
  <c r="AP250" i="4"/>
  <c r="AV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C419" i="4"/>
  <c r="AC511" i="4"/>
  <c r="AF511" i="4"/>
  <c r="AH511" i="4"/>
  <c r="AD306" i="4"/>
  <c r="AC202" i="4"/>
  <c r="AC495" i="4"/>
  <c r="AJ495" i="4"/>
  <c r="AI495" i="4"/>
  <c r="AB463" i="4"/>
  <c r="Z278" i="4"/>
  <c r="AK278" i="4"/>
  <c r="AC182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P298" i="4"/>
  <c r="AV298" i="4" s="1"/>
  <c r="AN282" i="4"/>
  <c r="AT282" i="4" s="1"/>
  <c r="AP266" i="4"/>
  <c r="AV266" i="4" s="1"/>
  <c r="AQ266" i="4"/>
  <c r="AW266" i="4" s="1"/>
  <c r="AN250" i="4"/>
  <c r="AT250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M341" i="4"/>
  <c r="AS341" i="4" s="1"/>
  <c r="AO309" i="4"/>
  <c r="AU309" i="4" s="1"/>
  <c r="AQ277" i="4"/>
  <c r="AW277" i="4" s="1"/>
  <c r="AL484" i="4"/>
  <c r="AR484" i="4" s="1"/>
  <c r="AM484" i="4"/>
  <c r="AS484" i="4" s="1"/>
  <c r="AO452" i="4"/>
  <c r="AU452" i="4" s="1"/>
  <c r="AQ420" i="4"/>
  <c r="AW420" i="4" s="1"/>
  <c r="AN388" i="4"/>
  <c r="AT388" i="4" s="1"/>
  <c r="AO388" i="4"/>
  <c r="AU388" i="4" s="1"/>
  <c r="AL339" i="4"/>
  <c r="AR339" i="4" s="1"/>
  <c r="AM339" i="4"/>
  <c r="AS339" i="4" s="1"/>
  <c r="AO307" i="4"/>
  <c r="AU307" i="4" s="1"/>
  <c r="AQ275" i="4"/>
  <c r="AW275" i="4" s="1"/>
  <c r="AN223" i="4"/>
  <c r="AT223" i="4" s="1"/>
  <c r="AO223" i="4"/>
  <c r="AU223" i="4" s="1"/>
  <c r="AL191" i="4"/>
  <c r="AR191" i="4" s="1"/>
  <c r="AM191" i="4"/>
  <c r="AS191" i="4" s="1"/>
  <c r="AQ125" i="4"/>
  <c r="AW125" i="4" s="1"/>
  <c r="AO994" i="4"/>
  <c r="AU994" i="4" s="1"/>
  <c r="AN986" i="4"/>
  <c r="AT986" i="4" s="1"/>
  <c r="AM986" i="4"/>
  <c r="AS986" i="4" s="1"/>
  <c r="AL978" i="4"/>
  <c r="AR978" i="4" s="1"/>
  <c r="AO978" i="4"/>
  <c r="AU978" i="4" s="1"/>
  <c r="AN545" i="4"/>
  <c r="AT545" i="4" s="1"/>
  <c r="AP970" i="4"/>
  <c r="AV970" i="4" s="1"/>
  <c r="AM954" i="4"/>
  <c r="AS954" i="4" s="1"/>
  <c r="AN942" i="4"/>
  <c r="AT942" i="4" s="1"/>
  <c r="AP942" i="4"/>
  <c r="AV942" i="4" s="1"/>
  <c r="AM926" i="4"/>
  <c r="AS926" i="4" s="1"/>
  <c r="AO539" i="4"/>
  <c r="AU539" i="4" s="1"/>
  <c r="AN515" i="4"/>
  <c r="AT515" i="4" s="1"/>
  <c r="AN366" i="4"/>
  <c r="AT366" i="4" s="1"/>
  <c r="AP366" i="4"/>
  <c r="AV366" i="4" s="1"/>
  <c r="AO366" i="4"/>
  <c r="AU366" i="4" s="1"/>
  <c r="AP556" i="4"/>
  <c r="AV556" i="4" s="1"/>
  <c r="AQ556" i="4"/>
  <c r="AW556" i="4" s="1"/>
  <c r="AN504" i="4"/>
  <c r="AT504" i="4" s="1"/>
  <c r="AL488" i="4"/>
  <c r="AR488" i="4" s="1"/>
  <c r="AQ488" i="4"/>
  <c r="AW488" i="4" s="1"/>
  <c r="AN472" i="4"/>
  <c r="AT472" i="4" s="1"/>
  <c r="AP456" i="4"/>
  <c r="AV456" i="4" s="1"/>
  <c r="AM456" i="4"/>
  <c r="AS456" i="4" s="1"/>
  <c r="AP424" i="4"/>
  <c r="AV424" i="4" s="1"/>
  <c r="AQ424" i="4"/>
  <c r="AW424" i="4" s="1"/>
  <c r="AM424" i="4"/>
  <c r="AS424" i="4" s="1"/>
  <c r="AN408" i="4"/>
  <c r="AT408" i="4" s="1"/>
  <c r="AO408" i="4"/>
  <c r="AU408" i="4" s="1"/>
  <c r="AQ392" i="4"/>
  <c r="AW392" i="4" s="1"/>
  <c r="AN351" i="4"/>
  <c r="AT351" i="4" s="1"/>
  <c r="AL335" i="4"/>
  <c r="AR335" i="4" s="1"/>
  <c r="AQ335" i="4"/>
  <c r="AW335" i="4" s="1"/>
  <c r="AN319" i="4"/>
  <c r="AT319" i="4" s="1"/>
  <c r="AP303" i="4"/>
  <c r="AV303" i="4" s="1"/>
  <c r="AM303" i="4"/>
  <c r="AS303" i="4" s="1"/>
  <c r="AP271" i="4"/>
  <c r="AV271" i="4" s="1"/>
  <c r="AQ271" i="4"/>
  <c r="AW271" i="4" s="1"/>
  <c r="AM271" i="4"/>
  <c r="AS271" i="4" s="1"/>
  <c r="AN255" i="4"/>
  <c r="AT255" i="4" s="1"/>
  <c r="AO255" i="4"/>
  <c r="AU255" i="4" s="1"/>
  <c r="AQ227" i="4"/>
  <c r="AW227" i="4" s="1"/>
  <c r="AN211" i="4"/>
  <c r="AT211" i="4" s="1"/>
  <c r="AL195" i="4"/>
  <c r="AR195" i="4" s="1"/>
  <c r="AQ195" i="4"/>
  <c r="AW195" i="4" s="1"/>
  <c r="AN179" i="4"/>
  <c r="AT179" i="4" s="1"/>
  <c r="AP163" i="4"/>
  <c r="AV163" i="4" s="1"/>
  <c r="AP121" i="4"/>
  <c r="AV121" i="4" s="1"/>
  <c r="AQ121" i="4"/>
  <c r="AW121" i="4" s="1"/>
  <c r="AM121" i="4"/>
  <c r="AS121" i="4" s="1"/>
  <c r="AM44" i="4"/>
  <c r="AS44" i="4" s="1"/>
  <c r="AN349" i="4"/>
  <c r="AT349" i="4" s="1"/>
  <c r="AP285" i="4"/>
  <c r="AV285" i="4" s="1"/>
  <c r="AL285" i="4"/>
  <c r="AR285" i="4" s="1"/>
  <c r="AQ285" i="4"/>
  <c r="AW285" i="4" s="1"/>
  <c r="AP476" i="4"/>
  <c r="AV476" i="4" s="1"/>
  <c r="AQ476" i="4"/>
  <c r="AW476" i="4" s="1"/>
  <c r="AN412" i="4"/>
  <c r="AT412" i="4" s="1"/>
  <c r="AQ315" i="4"/>
  <c r="AW315" i="4" s="1"/>
  <c r="AP183" i="4"/>
  <c r="AV183" i="4" s="1"/>
  <c r="AL183" i="4"/>
  <c r="AR183" i="4" s="1"/>
  <c r="AQ183" i="4"/>
  <c r="AW183" i="4" s="1"/>
  <c r="AN133" i="4"/>
  <c r="AT133" i="4" s="1"/>
  <c r="AL372" i="4"/>
  <c r="AR372" i="4" s="1"/>
  <c r="AM372" i="4"/>
  <c r="AS372" i="4" s="1"/>
  <c r="AN364" i="4"/>
  <c r="AT364" i="4" s="1"/>
  <c r="AO364" i="4"/>
  <c r="AU364" i="4" s="1"/>
  <c r="AQ244" i="4"/>
  <c r="AW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P635" i="4"/>
  <c r="AV635" i="4" s="1"/>
  <c r="AM619" i="4"/>
  <c r="AS619" i="4" s="1"/>
  <c r="AO603" i="4"/>
  <c r="AU603" i="4" s="1"/>
  <c r="AP603" i="4"/>
  <c r="AV603" i="4" s="1"/>
  <c r="AN587" i="4"/>
  <c r="AT587" i="4" s="1"/>
  <c r="AA240" i="4"/>
  <c r="AF240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341" i="4"/>
  <c r="AU341" i="4" s="1"/>
  <c r="AL309" i="4"/>
  <c r="AR309" i="4" s="1"/>
  <c r="AO277" i="4"/>
  <c r="AU277" i="4" s="1"/>
  <c r="AL58" i="4"/>
  <c r="AR58" i="4" s="1"/>
  <c r="AO484" i="4"/>
  <c r="AU484" i="4" s="1"/>
  <c r="AP452" i="4"/>
  <c r="AV452" i="4" s="1"/>
  <c r="AL452" i="4"/>
  <c r="AR452" i="4" s="1"/>
  <c r="AO420" i="4"/>
  <c r="AU420" i="4" s="1"/>
  <c r="AL388" i="4"/>
  <c r="AR388" i="4" s="1"/>
  <c r="AM388" i="4"/>
  <c r="AS388" i="4" s="1"/>
  <c r="AO339" i="4"/>
  <c r="AU339" i="4" s="1"/>
  <c r="AP307" i="4"/>
  <c r="AV307" i="4" s="1"/>
  <c r="AL307" i="4"/>
  <c r="AR307" i="4" s="1"/>
  <c r="AM307" i="4"/>
  <c r="AS307" i="4" s="1"/>
  <c r="AL223" i="4"/>
  <c r="AR223" i="4" s="1"/>
  <c r="AO191" i="4"/>
  <c r="AU191" i="4" s="1"/>
  <c r="AO125" i="4"/>
  <c r="AU125" i="4" s="1"/>
  <c r="AN994" i="4"/>
  <c r="AT994" i="4" s="1"/>
  <c r="AO986" i="4"/>
  <c r="AU986" i="4" s="1"/>
  <c r="AM978" i="4"/>
  <c r="AS978" i="4" s="1"/>
  <c r="AO545" i="4"/>
  <c r="AU545" i="4" s="1"/>
  <c r="AL970" i="4"/>
  <c r="AR970" i="4" s="1"/>
  <c r="AQ970" i="4"/>
  <c r="AW970" i="4" s="1"/>
  <c r="AM970" i="4"/>
  <c r="AS970" i="4" s="1"/>
  <c r="AP954" i="4"/>
  <c r="AV954" i="4" s="1"/>
  <c r="AO954" i="4"/>
  <c r="AU954" i="4" s="1"/>
  <c r="AQ942" i="4"/>
  <c r="AW942" i="4" s="1"/>
  <c r="AN926" i="4"/>
  <c r="AT926" i="4" s="1"/>
  <c r="AO926" i="4"/>
  <c r="AU926" i="4" s="1"/>
  <c r="AN539" i="4"/>
  <c r="AT539" i="4" s="1"/>
  <c r="AL515" i="4"/>
  <c r="AR515" i="4" s="1"/>
  <c r="AO515" i="4"/>
  <c r="AU515" i="4" s="1"/>
  <c r="AQ366" i="4"/>
  <c r="AW366" i="4" s="1"/>
  <c r="AL556" i="4"/>
  <c r="AR556" i="4" s="1"/>
  <c r="AP504" i="4"/>
  <c r="AV504" i="4" s="1"/>
  <c r="AQ504" i="4"/>
  <c r="AW504" i="4" s="1"/>
  <c r="AP472" i="4"/>
  <c r="AV472" i="4" s="1"/>
  <c r="AM472" i="4"/>
  <c r="AS472" i="4" s="1"/>
  <c r="AN456" i="4"/>
  <c r="AT456" i="4" s="1"/>
  <c r="AP440" i="4"/>
  <c r="AV440" i="4" s="1"/>
  <c r="AQ440" i="4"/>
  <c r="AW440" i="4" s="1"/>
  <c r="AP408" i="4"/>
  <c r="AV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N335" i="4"/>
  <c r="AT335" i="4" s="1"/>
  <c r="AQ319" i="4"/>
  <c r="AW319" i="4" s="1"/>
  <c r="AN303" i="4"/>
  <c r="AT303" i="4" s="1"/>
  <c r="AP287" i="4"/>
  <c r="AV287" i="4" s="1"/>
  <c r="AL287" i="4"/>
  <c r="AR287" i="4" s="1"/>
  <c r="AN271" i="4"/>
  <c r="AT271" i="4" s="1"/>
  <c r="AQ255" i="4"/>
  <c r="AW255" i="4" s="1"/>
  <c r="AN227" i="4"/>
  <c r="AT227" i="4" s="1"/>
  <c r="AP211" i="4"/>
  <c r="AV211" i="4" s="1"/>
  <c r="AQ211" i="4"/>
  <c r="AW211" i="4" s="1"/>
  <c r="AP179" i="4"/>
  <c r="AV179" i="4" s="1"/>
  <c r="AM179" i="4"/>
  <c r="AS179" i="4" s="1"/>
  <c r="AP137" i="4"/>
  <c r="AV137" i="4" s="1"/>
  <c r="AN121" i="4"/>
  <c r="AT121" i="4" s="1"/>
  <c r="AQ349" i="4"/>
  <c r="AW349" i="4" s="1"/>
  <c r="AN476" i="4"/>
  <c r="AT476" i="4" s="1"/>
  <c r="AL412" i="4"/>
  <c r="AR412" i="4" s="1"/>
  <c r="AN315" i="4"/>
  <c r="AT315" i="4" s="1"/>
  <c r="AL251" i="4"/>
  <c r="AR251" i="4" s="1"/>
  <c r="AQ251" i="4"/>
  <c r="AW251" i="4" s="1"/>
  <c r="AM251" i="4"/>
  <c r="AS251" i="4" s="1"/>
  <c r="AP133" i="4"/>
  <c r="AV133" i="4" s="1"/>
  <c r="AL133" i="4"/>
  <c r="AR133" i="4" s="1"/>
  <c r="AQ133" i="4"/>
  <c r="AW133" i="4" s="1"/>
  <c r="AP372" i="4"/>
  <c r="AV372" i="4" s="1"/>
  <c r="AQ364" i="4"/>
  <c r="AW364" i="4" s="1"/>
  <c r="AN244" i="4"/>
  <c r="AT244" i="4" s="1"/>
  <c r="AO244" i="4"/>
  <c r="AU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Q619" i="4"/>
  <c r="AW619" i="4" s="1"/>
  <c r="AL619" i="4"/>
  <c r="AR619" i="4" s="1"/>
  <c r="AN603" i="4"/>
  <c r="AT603" i="4" s="1"/>
  <c r="AQ587" i="4"/>
  <c r="AW587" i="4" s="1"/>
  <c r="AP587" i="4"/>
  <c r="AV587" i="4" s="1"/>
  <c r="AL587" i="4"/>
  <c r="AR587" i="4" s="1"/>
  <c r="K9" i="3"/>
  <c r="D10" i="3"/>
  <c r="AP251" i="4" l="1"/>
  <c r="AV251" i="4" s="1"/>
  <c r="AP412" i="4"/>
  <c r="AV412" i="4" s="1"/>
  <c r="AM159" i="4"/>
  <c r="AS159" i="4" s="1"/>
  <c r="AM223" i="4"/>
  <c r="AS223" i="4" s="1"/>
  <c r="AM452" i="4"/>
  <c r="AS452" i="4" s="1"/>
  <c r="AM163" i="4"/>
  <c r="AS163" i="4" s="1"/>
  <c r="AM753" i="4"/>
  <c r="AS753" i="4" s="1"/>
  <c r="AL753" i="4"/>
  <c r="AR753" i="4" s="1"/>
  <c r="AO753" i="4"/>
  <c r="AU753" i="4" s="1"/>
  <c r="AL721" i="4"/>
  <c r="AR721" i="4" s="1"/>
  <c r="AO721" i="4"/>
  <c r="AU721" i="4" s="1"/>
  <c r="AN665" i="4"/>
  <c r="AT665" i="4" s="1"/>
  <c r="AL737" i="4"/>
  <c r="AR737" i="4" s="1"/>
  <c r="AO737" i="4"/>
  <c r="AU737" i="4" s="1"/>
  <c r="AL641" i="4"/>
  <c r="AR641" i="4" s="1"/>
  <c r="AM641" i="4"/>
  <c r="AS641" i="4" s="1"/>
  <c r="E498" i="4"/>
  <c r="I498" i="4" s="1"/>
  <c r="F498" i="4"/>
  <c r="J498" i="4" s="1"/>
  <c r="D498" i="4"/>
  <c r="H498" i="4" s="1"/>
  <c r="G498" i="4"/>
  <c r="AQ314" i="4"/>
  <c r="AW314" i="4" s="1"/>
  <c r="AN978" i="4"/>
  <c r="AT978" i="4" s="1"/>
  <c r="AL954" i="4"/>
  <c r="AR954" i="4" s="1"/>
  <c r="AL125" i="4"/>
  <c r="AR125" i="4" s="1"/>
  <c r="AL275" i="4"/>
  <c r="AR275" i="4" s="1"/>
  <c r="AL420" i="4"/>
  <c r="AR420" i="4" s="1"/>
  <c r="AL277" i="4"/>
  <c r="AR277" i="4" s="1"/>
  <c r="AO275" i="4"/>
  <c r="AU275" i="4" s="1"/>
  <c r="AM277" i="4"/>
  <c r="AS277" i="4" s="1"/>
  <c r="AL642" i="4"/>
  <c r="AR642" i="4" s="1"/>
  <c r="AL658" i="4"/>
  <c r="AR658" i="4" s="1"/>
  <c r="AL674" i="4"/>
  <c r="AR674" i="4" s="1"/>
  <c r="AL690" i="4"/>
  <c r="AR690" i="4" s="1"/>
  <c r="AL706" i="4"/>
  <c r="AR706" i="4" s="1"/>
  <c r="AO714" i="4"/>
  <c r="AU714" i="4" s="1"/>
  <c r="AP689" i="4"/>
  <c r="AV689" i="4" s="1"/>
  <c r="E937" i="4"/>
  <c r="I937" i="4" s="1"/>
  <c r="D937" i="4"/>
  <c r="H937" i="4" s="1"/>
  <c r="F937" i="4"/>
  <c r="J937" i="4" s="1"/>
  <c r="G937" i="4"/>
  <c r="G949" i="4"/>
  <c r="F949" i="4"/>
  <c r="J949" i="4" s="1"/>
  <c r="D949" i="4"/>
  <c r="H949" i="4" s="1"/>
  <c r="E949" i="4"/>
  <c r="I949" i="4" s="1"/>
  <c r="AN737" i="4"/>
  <c r="AT737" i="4" s="1"/>
  <c r="AP705" i="4"/>
  <c r="AV705" i="4" s="1"/>
  <c r="AP673" i="4"/>
  <c r="AV673" i="4" s="1"/>
  <c r="F217" i="4"/>
  <c r="J217" i="4" s="1"/>
  <c r="M218" i="2" s="1"/>
  <c r="D217" i="4"/>
  <c r="H217" i="4" s="1"/>
  <c r="K218" i="2" s="1"/>
  <c r="E217" i="4"/>
  <c r="I217" i="4" s="1"/>
  <c r="L218" i="2" s="1"/>
  <c r="G217" i="4"/>
  <c r="AQ412" i="4"/>
  <c r="AW412" i="4" s="1"/>
  <c r="AM285" i="4"/>
  <c r="AS285" i="4" s="1"/>
  <c r="AM995" i="4"/>
  <c r="AS995" i="4" s="1"/>
  <c r="AP659" i="4"/>
  <c r="AV659" i="4" s="1"/>
  <c r="AP915" i="4"/>
  <c r="AV915" i="4" s="1"/>
  <c r="AM915" i="4"/>
  <c r="AS915" i="4" s="1"/>
  <c r="AL211" i="4"/>
  <c r="AR211" i="4" s="1"/>
  <c r="AP255" i="4"/>
  <c r="AV255" i="4" s="1"/>
  <c r="AP319" i="4"/>
  <c r="AV319" i="4" s="1"/>
  <c r="AL440" i="4"/>
  <c r="AR440" i="4" s="1"/>
  <c r="AL504" i="4"/>
  <c r="AR504" i="4" s="1"/>
  <c r="AN307" i="4"/>
  <c r="AT307" i="4" s="1"/>
  <c r="AN452" i="4"/>
  <c r="AT452" i="4" s="1"/>
  <c r="AP960" i="4"/>
  <c r="AV960" i="4" s="1"/>
  <c r="AP549" i="4"/>
  <c r="AV549" i="4" s="1"/>
  <c r="AQ568" i="4"/>
  <c r="AW568" i="4" s="1"/>
  <c r="AQ576" i="4"/>
  <c r="AW576" i="4" s="1"/>
  <c r="AQ584" i="4"/>
  <c r="AW584" i="4" s="1"/>
  <c r="AQ592" i="4"/>
  <c r="AW592" i="4" s="1"/>
  <c r="AQ600" i="4"/>
  <c r="AW600" i="4" s="1"/>
  <c r="AP620" i="4"/>
  <c r="AV620" i="4" s="1"/>
  <c r="AQ755" i="4"/>
  <c r="AW755" i="4" s="1"/>
  <c r="AP926" i="4"/>
  <c r="AV926" i="4" s="1"/>
  <c r="AQ163" i="4"/>
  <c r="AW163" i="4" s="1"/>
  <c r="AP195" i="4"/>
  <c r="AV195" i="4" s="1"/>
  <c r="AM227" i="4"/>
  <c r="AS227" i="4" s="1"/>
  <c r="AQ303" i="4"/>
  <c r="AW303" i="4" s="1"/>
  <c r="AP335" i="4"/>
  <c r="AV335" i="4" s="1"/>
  <c r="AM392" i="4"/>
  <c r="AS392" i="4" s="1"/>
  <c r="AQ456" i="4"/>
  <c r="AW456" i="4" s="1"/>
  <c r="AP488" i="4"/>
  <c r="AV488" i="4" s="1"/>
  <c r="AM556" i="4"/>
  <c r="AS556" i="4" s="1"/>
  <c r="AL926" i="4"/>
  <c r="AR926" i="4" s="1"/>
  <c r="AM275" i="4"/>
  <c r="AS275" i="4" s="1"/>
  <c r="AM420" i="4"/>
  <c r="AS420" i="4" s="1"/>
  <c r="AL576" i="4"/>
  <c r="AR576" i="4" s="1"/>
  <c r="AL608" i="4"/>
  <c r="AR608" i="4" s="1"/>
  <c r="AL616" i="4"/>
  <c r="AR616" i="4" s="1"/>
  <c r="AL624" i="4"/>
  <c r="AR624" i="4" s="1"/>
  <c r="AQ644" i="4"/>
  <c r="AW644" i="4" s="1"/>
  <c r="AQ652" i="4"/>
  <c r="AW652" i="4" s="1"/>
  <c r="AQ660" i="4"/>
  <c r="AW660" i="4" s="1"/>
  <c r="AQ668" i="4"/>
  <c r="AW668" i="4" s="1"/>
  <c r="AQ676" i="4"/>
  <c r="AW676" i="4" s="1"/>
  <c r="AQ684" i="4"/>
  <c r="AW684" i="4" s="1"/>
  <c r="AQ692" i="4"/>
  <c r="AW692" i="4" s="1"/>
  <c r="AQ700" i="4"/>
  <c r="AW700" i="4" s="1"/>
  <c r="AP753" i="4"/>
  <c r="AV753" i="4" s="1"/>
  <c r="AN753" i="4"/>
  <c r="AT753" i="4" s="1"/>
  <c r="AL689" i="4"/>
  <c r="AR689" i="4" s="1"/>
  <c r="AO689" i="4"/>
  <c r="AU689" i="4" s="1"/>
  <c r="AQ937" i="4"/>
  <c r="AW937" i="4" s="1"/>
  <c r="D450" i="4"/>
  <c r="H450" i="4" s="1"/>
  <c r="K451" i="2" s="1"/>
  <c r="G450" i="4"/>
  <c r="E450" i="4"/>
  <c r="I450" i="4" s="1"/>
  <c r="L451" i="2" s="1"/>
  <c r="F450" i="4"/>
  <c r="J450" i="4" s="1"/>
  <c r="M451" i="2" s="1"/>
  <c r="AN949" i="4"/>
  <c r="AT949" i="4" s="1"/>
  <c r="AP721" i="4"/>
  <c r="AV721" i="4" s="1"/>
  <c r="AM665" i="4"/>
  <c r="AS665" i="4" s="1"/>
  <c r="AQ665" i="4"/>
  <c r="AW665" i="4" s="1"/>
  <c r="AL665" i="4"/>
  <c r="AR665" i="4" s="1"/>
  <c r="AO665" i="4"/>
  <c r="AU665" i="4" s="1"/>
  <c r="AP737" i="4"/>
  <c r="AV737" i="4" s="1"/>
  <c r="AM737" i="4"/>
  <c r="AS737" i="4" s="1"/>
  <c r="AO705" i="4"/>
  <c r="AU705" i="4" s="1"/>
  <c r="AL705" i="4"/>
  <c r="AR705" i="4" s="1"/>
  <c r="AO673" i="4"/>
  <c r="AU673" i="4" s="1"/>
  <c r="AL673" i="4"/>
  <c r="AR673" i="4" s="1"/>
  <c r="AP641" i="4"/>
  <c r="AV641" i="4" s="1"/>
  <c r="AN159" i="4"/>
  <c r="AT159" i="4" s="1"/>
  <c r="E152" i="4"/>
  <c r="I152" i="4" s="1"/>
  <c r="L153" i="2" s="1"/>
  <c r="F415" i="4"/>
  <c r="J415" i="4" s="1"/>
  <c r="M416" i="2" s="1"/>
  <c r="G415" i="4"/>
  <c r="D415" i="4"/>
  <c r="H415" i="4" s="1"/>
  <c r="K416" i="2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O380" i="4"/>
  <c r="AK154" i="4"/>
  <c r="F152" i="4"/>
  <c r="J152" i="4" s="1"/>
  <c r="M153" i="2" s="1"/>
  <c r="D238" i="4"/>
  <c r="H238" i="4" s="1"/>
  <c r="K239" i="2" s="1"/>
  <c r="F362" i="4"/>
  <c r="J362" i="4" s="1"/>
  <c r="M363" i="2" s="1"/>
  <c r="D378" i="4"/>
  <c r="H378" i="4" s="1"/>
  <c r="K379" i="2" s="1"/>
  <c r="AN360" i="4"/>
  <c r="AT360" i="4" s="1"/>
  <c r="AP543" i="4"/>
  <c r="AV543" i="4" s="1"/>
  <c r="AM543" i="4"/>
  <c r="AS543" i="4" s="1"/>
  <c r="AL936" i="4"/>
  <c r="AR936" i="4" s="1"/>
  <c r="F936" i="4" s="1"/>
  <c r="J936" i="4" s="1"/>
  <c r="AM936" i="4"/>
  <c r="AS936" i="4" s="1"/>
  <c r="AN952" i="4"/>
  <c r="AT952" i="4" s="1"/>
  <c r="AP533" i="4"/>
  <c r="AV533" i="4" s="1"/>
  <c r="AM533" i="4"/>
  <c r="AS533" i="4" s="1"/>
  <c r="AM558" i="4"/>
  <c r="AS558" i="4" s="1"/>
  <c r="AP570" i="4"/>
  <c r="AV570" i="4" s="1"/>
  <c r="AM570" i="4"/>
  <c r="AS570" i="4" s="1"/>
  <c r="AM574" i="4"/>
  <c r="AS574" i="4" s="1"/>
  <c r="AL578" i="4"/>
  <c r="AR578" i="4" s="1"/>
  <c r="AL582" i="4"/>
  <c r="AR582" i="4" s="1"/>
  <c r="G582" i="4" s="1"/>
  <c r="AL586" i="4"/>
  <c r="AR586" i="4" s="1"/>
  <c r="AP586" i="4"/>
  <c r="AV586" i="4" s="1"/>
  <c r="AM586" i="4"/>
  <c r="AS586" i="4" s="1"/>
  <c r="AP590" i="4"/>
  <c r="AV590" i="4" s="1"/>
  <c r="AP594" i="4"/>
  <c r="AV594" i="4" s="1"/>
  <c r="AP602" i="4"/>
  <c r="AV602" i="4" s="1"/>
  <c r="AM602" i="4"/>
  <c r="AS602" i="4" s="1"/>
  <c r="AL618" i="4"/>
  <c r="AR618" i="4" s="1"/>
  <c r="G618" i="4" s="1"/>
  <c r="AP634" i="4"/>
  <c r="AV634" i="4" s="1"/>
  <c r="AM634" i="4"/>
  <c r="AS634" i="4" s="1"/>
  <c r="AL650" i="4"/>
  <c r="AR650" i="4" s="1"/>
  <c r="AL666" i="4"/>
  <c r="AR666" i="4" s="1"/>
  <c r="G666" i="4" s="1"/>
  <c r="AL682" i="4"/>
  <c r="AR682" i="4" s="1"/>
  <c r="AL698" i="4"/>
  <c r="AR698" i="4" s="1"/>
  <c r="G698" i="4" s="1"/>
  <c r="AP407" i="4"/>
  <c r="AV407" i="4" s="1"/>
  <c r="AN439" i="4"/>
  <c r="AT439" i="4" s="1"/>
  <c r="F78" i="4"/>
  <c r="J78" i="4" s="1"/>
  <c r="M79" i="2" s="1"/>
  <c r="D625" i="4"/>
  <c r="H625" i="4" s="1"/>
  <c r="G717" i="4"/>
  <c r="G749" i="4"/>
  <c r="F869" i="4"/>
  <c r="J869" i="4" s="1"/>
  <c r="AO563" i="4"/>
  <c r="AU563" i="4" s="1"/>
  <c r="AL659" i="4"/>
  <c r="AR659" i="4" s="1"/>
  <c r="AO691" i="4"/>
  <c r="AU691" i="4" s="1"/>
  <c r="AO723" i="4"/>
  <c r="AU723" i="4" s="1"/>
  <c r="AQ723" i="4"/>
  <c r="AW723" i="4" s="1"/>
  <c r="AO755" i="4"/>
  <c r="AU755" i="4" s="1"/>
  <c r="AO787" i="4"/>
  <c r="AU787" i="4" s="1"/>
  <c r="AL851" i="4"/>
  <c r="AR851" i="4" s="1"/>
  <c r="AQ20" i="4"/>
  <c r="AW20" i="4" s="1"/>
  <c r="AM368" i="4"/>
  <c r="AS368" i="4" s="1"/>
  <c r="AM928" i="4"/>
  <c r="AS928" i="4" s="1"/>
  <c r="AN944" i="4"/>
  <c r="AT944" i="4" s="1"/>
  <c r="AM960" i="4"/>
  <c r="AS960" i="4" s="1"/>
  <c r="AM549" i="4"/>
  <c r="AS549" i="4" s="1"/>
  <c r="AM564" i="4"/>
  <c r="AS564" i="4" s="1"/>
  <c r="AM572" i="4"/>
  <c r="AS572" i="4" s="1"/>
  <c r="AP580" i="4"/>
  <c r="AV580" i="4" s="1"/>
  <c r="AM580" i="4"/>
  <c r="AS580" i="4" s="1"/>
  <c r="AP588" i="4"/>
  <c r="AV588" i="4" s="1"/>
  <c r="AM588" i="4"/>
  <c r="AS588" i="4" s="1"/>
  <c r="AP596" i="4"/>
  <c r="AV596" i="4" s="1"/>
  <c r="AM596" i="4"/>
  <c r="AS596" i="4" s="1"/>
  <c r="AP604" i="4"/>
  <c r="AV604" i="4" s="1"/>
  <c r="AM604" i="4"/>
  <c r="AS604" i="4" s="1"/>
  <c r="AM612" i="4"/>
  <c r="AS612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F320" i="4"/>
  <c r="J320" i="4" s="1"/>
  <c r="M321" i="2" s="1"/>
  <c r="F342" i="4"/>
  <c r="J342" i="4" s="1"/>
  <c r="M343" i="2" s="1"/>
  <c r="E90" i="4"/>
  <c r="I90" i="4" s="1"/>
  <c r="L91" i="2" s="1"/>
  <c r="E214" i="4"/>
  <c r="I214" i="4" s="1"/>
  <c r="L215" i="2" s="1"/>
  <c r="D210" i="4"/>
  <c r="H210" i="4" s="1"/>
  <c r="K211" i="2" s="1"/>
  <c r="F338" i="4"/>
  <c r="J338" i="4" s="1"/>
  <c r="M339" i="2" s="1"/>
  <c r="E246" i="4"/>
  <c r="I246" i="4" s="1"/>
  <c r="L247" i="2" s="1"/>
  <c r="F521" i="4"/>
  <c r="J521" i="4" s="1"/>
  <c r="E988" i="4"/>
  <c r="I988" i="4" s="1"/>
  <c r="E996" i="4"/>
  <c r="I996" i="4" s="1"/>
  <c r="E174" i="4"/>
  <c r="I174" i="4" s="1"/>
  <c r="L175" i="2" s="1"/>
  <c r="F270" i="4"/>
  <c r="J270" i="4" s="1"/>
  <c r="M271" i="2" s="1"/>
  <c r="E318" i="4"/>
  <c r="I318" i="4" s="1"/>
  <c r="L319" i="2" s="1"/>
  <c r="E76" i="4"/>
  <c r="I76" i="4" s="1"/>
  <c r="L77" i="2" s="1"/>
  <c r="E282" i="4"/>
  <c r="I282" i="4" s="1"/>
  <c r="L283" i="2" s="1"/>
  <c r="D611" i="4"/>
  <c r="H611" i="4" s="1"/>
  <c r="G647" i="4"/>
  <c r="G575" i="4"/>
  <c r="D675" i="4"/>
  <c r="H675" i="4" s="1"/>
  <c r="D771" i="4"/>
  <c r="H771" i="4" s="1"/>
  <c r="D811" i="4"/>
  <c r="H811" i="4" s="1"/>
  <c r="F519" i="4"/>
  <c r="J519" i="4" s="1"/>
  <c r="E551" i="4"/>
  <c r="I551" i="4" s="1"/>
  <c r="E964" i="4"/>
  <c r="I964" i="4" s="1"/>
  <c r="E541" i="4"/>
  <c r="I541" i="4" s="1"/>
  <c r="E352" i="4"/>
  <c r="I352" i="4" s="1"/>
  <c r="L353" i="2" s="1"/>
  <c r="D190" i="4"/>
  <c r="H190" i="4" s="1"/>
  <c r="K191" i="2" s="1"/>
  <c r="G206" i="4"/>
  <c r="F286" i="4"/>
  <c r="J286" i="4" s="1"/>
  <c r="M287" i="2" s="1"/>
  <c r="D491" i="4"/>
  <c r="H491" i="4" s="1"/>
  <c r="E162" i="4"/>
  <c r="I162" i="4" s="1"/>
  <c r="L163" i="2" s="1"/>
  <c r="G461" i="4"/>
  <c r="D573" i="4"/>
  <c r="H573" i="4" s="1"/>
  <c r="G757" i="4"/>
  <c r="F757" i="4"/>
  <c r="J757" i="4" s="1"/>
  <c r="D821" i="4"/>
  <c r="H821" i="4" s="1"/>
  <c r="AO619" i="4"/>
  <c r="AU619" i="4" s="1"/>
  <c r="AL364" i="4"/>
  <c r="AR364" i="4" s="1"/>
  <c r="AO412" i="4"/>
  <c r="AU412" i="4" s="1"/>
  <c r="AM787" i="4"/>
  <c r="AS787" i="4" s="1"/>
  <c r="AL366" i="4"/>
  <c r="AR366" i="4" s="1"/>
  <c r="G366" i="4" s="1"/>
  <c r="AM183" i="4"/>
  <c r="AS183" i="4" s="1"/>
  <c r="AO315" i="4"/>
  <c r="AU315" i="4" s="1"/>
  <c r="AM476" i="4"/>
  <c r="AS476" i="4" s="1"/>
  <c r="AO349" i="4"/>
  <c r="AU349" i="4" s="1"/>
  <c r="E296" i="4"/>
  <c r="I296" i="4" s="1"/>
  <c r="L297" i="2" s="1"/>
  <c r="G693" i="4"/>
  <c r="G637" i="4"/>
  <c r="G877" i="4"/>
  <c r="AM635" i="4"/>
  <c r="AS635" i="4" s="1"/>
  <c r="AN556" i="4"/>
  <c r="AT556" i="4" s="1"/>
  <c r="AM579" i="4"/>
  <c r="AL455" i="4"/>
  <c r="AR455" i="4" s="1"/>
  <c r="E455" i="4" s="1"/>
  <c r="I455" i="4" s="1"/>
  <c r="L456" i="2" s="1"/>
  <c r="G75" i="4"/>
  <c r="E91" i="4"/>
  <c r="I91" i="4" s="1"/>
  <c r="L92" i="2" s="1"/>
  <c r="AM415" i="4"/>
  <c r="AS415" i="4" s="1"/>
  <c r="AN277" i="4"/>
  <c r="AT277" i="4" s="1"/>
  <c r="AM611" i="4"/>
  <c r="AP647" i="4"/>
  <c r="AM647" i="4"/>
  <c r="AM667" i="4"/>
  <c r="AM683" i="4"/>
  <c r="AL699" i="4"/>
  <c r="AR699" i="4" s="1"/>
  <c r="D699" i="4" s="1"/>
  <c r="H699" i="4" s="1"/>
  <c r="AO779" i="4"/>
  <c r="AU779" i="4" s="1"/>
  <c r="AQ795" i="4"/>
  <c r="AW795" i="4" s="1"/>
  <c r="AO811" i="4"/>
  <c r="AU811" i="4" s="1"/>
  <c r="AP827" i="4"/>
  <c r="F693" i="4"/>
  <c r="J693" i="4" s="1"/>
  <c r="AN455" i="4"/>
  <c r="AT455" i="4" s="1"/>
  <c r="AO517" i="4"/>
  <c r="AU517" i="4" s="1"/>
  <c r="AO568" i="4"/>
  <c r="AU568" i="4" s="1"/>
  <c r="AO584" i="4"/>
  <c r="AU584" i="4" s="1"/>
  <c r="AO600" i="4"/>
  <c r="AU600" i="4" s="1"/>
  <c r="AP764" i="4"/>
  <c r="AV764" i="4" s="1"/>
  <c r="AP772" i="4"/>
  <c r="AV772" i="4" s="1"/>
  <c r="AP780" i="4"/>
  <c r="AV780" i="4" s="1"/>
  <c r="AP788" i="4"/>
  <c r="AV788" i="4" s="1"/>
  <c r="AP796" i="4"/>
  <c r="AV796" i="4" s="1"/>
  <c r="AP804" i="4"/>
  <c r="AV804" i="4" s="1"/>
  <c r="AP812" i="4"/>
  <c r="AV812" i="4" s="1"/>
  <c r="AP820" i="4"/>
  <c r="AV820" i="4" s="1"/>
  <c r="AP828" i="4"/>
  <c r="AV828" i="4" s="1"/>
  <c r="AP836" i="4"/>
  <c r="AV836" i="4" s="1"/>
  <c r="AP844" i="4"/>
  <c r="AV844" i="4" s="1"/>
  <c r="AP852" i="4"/>
  <c r="AV852" i="4" s="1"/>
  <c r="AP860" i="4"/>
  <c r="AV860" i="4" s="1"/>
  <c r="AP868" i="4"/>
  <c r="AV868" i="4" s="1"/>
  <c r="AP876" i="4"/>
  <c r="AV876" i="4" s="1"/>
  <c r="AP884" i="4"/>
  <c r="AV884" i="4" s="1"/>
  <c r="AP892" i="4"/>
  <c r="AV892" i="4" s="1"/>
  <c r="AP900" i="4"/>
  <c r="AV900" i="4" s="1"/>
  <c r="AP908" i="4"/>
  <c r="AV908" i="4" s="1"/>
  <c r="F233" i="4"/>
  <c r="J233" i="4" s="1"/>
  <c r="M234" i="2" s="1"/>
  <c r="D233" i="4"/>
  <c r="H233" i="4" s="1"/>
  <c r="K234" i="2" s="1"/>
  <c r="G233" i="4"/>
  <c r="E233" i="4"/>
  <c r="I233" i="4" s="1"/>
  <c r="L234" i="2" s="1"/>
  <c r="AE154" i="4"/>
  <c r="AK310" i="4"/>
  <c r="AC479" i="4"/>
  <c r="AJ170" i="4"/>
  <c r="AD274" i="4"/>
  <c r="F435" i="4"/>
  <c r="J435" i="4" s="1"/>
  <c r="M436" i="2" s="1"/>
  <c r="D435" i="4"/>
  <c r="H435" i="4" s="1"/>
  <c r="K436" i="2" s="1"/>
  <c r="D266" i="4"/>
  <c r="H266" i="4" s="1"/>
  <c r="K267" i="2" s="1"/>
  <c r="E266" i="4"/>
  <c r="I266" i="4" s="1"/>
  <c r="L267" i="2" s="1"/>
  <c r="F443" i="4"/>
  <c r="J443" i="4" s="1"/>
  <c r="M444" i="2" s="1"/>
  <c r="D443" i="4"/>
  <c r="H443" i="4" s="1"/>
  <c r="K444" i="2" s="1"/>
  <c r="E49" i="4"/>
  <c r="I49" i="4" s="1"/>
  <c r="L50" i="2" s="1"/>
  <c r="D49" i="4"/>
  <c r="H49" i="4" s="1"/>
  <c r="K50" i="2" s="1"/>
  <c r="D250" i="4"/>
  <c r="H250" i="4" s="1"/>
  <c r="K251" i="2" s="1"/>
  <c r="G250" i="4"/>
  <c r="F399" i="4"/>
  <c r="J399" i="4" s="1"/>
  <c r="M400" i="2" s="1"/>
  <c r="G399" i="4"/>
  <c r="F467" i="4"/>
  <c r="J467" i="4" s="1"/>
  <c r="E467" i="4"/>
  <c r="I467" i="4" s="1"/>
  <c r="F483" i="4"/>
  <c r="J483" i="4" s="1"/>
  <c r="E483" i="4"/>
  <c r="I483" i="4" s="1"/>
  <c r="F499" i="4"/>
  <c r="J499" i="4" s="1"/>
  <c r="E499" i="4"/>
  <c r="I499" i="4" s="1"/>
  <c r="G194" i="4"/>
  <c r="D194" i="4"/>
  <c r="H194" i="4" s="1"/>
  <c r="K195" i="2" s="1"/>
  <c r="D298" i="4"/>
  <c r="H298" i="4" s="1"/>
  <c r="K299" i="2" s="1"/>
  <c r="G298" i="4"/>
  <c r="D302" i="4"/>
  <c r="H302" i="4" s="1"/>
  <c r="K303" i="2" s="1"/>
  <c r="E302" i="4"/>
  <c r="I302" i="4" s="1"/>
  <c r="L303" i="2" s="1"/>
  <c r="D334" i="4"/>
  <c r="H334" i="4" s="1"/>
  <c r="K335" i="2" s="1"/>
  <c r="G334" i="4"/>
  <c r="G178" i="4"/>
  <c r="E178" i="4"/>
  <c r="I178" i="4" s="1"/>
  <c r="L179" i="2" s="1"/>
  <c r="G924" i="4"/>
  <c r="D924" i="4"/>
  <c r="H924" i="4" s="1"/>
  <c r="G948" i="4"/>
  <c r="E948" i="4"/>
  <c r="I948" i="4" s="1"/>
  <c r="G909" i="4"/>
  <c r="F909" i="4"/>
  <c r="J909" i="4" s="1"/>
  <c r="F555" i="4"/>
  <c r="J555" i="4" s="1"/>
  <c r="E555" i="4"/>
  <c r="I555" i="4" s="1"/>
  <c r="F553" i="4"/>
  <c r="J553" i="4" s="1"/>
  <c r="E553" i="4"/>
  <c r="I553" i="4" s="1"/>
  <c r="E451" i="4"/>
  <c r="I451" i="4" s="1"/>
  <c r="L452" i="2" s="1"/>
  <c r="D451" i="4"/>
  <c r="H451" i="4" s="1"/>
  <c r="K452" i="2" s="1"/>
  <c r="F475" i="4"/>
  <c r="J475" i="4" s="1"/>
  <c r="G475" i="4"/>
  <c r="F739" i="4"/>
  <c r="J739" i="4" s="1"/>
  <c r="G739" i="4"/>
  <c r="G535" i="4"/>
  <c r="D535" i="4"/>
  <c r="H535" i="4" s="1"/>
  <c r="D525" i="4"/>
  <c r="H525" i="4" s="1"/>
  <c r="E525" i="4"/>
  <c r="I525" i="4" s="1"/>
  <c r="D314" i="4"/>
  <c r="H314" i="4" s="1"/>
  <c r="K315" i="2" s="1"/>
  <c r="G314" i="4"/>
  <c r="F230" i="4"/>
  <c r="J230" i="4" s="1"/>
  <c r="M231" i="2" s="1"/>
  <c r="E230" i="4"/>
  <c r="I230" i="4" s="1"/>
  <c r="L231" i="2" s="1"/>
  <c r="F226" i="4"/>
  <c r="J226" i="4" s="1"/>
  <c r="M227" i="2" s="1"/>
  <c r="E226" i="4"/>
  <c r="I226" i="4" s="1"/>
  <c r="L227" i="2" s="1"/>
  <c r="F938" i="4"/>
  <c r="J938" i="4" s="1"/>
  <c r="E938" i="4"/>
  <c r="I938" i="4" s="1"/>
  <c r="G158" i="4"/>
  <c r="D158" i="4"/>
  <c r="H158" i="4" s="1"/>
  <c r="K159" i="2" s="1"/>
  <c r="F845" i="4"/>
  <c r="J845" i="4" s="1"/>
  <c r="D845" i="4"/>
  <c r="H845" i="4" s="1"/>
  <c r="G100" i="4"/>
  <c r="F100" i="4"/>
  <c r="J100" i="4" s="1"/>
  <c r="M101" i="2" s="1"/>
  <c r="G346" i="4"/>
  <c r="E346" i="4"/>
  <c r="I346" i="4" s="1"/>
  <c r="L347" i="2" s="1"/>
  <c r="D110" i="4"/>
  <c r="H110" i="4" s="1"/>
  <c r="K111" i="2" s="1"/>
  <c r="E110" i="4"/>
  <c r="I110" i="4" s="1"/>
  <c r="L111" i="2" s="1"/>
  <c r="F164" i="4"/>
  <c r="J164" i="4" s="1"/>
  <c r="M165" i="2" s="1"/>
  <c r="E164" i="4"/>
  <c r="I164" i="4" s="1"/>
  <c r="L165" i="2" s="1"/>
  <c r="G288" i="4"/>
  <c r="E288" i="4"/>
  <c r="I288" i="4" s="1"/>
  <c r="L289" i="2" s="1"/>
  <c r="G264" i="4"/>
  <c r="D264" i="4"/>
  <c r="H264" i="4" s="1"/>
  <c r="K265" i="2" s="1"/>
  <c r="E264" i="4"/>
  <c r="I264" i="4" s="1"/>
  <c r="L265" i="2" s="1"/>
  <c r="AQ563" i="4"/>
  <c r="AW563" i="4" s="1"/>
  <c r="AO607" i="4"/>
  <c r="AU607" i="4" s="1"/>
  <c r="AQ787" i="4"/>
  <c r="AW787" i="4" s="1"/>
  <c r="AP640" i="4"/>
  <c r="AV640" i="4" s="1"/>
  <c r="AP644" i="4"/>
  <c r="AV644" i="4" s="1"/>
  <c r="AP648" i="4"/>
  <c r="AV648" i="4" s="1"/>
  <c r="AP652" i="4"/>
  <c r="AV652" i="4" s="1"/>
  <c r="AP656" i="4"/>
  <c r="AV656" i="4" s="1"/>
  <c r="AP660" i="4"/>
  <c r="AV660" i="4" s="1"/>
  <c r="AP664" i="4"/>
  <c r="AV664" i="4" s="1"/>
  <c r="AP668" i="4"/>
  <c r="AV668" i="4" s="1"/>
  <c r="AP672" i="4"/>
  <c r="AV672" i="4" s="1"/>
  <c r="AP676" i="4"/>
  <c r="AV676" i="4" s="1"/>
  <c r="AP680" i="4"/>
  <c r="AV680" i="4" s="1"/>
  <c r="AP684" i="4"/>
  <c r="AV684" i="4" s="1"/>
  <c r="AP688" i="4"/>
  <c r="AV688" i="4" s="1"/>
  <c r="AP692" i="4"/>
  <c r="AV692" i="4" s="1"/>
  <c r="AP696" i="4"/>
  <c r="AV696" i="4" s="1"/>
  <c r="AP700" i="4"/>
  <c r="AV700" i="4" s="1"/>
  <c r="D164" i="4"/>
  <c r="H164" i="4" s="1"/>
  <c r="K165" i="2" s="1"/>
  <c r="D288" i="4"/>
  <c r="H288" i="4" s="1"/>
  <c r="K289" i="2" s="1"/>
  <c r="G226" i="4"/>
  <c r="G230" i="4"/>
  <c r="D346" i="4"/>
  <c r="H346" i="4" s="1"/>
  <c r="K347" i="2" s="1"/>
  <c r="G555" i="4"/>
  <c r="G553" i="4"/>
  <c r="D447" i="4"/>
  <c r="H447" i="4" s="1"/>
  <c r="K448" i="2" s="1"/>
  <c r="F158" i="4"/>
  <c r="J158" i="4" s="1"/>
  <c r="M159" i="2" s="1"/>
  <c r="E100" i="4"/>
  <c r="I100" i="4" s="1"/>
  <c r="L101" i="2" s="1"/>
  <c r="D467" i="4"/>
  <c r="H467" i="4" s="1"/>
  <c r="D499" i="4"/>
  <c r="H499" i="4" s="1"/>
  <c r="E314" i="4"/>
  <c r="I314" i="4" s="1"/>
  <c r="L315" i="2" s="1"/>
  <c r="E739" i="4"/>
  <c r="I739" i="4" s="1"/>
  <c r="E535" i="4"/>
  <c r="I535" i="4" s="1"/>
  <c r="E924" i="4"/>
  <c r="I924" i="4" s="1"/>
  <c r="E407" i="4"/>
  <c r="I407" i="4" s="1"/>
  <c r="L408" i="2" s="1"/>
  <c r="G451" i="4"/>
  <c r="G302" i="4"/>
  <c r="E475" i="4"/>
  <c r="I475" i="4" s="1"/>
  <c r="F178" i="4"/>
  <c r="J178" i="4" s="1"/>
  <c r="M179" i="2" s="1"/>
  <c r="E298" i="4"/>
  <c r="I298" i="4" s="1"/>
  <c r="L299" i="2" s="1"/>
  <c r="D948" i="4"/>
  <c r="H948" i="4" s="1"/>
  <c r="F525" i="4"/>
  <c r="J525" i="4" s="1"/>
  <c r="F142" i="4"/>
  <c r="J142" i="4" s="1"/>
  <c r="M143" i="2" s="1"/>
  <c r="E142" i="4"/>
  <c r="I142" i="4" s="1"/>
  <c r="L143" i="2" s="1"/>
  <c r="D409" i="4"/>
  <c r="H409" i="4" s="1"/>
  <c r="K410" i="2" s="1"/>
  <c r="F409" i="4"/>
  <c r="J409" i="4" s="1"/>
  <c r="M410" i="2" s="1"/>
  <c r="D441" i="4"/>
  <c r="H441" i="4" s="1"/>
  <c r="K442" i="2" s="1"/>
  <c r="F441" i="4"/>
  <c r="J441" i="4" s="1"/>
  <c r="M442" i="2" s="1"/>
  <c r="E489" i="4"/>
  <c r="I489" i="4" s="1"/>
  <c r="D489" i="4"/>
  <c r="H489" i="4" s="1"/>
  <c r="D909" i="4"/>
  <c r="H909" i="4" s="1"/>
  <c r="F899" i="4"/>
  <c r="J899" i="4" s="1"/>
  <c r="E899" i="4"/>
  <c r="I899" i="4" s="1"/>
  <c r="G972" i="4"/>
  <c r="E972" i="4"/>
  <c r="I972" i="4" s="1"/>
  <c r="AP376" i="4"/>
  <c r="AV376" i="4" s="1"/>
  <c r="AO376" i="4"/>
  <c r="AU376" i="4" s="1"/>
  <c r="AQ543" i="4"/>
  <c r="AW543" i="4" s="1"/>
  <c r="AO936" i="4"/>
  <c r="AU936" i="4" s="1"/>
  <c r="AP968" i="4"/>
  <c r="AV968" i="4" s="1"/>
  <c r="AO968" i="4"/>
  <c r="AU968" i="4" s="1"/>
  <c r="AQ533" i="4"/>
  <c r="AW533" i="4" s="1"/>
  <c r="AO558" i="4"/>
  <c r="AU558" i="4" s="1"/>
  <c r="AN562" i="4"/>
  <c r="AT562" i="4" s="1"/>
  <c r="AO566" i="4"/>
  <c r="AU566" i="4" s="1"/>
  <c r="AQ570" i="4"/>
  <c r="AW570" i="4" s="1"/>
  <c r="AO574" i="4"/>
  <c r="AU574" i="4" s="1"/>
  <c r="AN578" i="4"/>
  <c r="AT578" i="4" s="1"/>
  <c r="AQ586" i="4"/>
  <c r="AW586" i="4" s="1"/>
  <c r="AO590" i="4"/>
  <c r="AU590" i="4" s="1"/>
  <c r="AN594" i="4"/>
  <c r="AT594" i="4" s="1"/>
  <c r="AQ602" i="4"/>
  <c r="AW602" i="4" s="1"/>
  <c r="AN610" i="4"/>
  <c r="AT610" i="4" s="1"/>
  <c r="AN618" i="4"/>
  <c r="AT618" i="4" s="1"/>
  <c r="AQ439" i="4"/>
  <c r="AW439" i="4" s="1"/>
  <c r="AM563" i="4"/>
  <c r="AS563" i="4" s="1"/>
  <c r="AN659" i="4"/>
  <c r="AT659" i="4" s="1"/>
  <c r="AN819" i="4"/>
  <c r="AT819" i="4" s="1"/>
  <c r="AN851" i="4"/>
  <c r="AT851" i="4" s="1"/>
  <c r="AM883" i="4"/>
  <c r="AS883" i="4" s="1"/>
  <c r="AN915" i="4"/>
  <c r="AT915" i="4" s="1"/>
  <c r="AN20" i="4"/>
  <c r="AT20" i="4" s="1"/>
  <c r="AO368" i="4"/>
  <c r="AU368" i="4" s="1"/>
  <c r="AO527" i="4"/>
  <c r="AU527" i="4" s="1"/>
  <c r="AO960" i="4"/>
  <c r="AU960" i="4" s="1"/>
  <c r="AP447" i="4"/>
  <c r="AV447" i="4" s="1"/>
  <c r="G63" i="4"/>
  <c r="F63" i="4"/>
  <c r="J63" i="4" s="1"/>
  <c r="M64" i="2" s="1"/>
  <c r="AL137" i="4"/>
  <c r="AR137" i="4" s="1"/>
  <c r="F137" i="4" s="1"/>
  <c r="J137" i="4" s="1"/>
  <c r="M138" i="2" s="1"/>
  <c r="AO133" i="4"/>
  <c r="AU133" i="4" s="1"/>
  <c r="AM125" i="4"/>
  <c r="AS125" i="4" s="1"/>
  <c r="E115" i="4"/>
  <c r="I115" i="4" s="1"/>
  <c r="L116" i="2" s="1"/>
  <c r="D115" i="4"/>
  <c r="H115" i="4" s="1"/>
  <c r="K116" i="2" s="1"/>
  <c r="F115" i="4"/>
  <c r="J115" i="4" s="1"/>
  <c r="M116" i="2" s="1"/>
  <c r="G115" i="4"/>
  <c r="AO251" i="4"/>
  <c r="AU251" i="4" s="1"/>
  <c r="AM314" i="4"/>
  <c r="AS314" i="4" s="1"/>
  <c r="AM811" i="4"/>
  <c r="AO907" i="4"/>
  <c r="AU907" i="4" s="1"/>
  <c r="AN907" i="4"/>
  <c r="AO415" i="4"/>
  <c r="AU415" i="4" s="1"/>
  <c r="AL476" i="4"/>
  <c r="AR476" i="4" s="1"/>
  <c r="AH96" i="4"/>
  <c r="E94" i="4"/>
  <c r="I94" i="4" s="1"/>
  <c r="L95" i="2" s="1"/>
  <c r="D94" i="4"/>
  <c r="H94" i="4" s="1"/>
  <c r="K95" i="2" s="1"/>
  <c r="AO285" i="4"/>
  <c r="AU285" i="4" s="1"/>
  <c r="AM250" i="4"/>
  <c r="AS250" i="4" s="1"/>
  <c r="AM282" i="4"/>
  <c r="AS282" i="4" s="1"/>
  <c r="AO651" i="4"/>
  <c r="AU651" i="4" s="1"/>
  <c r="AN651" i="4"/>
  <c r="AO667" i="4"/>
  <c r="AU667" i="4" s="1"/>
  <c r="AN667" i="4"/>
  <c r="AO683" i="4"/>
  <c r="AU683" i="4" s="1"/>
  <c r="AM779" i="4"/>
  <c r="AN191" i="4"/>
  <c r="AT191" i="4" s="1"/>
  <c r="AN339" i="4"/>
  <c r="AT339" i="4" s="1"/>
  <c r="F75" i="4"/>
  <c r="J75" i="4" s="1"/>
  <c r="M76" i="2" s="1"/>
  <c r="AM60" i="4"/>
  <c r="AS60" i="4" s="1"/>
  <c r="AQ60" i="4"/>
  <c r="AW60" i="4" s="1"/>
  <c r="AO58" i="4"/>
  <c r="AU58" i="4" s="1"/>
  <c r="F57" i="4"/>
  <c r="J57" i="4" s="1"/>
  <c r="M58" i="2" s="1"/>
  <c r="F53" i="4"/>
  <c r="J53" i="4" s="1"/>
  <c r="M54" i="2" s="1"/>
  <c r="D53" i="4"/>
  <c r="H53" i="4" s="1"/>
  <c r="K54" i="2" s="1"/>
  <c r="F49" i="4"/>
  <c r="J49" i="4" s="1"/>
  <c r="M50" i="2" s="1"/>
  <c r="E45" i="4"/>
  <c r="I45" i="4" s="1"/>
  <c r="L46" i="2" s="1"/>
  <c r="AN44" i="4"/>
  <c r="AT44" i="4" s="1"/>
  <c r="N11" i="2"/>
  <c r="H10" i="3" s="1"/>
  <c r="P11" i="2"/>
  <c r="O11" i="2"/>
  <c r="AP699" i="4"/>
  <c r="AM298" i="4"/>
  <c r="AS298" i="4" s="1"/>
  <c r="AN484" i="4"/>
  <c r="AT484" i="4" s="1"/>
  <c r="F651" i="4"/>
  <c r="J651" i="4" s="1"/>
  <c r="D651" i="4"/>
  <c r="H651" i="4" s="1"/>
  <c r="E651" i="4"/>
  <c r="I651" i="4" s="1"/>
  <c r="AM133" i="4"/>
  <c r="AS133" i="4" s="1"/>
  <c r="AM412" i="4"/>
  <c r="AS412" i="4" s="1"/>
  <c r="AQ995" i="4"/>
  <c r="AW995" i="4" s="1"/>
  <c r="AL60" i="4"/>
  <c r="AR60" i="4" s="1"/>
  <c r="F60" i="4" s="1"/>
  <c r="J60" i="4" s="1"/>
  <c r="M61" i="2" s="1"/>
  <c r="AL179" i="4"/>
  <c r="AR179" i="4" s="1"/>
  <c r="AL255" i="4"/>
  <c r="AR255" i="4" s="1"/>
  <c r="F255" i="4" s="1"/>
  <c r="J255" i="4" s="1"/>
  <c r="M256" i="2" s="1"/>
  <c r="AL319" i="4"/>
  <c r="AR319" i="4" s="1"/>
  <c r="AL408" i="4"/>
  <c r="AR408" i="4" s="1"/>
  <c r="G408" i="4" s="1"/>
  <c r="AL472" i="4"/>
  <c r="AR472" i="4" s="1"/>
  <c r="AQ539" i="4"/>
  <c r="AW539" i="4" s="1"/>
  <c r="AQ978" i="4"/>
  <c r="AW978" i="4" s="1"/>
  <c r="AQ994" i="4"/>
  <c r="AW994" i="4" s="1"/>
  <c r="AQ58" i="4"/>
  <c r="AW58" i="4" s="1"/>
  <c r="AQ309" i="4"/>
  <c r="AW309" i="4" s="1"/>
  <c r="AM20" i="4"/>
  <c r="AS20" i="4" s="1"/>
  <c r="AQ928" i="4"/>
  <c r="AW928" i="4" s="1"/>
  <c r="AP944" i="4"/>
  <c r="AV944" i="4" s="1"/>
  <c r="AQ580" i="4"/>
  <c r="AW580" i="4" s="1"/>
  <c r="AQ588" i="4"/>
  <c r="AW588" i="4" s="1"/>
  <c r="AQ596" i="4"/>
  <c r="AW596" i="4" s="1"/>
  <c r="AQ604" i="4"/>
  <c r="AW604" i="4" s="1"/>
  <c r="AP608" i="4"/>
  <c r="AV608" i="4" s="1"/>
  <c r="AQ612" i="4"/>
  <c r="AW612" i="4" s="1"/>
  <c r="AP616" i="4"/>
  <c r="AV616" i="4" s="1"/>
  <c r="AQ620" i="4"/>
  <c r="AW620" i="4" s="1"/>
  <c r="AL755" i="4"/>
  <c r="AR755" i="4" s="1"/>
  <c r="F755" i="4" s="1"/>
  <c r="J755" i="4" s="1"/>
  <c r="AL315" i="4"/>
  <c r="AR315" i="4" s="1"/>
  <c r="AL349" i="4"/>
  <c r="AR349" i="4" s="1"/>
  <c r="F349" i="4" s="1"/>
  <c r="J349" i="4" s="1"/>
  <c r="M350" i="2" s="1"/>
  <c r="AN627" i="4"/>
  <c r="AT627" i="4" s="1"/>
  <c r="AQ691" i="4"/>
  <c r="AW691" i="4" s="1"/>
  <c r="AL691" i="4"/>
  <c r="AR691" i="4" s="1"/>
  <c r="AM755" i="4"/>
  <c r="AS755" i="4" s="1"/>
  <c r="AL44" i="4"/>
  <c r="AR44" i="4" s="1"/>
  <c r="E44" i="4" s="1"/>
  <c r="I44" i="4" s="1"/>
  <c r="L45" i="2" s="1"/>
  <c r="AL163" i="4"/>
  <c r="AR163" i="4" s="1"/>
  <c r="G163" i="4" s="1"/>
  <c r="AL227" i="4"/>
  <c r="AR227" i="4" s="1"/>
  <c r="AL303" i="4"/>
  <c r="AR303" i="4" s="1"/>
  <c r="E303" i="4" s="1"/>
  <c r="I303" i="4" s="1"/>
  <c r="L304" i="2" s="1"/>
  <c r="AL392" i="4"/>
  <c r="AR392" i="4" s="1"/>
  <c r="AL456" i="4"/>
  <c r="AR456" i="4" s="1"/>
  <c r="E456" i="4" s="1"/>
  <c r="I456" i="4" s="1"/>
  <c r="L457" i="2" s="1"/>
  <c r="AQ515" i="4"/>
  <c r="AW515" i="4" s="1"/>
  <c r="AQ926" i="4"/>
  <c r="AW926" i="4" s="1"/>
  <c r="AQ954" i="4"/>
  <c r="AW954" i="4" s="1"/>
  <c r="AQ545" i="4"/>
  <c r="AW545" i="4" s="1"/>
  <c r="AN619" i="4"/>
  <c r="AT619" i="4" s="1"/>
  <c r="AL942" i="4"/>
  <c r="AR942" i="4" s="1"/>
  <c r="F942" i="4" s="1"/>
  <c r="J942" i="4" s="1"/>
  <c r="AP978" i="4"/>
  <c r="AV978" i="4" s="1"/>
  <c r="AP58" i="4"/>
  <c r="AV58" i="4" s="1"/>
  <c r="AM423" i="4"/>
  <c r="AS423" i="4" s="1"/>
  <c r="AP415" i="4"/>
  <c r="AV415" i="4" s="1"/>
  <c r="AM315" i="4"/>
  <c r="AS315" i="4" s="1"/>
  <c r="AM349" i="4"/>
  <c r="AS349" i="4" s="1"/>
  <c r="AL121" i="4"/>
  <c r="AR121" i="4" s="1"/>
  <c r="AO163" i="4"/>
  <c r="AU163" i="4" s="1"/>
  <c r="AM195" i="4"/>
  <c r="AS195" i="4" s="1"/>
  <c r="AO195" i="4"/>
  <c r="AU195" i="4" s="1"/>
  <c r="AL271" i="4"/>
  <c r="AR271" i="4" s="1"/>
  <c r="AO303" i="4"/>
  <c r="AU303" i="4" s="1"/>
  <c r="AM335" i="4"/>
  <c r="AS335" i="4" s="1"/>
  <c r="AO335" i="4"/>
  <c r="AU335" i="4" s="1"/>
  <c r="AL424" i="4"/>
  <c r="AR424" i="4" s="1"/>
  <c r="AO456" i="4"/>
  <c r="AU456" i="4" s="1"/>
  <c r="AM488" i="4"/>
  <c r="AS488" i="4" s="1"/>
  <c r="AO488" i="4"/>
  <c r="AU488" i="4" s="1"/>
  <c r="AL986" i="4"/>
  <c r="AR986" i="4" s="1"/>
  <c r="AN125" i="4"/>
  <c r="AT125" i="4" s="1"/>
  <c r="AP191" i="4"/>
  <c r="AV191" i="4" s="1"/>
  <c r="AN275" i="4"/>
  <c r="AT275" i="4" s="1"/>
  <c r="AP339" i="4"/>
  <c r="AV339" i="4" s="1"/>
  <c r="AN420" i="4"/>
  <c r="AT420" i="4" s="1"/>
  <c r="AP484" i="4"/>
  <c r="AV484" i="4" s="1"/>
  <c r="AL558" i="4"/>
  <c r="AR558" i="4" s="1"/>
  <c r="G558" i="4" s="1"/>
  <c r="AL574" i="4"/>
  <c r="AR574" i="4" s="1"/>
  <c r="AL590" i="4"/>
  <c r="AR590" i="4" s="1"/>
  <c r="G590" i="4" s="1"/>
  <c r="AO606" i="4"/>
  <c r="AU606" i="4" s="1"/>
  <c r="AL819" i="4"/>
  <c r="AR819" i="4" s="1"/>
  <c r="F819" i="4" s="1"/>
  <c r="J819" i="4" s="1"/>
  <c r="AP515" i="4"/>
  <c r="AV515" i="4" s="1"/>
  <c r="AN341" i="4"/>
  <c r="AT341" i="4" s="1"/>
  <c r="AN376" i="4"/>
  <c r="AT376" i="4" s="1"/>
  <c r="AN968" i="4"/>
  <c r="AT968" i="4" s="1"/>
  <c r="AL566" i="4"/>
  <c r="AR566" i="4" s="1"/>
  <c r="AM439" i="4"/>
  <c r="AS439" i="4" s="1"/>
  <c r="F907" i="4"/>
  <c r="J907" i="4" s="1"/>
  <c r="G907" i="4"/>
  <c r="E907" i="4"/>
  <c r="I907" i="4" s="1"/>
  <c r="D907" i="4"/>
  <c r="H907" i="4" s="1"/>
  <c r="F667" i="4"/>
  <c r="J667" i="4" s="1"/>
  <c r="G667" i="4"/>
  <c r="E667" i="4"/>
  <c r="I667" i="4" s="1"/>
  <c r="D667" i="4"/>
  <c r="H667" i="4" s="1"/>
  <c r="F779" i="4"/>
  <c r="J779" i="4" s="1"/>
  <c r="G779" i="4"/>
  <c r="E779" i="4"/>
  <c r="I779" i="4" s="1"/>
  <c r="D779" i="4"/>
  <c r="H779" i="4" s="1"/>
  <c r="F795" i="4"/>
  <c r="J795" i="4" s="1"/>
  <c r="G795" i="4"/>
  <c r="E795" i="4"/>
  <c r="I795" i="4" s="1"/>
  <c r="D795" i="4"/>
  <c r="H795" i="4" s="1"/>
  <c r="F827" i="4"/>
  <c r="J827" i="4" s="1"/>
  <c r="G827" i="4"/>
  <c r="E827" i="4"/>
  <c r="I827" i="4" s="1"/>
  <c r="D827" i="4"/>
  <c r="H827" i="4" s="1"/>
  <c r="F683" i="4"/>
  <c r="J683" i="4" s="1"/>
  <c r="G683" i="4"/>
  <c r="E683" i="4"/>
  <c r="I683" i="4" s="1"/>
  <c r="D683" i="4"/>
  <c r="H683" i="4" s="1"/>
  <c r="AN779" i="4"/>
  <c r="AN811" i="4"/>
  <c r="AI154" i="4"/>
  <c r="AO154" i="4" s="1"/>
  <c r="AU154" i="4" s="1"/>
  <c r="AE96" i="4"/>
  <c r="Z310" i="4"/>
  <c r="AI479" i="4"/>
  <c r="AO479" i="4" s="1"/>
  <c r="AU479" i="4" s="1"/>
  <c r="AF403" i="4"/>
  <c r="D152" i="4"/>
  <c r="H152" i="4" s="1"/>
  <c r="K153" i="2" s="1"/>
  <c r="F378" i="4"/>
  <c r="J378" i="4" s="1"/>
  <c r="M379" i="2" s="1"/>
  <c r="AL360" i="4"/>
  <c r="AR360" i="4" s="1"/>
  <c r="D360" i="4" s="1"/>
  <c r="H360" i="4" s="1"/>
  <c r="K361" i="2" s="1"/>
  <c r="AM376" i="4"/>
  <c r="AS376" i="4" s="1"/>
  <c r="AL952" i="4"/>
  <c r="AR952" i="4" s="1"/>
  <c r="F952" i="4" s="1"/>
  <c r="J952" i="4" s="1"/>
  <c r="AM968" i="4"/>
  <c r="AS968" i="4" s="1"/>
  <c r="AP562" i="4"/>
  <c r="AV562" i="4" s="1"/>
  <c r="AP566" i="4"/>
  <c r="AV566" i="4" s="1"/>
  <c r="AM566" i="4"/>
  <c r="AS566" i="4" s="1"/>
  <c r="AP578" i="4"/>
  <c r="AV578" i="4" s="1"/>
  <c r="AP582" i="4"/>
  <c r="AV582" i="4" s="1"/>
  <c r="AM582" i="4"/>
  <c r="AS582" i="4" s="1"/>
  <c r="AP598" i="4"/>
  <c r="AV598" i="4" s="1"/>
  <c r="AM598" i="4"/>
  <c r="AS598" i="4" s="1"/>
  <c r="AP614" i="4"/>
  <c r="AV614" i="4" s="1"/>
  <c r="AM614" i="4"/>
  <c r="AS614" i="4" s="1"/>
  <c r="AP622" i="4"/>
  <c r="AV622" i="4" s="1"/>
  <c r="AM622" i="4"/>
  <c r="AS622" i="4" s="1"/>
  <c r="AP439" i="4"/>
  <c r="AV439" i="4" s="1"/>
  <c r="F94" i="4"/>
  <c r="J94" i="4" s="1"/>
  <c r="M95" i="2" s="1"/>
  <c r="G625" i="4"/>
  <c r="G869" i="4"/>
  <c r="AO627" i="4"/>
  <c r="AU627" i="4" s="1"/>
  <c r="AN995" i="4"/>
  <c r="AT995" i="4" s="1"/>
  <c r="AO659" i="4"/>
  <c r="AU659" i="4" s="1"/>
  <c r="AL723" i="4"/>
  <c r="AR723" i="4" s="1"/>
  <c r="AO819" i="4"/>
  <c r="AU819" i="4" s="1"/>
  <c r="AO851" i="4"/>
  <c r="AU851" i="4" s="1"/>
  <c r="AQ851" i="4"/>
  <c r="AW851" i="4" s="1"/>
  <c r="AO883" i="4"/>
  <c r="AU883" i="4" s="1"/>
  <c r="AO915" i="4"/>
  <c r="AU915" i="4" s="1"/>
  <c r="AO20" i="4"/>
  <c r="AU20" i="4" s="1"/>
  <c r="AP527" i="4"/>
  <c r="AV527" i="4" s="1"/>
  <c r="AM527" i="4"/>
  <c r="AS527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D246" i="4"/>
  <c r="H246" i="4" s="1"/>
  <c r="K247" i="2" s="1"/>
  <c r="F988" i="4"/>
  <c r="J988" i="4" s="1"/>
  <c r="G138" i="4"/>
  <c r="G447" i="4"/>
  <c r="E435" i="4"/>
  <c r="I435" i="4" s="1"/>
  <c r="L436" i="2" s="1"/>
  <c r="D174" i="4"/>
  <c r="H174" i="4" s="1"/>
  <c r="K175" i="2" s="1"/>
  <c r="F334" i="4"/>
  <c r="J334" i="4" s="1"/>
  <c r="M335" i="2" s="1"/>
  <c r="F76" i="4"/>
  <c r="J76" i="4" s="1"/>
  <c r="M77" i="2" s="1"/>
  <c r="G53" i="4"/>
  <c r="G467" i="4"/>
  <c r="G483" i="4"/>
  <c r="G499" i="4"/>
  <c r="F250" i="4"/>
  <c r="J250" i="4" s="1"/>
  <c r="M251" i="2" s="1"/>
  <c r="F282" i="4"/>
  <c r="J282" i="4" s="1"/>
  <c r="M283" i="2" s="1"/>
  <c r="G611" i="4"/>
  <c r="D647" i="4"/>
  <c r="H647" i="4" s="1"/>
  <c r="D575" i="4"/>
  <c r="H575" i="4" s="1"/>
  <c r="G651" i="4"/>
  <c r="G899" i="4"/>
  <c r="F924" i="4"/>
  <c r="J924" i="4" s="1"/>
  <c r="E399" i="4"/>
  <c r="I399" i="4" s="1"/>
  <c r="L400" i="2" s="1"/>
  <c r="F407" i="4"/>
  <c r="J407" i="4" s="1"/>
  <c r="M408" i="2" s="1"/>
  <c r="G443" i="4"/>
  <c r="F302" i="4"/>
  <c r="J302" i="4" s="1"/>
  <c r="M303" i="2" s="1"/>
  <c r="G49" i="4"/>
  <c r="G491" i="4"/>
  <c r="G162" i="4"/>
  <c r="D178" i="4"/>
  <c r="H178" i="4" s="1"/>
  <c r="K179" i="2" s="1"/>
  <c r="E194" i="4"/>
  <c r="I194" i="4" s="1"/>
  <c r="L195" i="2" s="1"/>
  <c r="G266" i="4"/>
  <c r="F298" i="4"/>
  <c r="J298" i="4" s="1"/>
  <c r="M299" i="2" s="1"/>
  <c r="D940" i="4"/>
  <c r="H940" i="4" s="1"/>
  <c r="F948" i="4"/>
  <c r="J948" i="4" s="1"/>
  <c r="F972" i="4"/>
  <c r="J972" i="4" s="1"/>
  <c r="AP579" i="4"/>
  <c r="AP514" i="4"/>
  <c r="AQ447" i="4"/>
  <c r="AW447" i="4" s="1"/>
  <c r="AL423" i="4"/>
  <c r="AR423" i="4" s="1"/>
  <c r="G423" i="4" s="1"/>
  <c r="AL514" i="4"/>
  <c r="AR514" i="4" s="1"/>
  <c r="D514" i="4" s="1"/>
  <c r="H514" i="4" s="1"/>
  <c r="AM795" i="4"/>
  <c r="AN795" i="4"/>
  <c r="AM827" i="4"/>
  <c r="AN827" i="4"/>
  <c r="F173" i="4"/>
  <c r="J173" i="4" s="1"/>
  <c r="M174" i="2" s="1"/>
  <c r="G173" i="4"/>
  <c r="E173" i="4"/>
  <c r="I173" i="4" s="1"/>
  <c r="L174" i="2" s="1"/>
  <c r="D173" i="4"/>
  <c r="H173" i="4" s="1"/>
  <c r="K174" i="2" s="1"/>
  <c r="F473" i="4"/>
  <c r="J473" i="4" s="1"/>
  <c r="AQ579" i="4"/>
  <c r="AW579" i="4" s="1"/>
  <c r="AL579" i="4"/>
  <c r="AR579" i="4" s="1"/>
  <c r="E579" i="4" s="1"/>
  <c r="I579" i="4" s="1"/>
  <c r="F489" i="4"/>
  <c r="J489" i="4" s="1"/>
  <c r="AL439" i="4"/>
  <c r="AR439" i="4" s="1"/>
  <c r="D439" i="4" s="1"/>
  <c r="H439" i="4" s="1"/>
  <c r="K440" i="2" s="1"/>
  <c r="E423" i="4"/>
  <c r="I423" i="4" s="1"/>
  <c r="L424" i="2" s="1"/>
  <c r="G439" i="4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P274" i="4" s="1"/>
  <c r="AV274" i="4" s="1"/>
  <c r="AE274" i="4"/>
  <c r="AG403" i="4"/>
  <c r="AM403" i="4" s="1"/>
  <c r="AS403" i="4" s="1"/>
  <c r="AC403" i="4"/>
  <c r="AB403" i="4"/>
  <c r="D7" i="4"/>
  <c r="H7" i="4" s="1"/>
  <c r="K8" i="2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O182" i="4" s="1"/>
  <c r="AU182" i="4" s="1"/>
  <c r="AJ182" i="4"/>
  <c r="AE182" i="4"/>
  <c r="AI278" i="4"/>
  <c r="AJ278" i="4"/>
  <c r="AC278" i="4"/>
  <c r="AO278" i="4" s="1"/>
  <c r="AU278" i="4" s="1"/>
  <c r="AI463" i="4"/>
  <c r="AJ463" i="4"/>
  <c r="AP463" i="4" s="1"/>
  <c r="AV463" i="4" s="1"/>
  <c r="AC463" i="4"/>
  <c r="AO463" i="4" s="1"/>
  <c r="AU463" i="4" s="1"/>
  <c r="AI202" i="4"/>
  <c r="AO202" i="4" s="1"/>
  <c r="AU202" i="4" s="1"/>
  <c r="AJ202" i="4"/>
  <c r="AE202" i="4"/>
  <c r="AQ202" i="4" s="1"/>
  <c r="AW202" i="4" s="1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AN182" i="4" s="1"/>
  <c r="AT182" i="4" s="1"/>
  <c r="Z182" i="4"/>
  <c r="AD182" i="4"/>
  <c r="AP182" i="4" s="1"/>
  <c r="AV182" i="4" s="1"/>
  <c r="AG278" i="4"/>
  <c r="AF278" i="4"/>
  <c r="AL278" i="4" s="1"/>
  <c r="AR278" i="4" s="1"/>
  <c r="AH278" i="4"/>
  <c r="AA278" i="4"/>
  <c r="AE278" i="4"/>
  <c r="AG463" i="4"/>
  <c r="AF463" i="4"/>
  <c r="AH463" i="4"/>
  <c r="AN463" i="4" s="1"/>
  <c r="AT463" i="4" s="1"/>
  <c r="AA463" i="4"/>
  <c r="AE463" i="4"/>
  <c r="AQ463" i="4" s="1"/>
  <c r="AW463" i="4" s="1"/>
  <c r="AG495" i="4"/>
  <c r="AF495" i="4"/>
  <c r="AL495" i="4" s="1"/>
  <c r="AR495" i="4" s="1"/>
  <c r="AH495" i="4"/>
  <c r="AA495" i="4"/>
  <c r="AM495" i="4" s="1"/>
  <c r="AS495" i="4" s="1"/>
  <c r="AE495" i="4"/>
  <c r="AG202" i="4"/>
  <c r="AM202" i="4" s="1"/>
  <c r="AS202" i="4" s="1"/>
  <c r="AF202" i="4"/>
  <c r="AH202" i="4"/>
  <c r="AN202" i="4" s="1"/>
  <c r="AT202" i="4" s="1"/>
  <c r="Z202" i="4"/>
  <c r="AL202" i="4" s="1"/>
  <c r="AR202" i="4" s="1"/>
  <c r="AD202" i="4"/>
  <c r="AG306" i="4"/>
  <c r="AF306" i="4"/>
  <c r="AH306" i="4"/>
  <c r="AN306" i="4" s="1"/>
  <c r="AT306" i="4" s="1"/>
  <c r="AC306" i="4"/>
  <c r="AO306" i="4" s="1"/>
  <c r="AU306" i="4" s="1"/>
  <c r="Z306" i="4"/>
  <c r="AK511" i="4"/>
  <c r="AJ511" i="4"/>
  <c r="AI511" i="4"/>
  <c r="AO511" i="4" s="1"/>
  <c r="AU511" i="4" s="1"/>
  <c r="AA511" i="4"/>
  <c r="AE511" i="4"/>
  <c r="AQ511" i="4" s="1"/>
  <c r="AW511" i="4" s="1"/>
  <c r="AK419" i="4"/>
  <c r="AJ419" i="4"/>
  <c r="AI419" i="4"/>
  <c r="AO419" i="4" s="1"/>
  <c r="AU419" i="4" s="1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O96" i="4" s="1"/>
  <c r="AU96" i="4" s="1"/>
  <c r="AD96" i="4"/>
  <c r="Z96" i="4"/>
  <c r="AL96" i="4" s="1"/>
  <c r="AR96" i="4" s="1"/>
  <c r="AG310" i="4"/>
  <c r="AF310" i="4"/>
  <c r="AL310" i="4" s="1"/>
  <c r="AR310" i="4" s="1"/>
  <c r="AH310" i="4"/>
  <c r="AN310" i="4" s="1"/>
  <c r="AT310" i="4" s="1"/>
  <c r="AA310" i="4"/>
  <c r="AE310" i="4"/>
  <c r="AG479" i="4"/>
  <c r="AF479" i="4"/>
  <c r="AL479" i="4" s="1"/>
  <c r="AR479" i="4" s="1"/>
  <c r="AH479" i="4"/>
  <c r="AA479" i="4"/>
  <c r="AE479" i="4"/>
  <c r="AQ479" i="4" s="1"/>
  <c r="AW479" i="4" s="1"/>
  <c r="AG170" i="4"/>
  <c r="AF170" i="4"/>
  <c r="AH170" i="4"/>
  <c r="AN170" i="4" s="1"/>
  <c r="AT170" i="4" s="1"/>
  <c r="AA170" i="4"/>
  <c r="AE170" i="4"/>
  <c r="AG274" i="4"/>
  <c r="AM274" i="4" s="1"/>
  <c r="AS274" i="4" s="1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L403" i="4" s="1"/>
  <c r="AR403" i="4" s="1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D936" i="4"/>
  <c r="H936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E349" i="4"/>
  <c r="I349" i="4" s="1"/>
  <c r="L350" i="2" s="1"/>
  <c r="D137" i="4"/>
  <c r="H137" i="4" s="1"/>
  <c r="K138" i="2" s="1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D366" i="4"/>
  <c r="H366" i="4" s="1"/>
  <c r="K367" i="2" s="1"/>
  <c r="E366" i="4"/>
  <c r="I366" i="4" s="1"/>
  <c r="L367" i="2" s="1"/>
  <c r="G515" i="4"/>
  <c r="F515" i="4"/>
  <c r="J515" i="4" s="1"/>
  <c r="D515" i="4"/>
  <c r="H515" i="4" s="1"/>
  <c r="E515" i="4"/>
  <c r="I515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G44" i="4"/>
  <c r="E121" i="4"/>
  <c r="I121" i="4" s="1"/>
  <c r="L122" i="2" s="1"/>
  <c r="F121" i="4"/>
  <c r="J121" i="4" s="1"/>
  <c r="M122" i="2" s="1"/>
  <c r="D121" i="4"/>
  <c r="H121" i="4" s="1"/>
  <c r="K122" i="2" s="1"/>
  <c r="G121" i="4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K5" i="2" s="1"/>
  <c r="E4" i="4"/>
  <c r="I4" i="4" s="1"/>
  <c r="L5" i="2" s="1"/>
  <c r="F4" i="4"/>
  <c r="J4" i="4" s="1"/>
  <c r="M5" i="2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K9" i="2" s="1"/>
  <c r="F8" i="4"/>
  <c r="J8" i="4" s="1"/>
  <c r="M9" i="2" s="1"/>
  <c r="G8" i="4"/>
  <c r="E8" i="4"/>
  <c r="I8" i="4" s="1"/>
  <c r="L9" i="2" s="1"/>
  <c r="D6" i="4"/>
  <c r="H6" i="4" s="1"/>
  <c r="K7" i="2" s="1"/>
  <c r="F6" i="4"/>
  <c r="J6" i="4" s="1"/>
  <c r="M7" i="2" s="1"/>
  <c r="G6" i="4"/>
  <c r="E6" i="4"/>
  <c r="I6" i="4" s="1"/>
  <c r="L7" i="2" s="1"/>
  <c r="D10" i="4"/>
  <c r="H10" i="4" s="1"/>
  <c r="K11" i="2" s="1"/>
  <c r="F10" i="4"/>
  <c r="J10" i="4" s="1"/>
  <c r="M11" i="2" s="1"/>
  <c r="G10" i="4"/>
  <c r="E10" i="4"/>
  <c r="I10" i="4" s="1"/>
  <c r="L11" i="2" s="1"/>
  <c r="E9" i="4"/>
  <c r="I9" i="4" s="1"/>
  <c r="L10" i="2" s="1"/>
  <c r="G9" i="4"/>
  <c r="F9" i="4"/>
  <c r="J9" i="4" s="1"/>
  <c r="M10" i="2" s="1"/>
  <c r="D9" i="4"/>
  <c r="H9" i="4" s="1"/>
  <c r="K10" i="2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691" i="4"/>
  <c r="J691" i="4" s="1"/>
  <c r="E691" i="4"/>
  <c r="I691" i="4" s="1"/>
  <c r="G691" i="4"/>
  <c r="D691" i="4"/>
  <c r="H691" i="4" s="1"/>
  <c r="F723" i="4"/>
  <c r="J723" i="4" s="1"/>
  <c r="E723" i="4"/>
  <c r="I723" i="4" s="1"/>
  <c r="G723" i="4"/>
  <c r="D723" i="4"/>
  <c r="H723" i="4" s="1"/>
  <c r="D755" i="4"/>
  <c r="H755" i="4" s="1"/>
  <c r="F787" i="4"/>
  <c r="J787" i="4" s="1"/>
  <c r="E787" i="4"/>
  <c r="I787" i="4" s="1"/>
  <c r="G787" i="4"/>
  <c r="D787" i="4"/>
  <c r="H787" i="4" s="1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F582" i="4"/>
  <c r="J582" i="4" s="1"/>
  <c r="E582" i="4"/>
  <c r="I582" i="4" s="1"/>
  <c r="G586" i="4"/>
  <c r="F586" i="4"/>
  <c r="J586" i="4" s="1"/>
  <c r="E586" i="4"/>
  <c r="I586" i="4" s="1"/>
  <c r="D586" i="4"/>
  <c r="H586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F666" i="4"/>
  <c r="J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F698" i="4"/>
  <c r="J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479" i="4"/>
  <c r="AS479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L182" i="4"/>
  <c r="AR182" i="4" s="1"/>
  <c r="AN96" i="4"/>
  <c r="AT96" i="4" s="1"/>
  <c r="AQ310" i="4"/>
  <c r="AW310" i="4" s="1"/>
  <c r="AP310" i="4"/>
  <c r="AV310" i="4" s="1"/>
  <c r="AN495" i="4"/>
  <c r="AT495" i="4" s="1"/>
  <c r="AP170" i="4"/>
  <c r="AV170" i="4" s="1"/>
  <c r="AL274" i="4"/>
  <c r="AR274" i="4" s="1"/>
  <c r="AQ274" i="4"/>
  <c r="AW274" i="4" s="1"/>
  <c r="AM306" i="4"/>
  <c r="AS306" i="4" s="1"/>
  <c r="AP511" i="4"/>
  <c r="AV511" i="4" s="1"/>
  <c r="AP419" i="4"/>
  <c r="AV419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L240" i="4"/>
  <c r="AR240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Q278" i="4"/>
  <c r="AW278" i="4" s="1"/>
  <c r="AP278" i="4"/>
  <c r="AV278" i="4" s="1"/>
  <c r="AN479" i="4"/>
  <c r="AT479" i="4" s="1"/>
  <c r="AQ495" i="4"/>
  <c r="AW495" i="4" s="1"/>
  <c r="AO495" i="4"/>
  <c r="AU495" i="4" s="1"/>
  <c r="AP495" i="4"/>
  <c r="AV495" i="4" s="1"/>
  <c r="AN274" i="4"/>
  <c r="AT274" i="4" s="1"/>
  <c r="AN511" i="4"/>
  <c r="AT511" i="4" s="1"/>
  <c r="AM419" i="4"/>
  <c r="AS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E721" i="4" l="1"/>
  <c r="I721" i="4" s="1"/>
  <c r="G721" i="4"/>
  <c r="D721" i="4"/>
  <c r="H721" i="4" s="1"/>
  <c r="F721" i="4"/>
  <c r="J721" i="4" s="1"/>
  <c r="E753" i="4"/>
  <c r="I753" i="4" s="1"/>
  <c r="G753" i="4"/>
  <c r="D753" i="4"/>
  <c r="H753" i="4" s="1"/>
  <c r="F753" i="4"/>
  <c r="J753" i="4" s="1"/>
  <c r="AN403" i="4"/>
  <c r="AT403" i="4" s="1"/>
  <c r="AO170" i="4"/>
  <c r="AU170" i="4" s="1"/>
  <c r="F439" i="4"/>
  <c r="J439" i="4" s="1"/>
  <c r="M440" i="2" s="1"/>
  <c r="F423" i="4"/>
  <c r="J423" i="4" s="1"/>
  <c r="M424" i="2" s="1"/>
  <c r="E699" i="4"/>
  <c r="I699" i="4" s="1"/>
  <c r="G699" i="4"/>
  <c r="E641" i="4"/>
  <c r="I641" i="4" s="1"/>
  <c r="G641" i="4"/>
  <c r="D641" i="4"/>
  <c r="H641" i="4" s="1"/>
  <c r="F641" i="4"/>
  <c r="J641" i="4" s="1"/>
  <c r="E737" i="4"/>
  <c r="I737" i="4" s="1"/>
  <c r="G737" i="4"/>
  <c r="D737" i="4"/>
  <c r="H737" i="4" s="1"/>
  <c r="F737" i="4"/>
  <c r="J737" i="4" s="1"/>
  <c r="F163" i="4"/>
  <c r="J163" i="4" s="1"/>
  <c r="M164" i="2" s="1"/>
  <c r="AL170" i="4"/>
  <c r="AR170" i="4" s="1"/>
  <c r="AQ306" i="4"/>
  <c r="AW306" i="4" s="1"/>
  <c r="AL463" i="4"/>
  <c r="AR463" i="4" s="1"/>
  <c r="AN278" i="4"/>
  <c r="AT278" i="4" s="1"/>
  <c r="AQ182" i="4"/>
  <c r="AW182" i="4" s="1"/>
  <c r="D673" i="4"/>
  <c r="H673" i="4" s="1"/>
  <c r="F673" i="4"/>
  <c r="J673" i="4" s="1"/>
  <c r="E673" i="4"/>
  <c r="I673" i="4" s="1"/>
  <c r="G673" i="4"/>
  <c r="D705" i="4"/>
  <c r="H705" i="4" s="1"/>
  <c r="F705" i="4"/>
  <c r="J705" i="4" s="1"/>
  <c r="E705" i="4"/>
  <c r="I705" i="4" s="1"/>
  <c r="G705" i="4"/>
  <c r="D689" i="4"/>
  <c r="H689" i="4" s="1"/>
  <c r="F689" i="4"/>
  <c r="J689" i="4" s="1"/>
  <c r="E689" i="4"/>
  <c r="I689" i="4" s="1"/>
  <c r="G689" i="4"/>
  <c r="E665" i="4"/>
  <c r="I665" i="4" s="1"/>
  <c r="G665" i="4"/>
  <c r="D665" i="4"/>
  <c r="H665" i="4" s="1"/>
  <c r="F665" i="4"/>
  <c r="J665" i="4" s="1"/>
  <c r="AL154" i="4"/>
  <c r="AR154" i="4" s="1"/>
  <c r="AQ154" i="4"/>
  <c r="AW154" i="4" s="1"/>
  <c r="AP154" i="4"/>
  <c r="AV154" i="4" s="1"/>
  <c r="E698" i="4"/>
  <c r="I698" i="4" s="1"/>
  <c r="E666" i="4"/>
  <c r="I666" i="4" s="1"/>
  <c r="E618" i="4"/>
  <c r="I618" i="4" s="1"/>
  <c r="F590" i="4"/>
  <c r="J590" i="4" s="1"/>
  <c r="D582" i="4"/>
  <c r="H582" i="4" s="1"/>
  <c r="D558" i="4"/>
  <c r="H558" i="4" s="1"/>
  <c r="E819" i="4"/>
  <c r="I819" i="4" s="1"/>
  <c r="E755" i="4"/>
  <c r="I755" i="4" s="1"/>
  <c r="D456" i="4"/>
  <c r="H456" i="4" s="1"/>
  <c r="K457" i="2" s="1"/>
  <c r="F303" i="4"/>
  <c r="J303" i="4" s="1"/>
  <c r="M304" i="2" s="1"/>
  <c r="D163" i="4"/>
  <c r="H163" i="4" s="1"/>
  <c r="K164" i="2" s="1"/>
  <c r="G942" i="4"/>
  <c r="F366" i="4"/>
  <c r="J366" i="4" s="1"/>
  <c r="M367" i="2" s="1"/>
  <c r="E255" i="4"/>
  <c r="I255" i="4" s="1"/>
  <c r="L256" i="2" s="1"/>
  <c r="E137" i="4"/>
  <c r="I137" i="4" s="1"/>
  <c r="L138" i="2" s="1"/>
  <c r="E936" i="4"/>
  <c r="I936" i="4" s="1"/>
  <c r="F360" i="4"/>
  <c r="J360" i="4" s="1"/>
  <c r="M361" i="2" s="1"/>
  <c r="AQ170" i="4"/>
  <c r="AW170" i="4" s="1"/>
  <c r="D455" i="4"/>
  <c r="H455" i="4" s="1"/>
  <c r="K456" i="2" s="1"/>
  <c r="F699" i="4"/>
  <c r="J699" i="4" s="1"/>
  <c r="E590" i="4"/>
  <c r="I590" i="4" s="1"/>
  <c r="F558" i="4"/>
  <c r="J558" i="4" s="1"/>
  <c r="G819" i="4"/>
  <c r="G755" i="4"/>
  <c r="G456" i="4"/>
  <c r="D303" i="4"/>
  <c r="H303" i="4" s="1"/>
  <c r="K304" i="2" s="1"/>
  <c r="E163" i="4"/>
  <c r="I163" i="4" s="1"/>
  <c r="L164" i="2" s="1"/>
  <c r="D942" i="4"/>
  <c r="H942" i="4" s="1"/>
  <c r="E408" i="4"/>
  <c r="I408" i="4" s="1"/>
  <c r="L409" i="2" s="1"/>
  <c r="D255" i="4"/>
  <c r="H255" i="4" s="1"/>
  <c r="K256" i="2" s="1"/>
  <c r="G137" i="4"/>
  <c r="G349" i="4"/>
  <c r="E952" i="4"/>
  <c r="I952" i="4" s="1"/>
  <c r="E514" i="4"/>
  <c r="I514" i="4" s="1"/>
  <c r="G579" i="4"/>
  <c r="E439" i="4"/>
  <c r="I439" i="4" s="1"/>
  <c r="L440" i="2" s="1"/>
  <c r="D579" i="4"/>
  <c r="H579" i="4" s="1"/>
  <c r="AP96" i="4"/>
  <c r="AV96" i="4" s="1"/>
  <c r="AQ96" i="4"/>
  <c r="AW96" i="4" s="1"/>
  <c r="E942" i="4"/>
  <c r="I942" i="4" s="1"/>
  <c r="D408" i="4"/>
  <c r="H408" i="4" s="1"/>
  <c r="K409" i="2" s="1"/>
  <c r="G255" i="4"/>
  <c r="D60" i="4"/>
  <c r="H60" i="4" s="1"/>
  <c r="K61" i="2" s="1"/>
  <c r="D349" i="4"/>
  <c r="H349" i="4" s="1"/>
  <c r="K350" i="2" s="1"/>
  <c r="G952" i="4"/>
  <c r="G360" i="4"/>
  <c r="G514" i="4"/>
  <c r="D941" i="4"/>
  <c r="H941" i="4" s="1"/>
  <c r="G60" i="4"/>
  <c r="E60" i="4"/>
  <c r="I60" i="4" s="1"/>
  <c r="L61" i="2" s="1"/>
  <c r="D44" i="4"/>
  <c r="H44" i="4" s="1"/>
  <c r="K45" i="2" s="1"/>
  <c r="F44" i="4"/>
  <c r="J44" i="4" s="1"/>
  <c r="M45" i="2" s="1"/>
  <c r="N12" i="2"/>
  <c r="P12" i="2"/>
  <c r="O12" i="2"/>
  <c r="AM154" i="4"/>
  <c r="AS154" i="4" s="1"/>
  <c r="F579" i="4"/>
  <c r="J579" i="4" s="1"/>
  <c r="AM170" i="4"/>
  <c r="AS170" i="4" s="1"/>
  <c r="AM310" i="4"/>
  <c r="AS310" i="4" s="1"/>
  <c r="AM96" i="4"/>
  <c r="AS96" i="4" s="1"/>
  <c r="AQ403" i="4"/>
  <c r="AW403" i="4" s="1"/>
  <c r="AN419" i="4"/>
  <c r="AT419" i="4" s="1"/>
  <c r="AM511" i="4"/>
  <c r="AS511" i="4" s="1"/>
  <c r="D952" i="4"/>
  <c r="H952" i="4" s="1"/>
  <c r="E360" i="4"/>
  <c r="I360" i="4" s="1"/>
  <c r="L361" i="2" s="1"/>
  <c r="F514" i="4"/>
  <c r="J514" i="4" s="1"/>
  <c r="E941" i="4"/>
  <c r="I941" i="4" s="1"/>
  <c r="G941" i="4"/>
  <c r="I10" i="3"/>
  <c r="J10" i="3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F170" i="4"/>
  <c r="J170" i="4" s="1"/>
  <c r="M171" i="2" s="1"/>
  <c r="D170" i="4"/>
  <c r="H170" i="4" s="1"/>
  <c r="K171" i="2" s="1"/>
  <c r="E170" i="4"/>
  <c r="I170" i="4" s="1"/>
  <c r="L171" i="2" s="1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F463" i="4"/>
  <c r="J463" i="4" s="1"/>
  <c r="M464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F306" i="4"/>
  <c r="J306" i="4" s="1"/>
  <c r="M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O13" i="2" l="1"/>
  <c r="I12" i="3" s="1"/>
  <c r="N13" i="2"/>
  <c r="H12" i="3" s="1"/>
  <c r="P13" i="2"/>
  <c r="E419" i="4"/>
  <c r="I419" i="4" s="1"/>
  <c r="L420" i="2" s="1"/>
  <c r="D419" i="4"/>
  <c r="H419" i="4" s="1"/>
  <c r="K420" i="2" s="1"/>
  <c r="E306" i="4"/>
  <c r="I306" i="4" s="1"/>
  <c r="L307" i="2" s="1"/>
  <c r="J11" i="3"/>
  <c r="H11" i="3"/>
  <c r="F11" i="3"/>
  <c r="I11" i="3"/>
  <c r="G419" i="4"/>
  <c r="D306" i="4"/>
  <c r="H306" i="4" s="1"/>
  <c r="K307" i="2" s="1"/>
  <c r="J12" i="3"/>
  <c r="K12" i="3"/>
  <c r="D13" i="3"/>
  <c r="O14" i="2" l="1"/>
  <c r="N14" i="2"/>
  <c r="H13" i="3" s="1"/>
  <c r="P14" i="2"/>
  <c r="J13" i="3" s="1"/>
  <c r="F12" i="3"/>
  <c r="K13" i="3"/>
  <c r="D14" i="3"/>
  <c r="O15" i="2" l="1"/>
  <c r="N15" i="2"/>
  <c r="H14" i="3" s="1"/>
  <c r="P15" i="2"/>
  <c r="J14" i="3" s="1"/>
  <c r="F13" i="3"/>
  <c r="I13" i="3"/>
  <c r="I14" i="3"/>
  <c r="K14" i="3"/>
  <c r="D15" i="3"/>
  <c r="O16" i="2" l="1"/>
  <c r="I15" i="3" s="1"/>
  <c r="N16" i="2"/>
  <c r="H15" i="3" s="1"/>
  <c r="P16" i="2"/>
  <c r="F14" i="3"/>
  <c r="K15" i="3"/>
  <c r="D16" i="3"/>
  <c r="F15" i="3" l="1"/>
  <c r="J15" i="3"/>
  <c r="N17" i="2"/>
  <c r="P17" i="2"/>
  <c r="F16" i="3" s="1"/>
  <c r="O17" i="2"/>
  <c r="J16" i="3"/>
  <c r="H16" i="3"/>
  <c r="I16" i="3"/>
  <c r="K16" i="3"/>
  <c r="D17" i="3"/>
  <c r="O18" i="2" l="1"/>
  <c r="N18" i="2"/>
  <c r="H17" i="3" s="1"/>
  <c r="P18" i="2"/>
  <c r="J17" i="3" s="1"/>
  <c r="K17" i="3"/>
  <c r="D18" i="3"/>
  <c r="F17" i="3" l="1"/>
  <c r="I17" i="3"/>
  <c r="N19" i="2"/>
  <c r="H18" i="3" s="1"/>
  <c r="P19" i="2"/>
  <c r="J18" i="3" s="1"/>
  <c r="O19" i="2"/>
  <c r="I18" i="3" s="1"/>
  <c r="K18" i="3"/>
  <c r="D19" i="3"/>
  <c r="F18" i="3" l="1"/>
  <c r="O20" i="2"/>
  <c r="N20" i="2"/>
  <c r="H19" i="3" s="1"/>
  <c r="P20" i="2"/>
  <c r="J19" i="3" s="1"/>
  <c r="K19" i="3"/>
  <c r="D20" i="3"/>
  <c r="F19" i="3" l="1"/>
  <c r="I19" i="3"/>
  <c r="N21" i="2"/>
  <c r="H20" i="3" s="1"/>
  <c r="P21" i="2"/>
  <c r="J20" i="3" s="1"/>
  <c r="O21" i="2"/>
  <c r="I20" i="3" s="1"/>
  <c r="K20" i="3"/>
  <c r="D21" i="3"/>
  <c r="F20" i="3" l="1"/>
  <c r="O22" i="2"/>
  <c r="I21" i="3" s="1"/>
  <c r="N22" i="2"/>
  <c r="H21" i="3" s="1"/>
  <c r="P22" i="2"/>
  <c r="J21" i="3" s="1"/>
  <c r="K21" i="3"/>
  <c r="D22" i="3"/>
  <c r="F21" i="3" l="1"/>
  <c r="N23" i="2"/>
  <c r="P23" i="2"/>
  <c r="J22" i="3" s="1"/>
  <c r="O23" i="2"/>
  <c r="I22" i="3" s="1"/>
  <c r="K22" i="3"/>
  <c r="D23" i="3"/>
  <c r="F22" i="3" l="1"/>
  <c r="H22" i="3"/>
  <c r="O24" i="2"/>
  <c r="N24" i="2"/>
  <c r="H23" i="3" s="1"/>
  <c r="P24" i="2"/>
  <c r="J23" i="3" s="1"/>
  <c r="K23" i="3"/>
  <c r="D24" i="3"/>
  <c r="F23" i="3" l="1"/>
  <c r="I23" i="3"/>
  <c r="N25" i="2"/>
  <c r="H24" i="3" s="1"/>
  <c r="P25" i="2"/>
  <c r="J24" i="3" s="1"/>
  <c r="O25" i="2"/>
  <c r="I24" i="3" s="1"/>
  <c r="K24" i="3"/>
  <c r="D25" i="3"/>
  <c r="N26" i="2" l="1"/>
  <c r="P26" i="2"/>
  <c r="J25" i="3" s="1"/>
  <c r="O26" i="2"/>
  <c r="F24" i="3"/>
  <c r="I25" i="3"/>
  <c r="H25" i="3"/>
  <c r="K25" i="3"/>
  <c r="D26" i="3"/>
  <c r="F25" i="3" l="1"/>
  <c r="N27" i="2"/>
  <c r="P27" i="2"/>
  <c r="J26" i="3" s="1"/>
  <c r="O27" i="2"/>
  <c r="I26" i="3" s="1"/>
  <c r="K26" i="3"/>
  <c r="D27" i="3"/>
  <c r="F26" i="3" l="1"/>
  <c r="H26" i="3"/>
  <c r="O28" i="2"/>
  <c r="N28" i="2"/>
  <c r="H27" i="3" s="1"/>
  <c r="P28" i="2"/>
  <c r="J27" i="3" s="1"/>
  <c r="K27" i="3"/>
  <c r="D28" i="3"/>
  <c r="F27" i="3" l="1"/>
  <c r="I27" i="3"/>
  <c r="N29" i="2"/>
  <c r="H28" i="3" s="1"/>
  <c r="P29" i="2"/>
  <c r="J28" i="3" s="1"/>
  <c r="O29" i="2"/>
  <c r="I28" i="3" s="1"/>
  <c r="K28" i="3"/>
  <c r="D29" i="3"/>
  <c r="F28" i="3" l="1"/>
  <c r="O30" i="2"/>
  <c r="N30" i="2"/>
  <c r="P30" i="2"/>
  <c r="H29" i="3"/>
  <c r="J29" i="3"/>
  <c r="K29" i="3"/>
  <c r="D30" i="3"/>
  <c r="F29" i="3" l="1"/>
  <c r="N31" i="2"/>
  <c r="P31" i="2"/>
  <c r="O31" i="2"/>
  <c r="I30" i="3" s="1"/>
  <c r="I29" i="3"/>
  <c r="H30" i="3"/>
  <c r="J30" i="3"/>
  <c r="K30" i="3"/>
  <c r="D31" i="3"/>
  <c r="F30" i="3" l="1"/>
  <c r="O32" i="2"/>
  <c r="I31" i="3" s="1"/>
  <c r="N32" i="2"/>
  <c r="H31" i="3" s="1"/>
  <c r="P32" i="2"/>
  <c r="J31" i="3" s="1"/>
  <c r="K31" i="3"/>
  <c r="D32" i="3"/>
  <c r="F31" i="3" l="1"/>
  <c r="N33" i="2"/>
  <c r="H32" i="3" s="1"/>
  <c r="P33" i="2"/>
  <c r="J32" i="3" s="1"/>
  <c r="O33" i="2"/>
  <c r="I32" i="3" s="1"/>
  <c r="K32" i="3"/>
  <c r="D33" i="3"/>
  <c r="F32" i="3" l="1"/>
  <c r="O34" i="2"/>
  <c r="I33" i="3" s="1"/>
  <c r="N34" i="2"/>
  <c r="H33" i="3" s="1"/>
  <c r="P34" i="2"/>
  <c r="J33" i="3" s="1"/>
  <c r="K33" i="3"/>
  <c r="D34" i="3"/>
  <c r="F33" i="3" l="1"/>
  <c r="N35" i="2"/>
  <c r="H34" i="3" s="1"/>
  <c r="P35" i="2"/>
  <c r="J34" i="3" s="1"/>
  <c r="O35" i="2"/>
  <c r="I34" i="3" s="1"/>
  <c r="K34" i="3"/>
  <c r="D35" i="3"/>
  <c r="F34" i="3" l="1"/>
  <c r="O36" i="2"/>
  <c r="N36" i="2"/>
  <c r="H35" i="3" s="1"/>
  <c r="P36" i="2"/>
  <c r="J35" i="3" s="1"/>
  <c r="K35" i="3"/>
  <c r="D36" i="3"/>
  <c r="F35" i="3" l="1"/>
  <c r="I35" i="3"/>
  <c r="N37" i="2"/>
  <c r="P37" i="2"/>
  <c r="O37" i="2"/>
  <c r="I36" i="3" s="1"/>
  <c r="J36" i="3"/>
  <c r="K36" i="3"/>
  <c r="D37" i="3"/>
  <c r="F36" i="3" l="1"/>
  <c r="H36" i="3"/>
  <c r="O38" i="2"/>
  <c r="I37" i="3" s="1"/>
  <c r="N38" i="2"/>
  <c r="H37" i="3" s="1"/>
  <c r="P38" i="2"/>
  <c r="J37" i="3" s="1"/>
  <c r="K37" i="3"/>
  <c r="D38" i="3"/>
  <c r="F37" i="3" l="1"/>
  <c r="N39" i="2"/>
  <c r="H38" i="3" s="1"/>
  <c r="P39" i="2"/>
  <c r="J38" i="3" s="1"/>
  <c r="O39" i="2"/>
  <c r="I38" i="3" s="1"/>
  <c r="K38" i="3"/>
  <c r="D39" i="3"/>
  <c r="F38" i="3" l="1"/>
  <c r="O40" i="2"/>
  <c r="I39" i="3" s="1"/>
  <c r="N40" i="2"/>
  <c r="H39" i="3" s="1"/>
  <c r="P40" i="2"/>
  <c r="J39" i="3" s="1"/>
  <c r="K39" i="3"/>
  <c r="D40" i="3"/>
  <c r="F39" i="3" l="1"/>
  <c r="N41" i="2"/>
  <c r="H40" i="3" s="1"/>
  <c r="P41" i="2"/>
  <c r="O41" i="2"/>
  <c r="F40" i="3" s="1"/>
  <c r="J40" i="3"/>
  <c r="K40" i="3"/>
  <c r="D41" i="3"/>
  <c r="I40" i="3" l="1"/>
  <c r="O42" i="2"/>
  <c r="N42" i="2"/>
  <c r="H41" i="3" s="1"/>
  <c r="P42" i="2"/>
  <c r="J41" i="3" s="1"/>
  <c r="K41" i="3"/>
  <c r="D42" i="3"/>
  <c r="F41" i="3" l="1"/>
  <c r="I41" i="3"/>
  <c r="N43" i="2"/>
  <c r="H42" i="3" s="1"/>
  <c r="P43" i="2"/>
  <c r="J42" i="3" s="1"/>
  <c r="O43" i="2"/>
  <c r="I42" i="3" s="1"/>
  <c r="K42" i="3"/>
  <c r="D43" i="3"/>
  <c r="F42" i="3" l="1"/>
  <c r="O44" i="2"/>
  <c r="I43" i="3" s="1"/>
  <c r="N44" i="2"/>
  <c r="H43" i="3" s="1"/>
  <c r="P44" i="2"/>
  <c r="J43" i="3" s="1"/>
  <c r="K43" i="3"/>
  <c r="D44" i="3"/>
  <c r="F43" i="3" l="1"/>
  <c r="N45" i="2"/>
  <c r="P45" i="2"/>
  <c r="J44" i="3" s="1"/>
  <c r="O45" i="2"/>
  <c r="I44" i="3" s="1"/>
  <c r="K44" i="3"/>
  <c r="D45" i="3"/>
  <c r="F44" i="3" l="1"/>
  <c r="H44" i="3"/>
  <c r="O46" i="2"/>
  <c r="N46" i="2"/>
  <c r="H45" i="3" s="1"/>
  <c r="P46" i="2"/>
  <c r="J45" i="3" s="1"/>
  <c r="K45" i="3"/>
  <c r="D46" i="3"/>
  <c r="F45" i="3" l="1"/>
  <c r="I45" i="3"/>
  <c r="N47" i="2"/>
  <c r="P47" i="2"/>
  <c r="J46" i="3" s="1"/>
  <c r="O47" i="2"/>
  <c r="F46" i="3"/>
  <c r="H46" i="3"/>
  <c r="I46" i="3"/>
  <c r="K46" i="3"/>
  <c r="D47" i="3"/>
  <c r="O48" i="2" l="1"/>
  <c r="N48" i="2"/>
  <c r="P48" i="2"/>
  <c r="H47" i="3"/>
  <c r="J47" i="3"/>
  <c r="K47" i="3"/>
  <c r="D48" i="3"/>
  <c r="F47" i="3" l="1"/>
  <c r="N49" i="2"/>
  <c r="H48" i="3" s="1"/>
  <c r="P49" i="2"/>
  <c r="O49" i="2"/>
  <c r="I48" i="3" s="1"/>
  <c r="I47" i="3"/>
  <c r="J48" i="3"/>
  <c r="K48" i="3"/>
  <c r="D49" i="3"/>
  <c r="F48" i="3" l="1"/>
  <c r="O50" i="2"/>
  <c r="N50" i="2"/>
  <c r="H49" i="3" s="1"/>
  <c r="P50" i="2"/>
  <c r="J49" i="3" s="1"/>
  <c r="K49" i="3"/>
  <c r="D50" i="3"/>
  <c r="F49" i="3" l="1"/>
  <c r="I49" i="3"/>
  <c r="N51" i="2"/>
  <c r="H50" i="3" s="1"/>
  <c r="P51" i="2"/>
  <c r="J50" i="3" s="1"/>
  <c r="O51" i="2"/>
  <c r="I50" i="3" s="1"/>
  <c r="K50" i="3"/>
  <c r="D51" i="3"/>
  <c r="F50" i="3" l="1"/>
  <c r="O52" i="2"/>
  <c r="N52" i="2"/>
  <c r="P52" i="2"/>
  <c r="H51" i="3"/>
  <c r="J51" i="3"/>
  <c r="K51" i="3"/>
  <c r="D52" i="3"/>
  <c r="F51" i="3" l="1"/>
  <c r="N53" i="2"/>
  <c r="P53" i="2"/>
  <c r="O53" i="2"/>
  <c r="I52" i="3" s="1"/>
  <c r="I51" i="3"/>
  <c r="H52" i="3"/>
  <c r="K52" i="3"/>
  <c r="D53" i="3"/>
  <c r="F52" i="3" l="1"/>
  <c r="J52" i="3"/>
  <c r="O54" i="2"/>
  <c r="I53" i="3" s="1"/>
  <c r="N54" i="2"/>
  <c r="H53" i="3" s="1"/>
  <c r="P54" i="2"/>
  <c r="J53" i="3" s="1"/>
  <c r="K53" i="3"/>
  <c r="D54" i="3"/>
  <c r="F53" i="3" l="1"/>
  <c r="N55" i="2"/>
  <c r="P55" i="2"/>
  <c r="J54" i="3" s="1"/>
  <c r="O55" i="2"/>
  <c r="I54" i="3" s="1"/>
  <c r="K54" i="3"/>
  <c r="D55" i="3"/>
  <c r="F54" i="3" l="1"/>
  <c r="H54" i="3"/>
  <c r="O56" i="2"/>
  <c r="N56" i="2"/>
  <c r="P56" i="2"/>
  <c r="H55" i="3"/>
  <c r="J55" i="3"/>
  <c r="K55" i="3"/>
  <c r="D56" i="3"/>
  <c r="F55" i="3" l="1"/>
  <c r="N57" i="2"/>
  <c r="H56" i="3" s="1"/>
  <c r="P57" i="2"/>
  <c r="O57" i="2"/>
  <c r="I56" i="3" s="1"/>
  <c r="I55" i="3"/>
  <c r="K56" i="3"/>
  <c r="D57" i="3"/>
  <c r="F56" i="3" l="1"/>
  <c r="J56" i="3"/>
  <c r="O58" i="2"/>
  <c r="N58" i="2"/>
  <c r="P58" i="2"/>
  <c r="H57" i="3"/>
  <c r="J57" i="3"/>
  <c r="K57" i="3"/>
  <c r="D58" i="3"/>
  <c r="F57" i="3" l="1"/>
  <c r="N59" i="2"/>
  <c r="P59" i="2"/>
  <c r="O59" i="2"/>
  <c r="I58" i="3" s="1"/>
  <c r="I57" i="3"/>
  <c r="H58" i="3"/>
  <c r="K58" i="3"/>
  <c r="D59" i="3"/>
  <c r="F58" i="3" l="1"/>
  <c r="J58" i="3"/>
  <c r="O60" i="2"/>
  <c r="I59" i="3" s="1"/>
  <c r="N60" i="2"/>
  <c r="H59" i="3" s="1"/>
  <c r="P60" i="2"/>
  <c r="J59" i="3" s="1"/>
  <c r="K59" i="3"/>
  <c r="D60" i="3"/>
  <c r="F59" i="3" l="1"/>
  <c r="N61" i="2"/>
  <c r="P61" i="2"/>
  <c r="J60" i="3" s="1"/>
  <c r="O61" i="2"/>
  <c r="I60" i="3" s="1"/>
  <c r="K60" i="3"/>
  <c r="D61" i="3"/>
  <c r="F60" i="3" l="1"/>
  <c r="H60" i="3"/>
  <c r="O62" i="2"/>
  <c r="N62" i="2"/>
  <c r="P62" i="2"/>
  <c r="H61" i="3"/>
  <c r="J61" i="3"/>
  <c r="K61" i="3"/>
  <c r="D62" i="3"/>
  <c r="F61" i="3" l="1"/>
  <c r="N63" i="2"/>
  <c r="H62" i="3" s="1"/>
  <c r="P63" i="2"/>
  <c r="O63" i="2"/>
  <c r="I62" i="3" s="1"/>
  <c r="I61" i="3"/>
  <c r="K62" i="3"/>
  <c r="D63" i="3"/>
  <c r="F62" i="3" l="1"/>
  <c r="J62" i="3"/>
  <c r="O64" i="2"/>
  <c r="N64" i="2"/>
  <c r="H63" i="3" s="1"/>
  <c r="P64" i="2"/>
  <c r="J63" i="3" s="1"/>
  <c r="K63" i="3"/>
  <c r="D64" i="3"/>
  <c r="F63" i="3" l="1"/>
  <c r="I63" i="3"/>
  <c r="N65" i="2"/>
  <c r="P65" i="2"/>
  <c r="J64" i="3" s="1"/>
  <c r="O65" i="2"/>
  <c r="I64" i="3" s="1"/>
  <c r="K64" i="3"/>
  <c r="D65" i="3"/>
  <c r="F64" i="3" l="1"/>
  <c r="H64" i="3"/>
  <c r="O66" i="2"/>
  <c r="I65" i="3" s="1"/>
  <c r="N66" i="2"/>
  <c r="H65" i="3" s="1"/>
  <c r="P66" i="2"/>
  <c r="J65" i="3" s="1"/>
  <c r="K65" i="3"/>
  <c r="D66" i="3"/>
  <c r="F65" i="3" l="1"/>
  <c r="N67" i="2"/>
  <c r="P67" i="2"/>
  <c r="J66" i="3" s="1"/>
  <c r="O67" i="2"/>
  <c r="I66" i="3" s="1"/>
  <c r="K66" i="3"/>
  <c r="D67" i="3"/>
  <c r="F66" i="3" l="1"/>
  <c r="H66" i="3"/>
  <c r="O68" i="2"/>
  <c r="N68" i="2"/>
  <c r="H67" i="3" s="1"/>
  <c r="P68" i="2"/>
  <c r="J67" i="3" s="1"/>
  <c r="I67" i="3"/>
  <c r="K67" i="3"/>
  <c r="D68" i="3"/>
  <c r="F67" i="3" l="1"/>
  <c r="N69" i="2"/>
  <c r="P69" i="2"/>
  <c r="J68" i="3" s="1"/>
  <c r="O69" i="2"/>
  <c r="I68" i="3" s="1"/>
  <c r="K68" i="3"/>
  <c r="D69" i="3"/>
  <c r="F68" i="3" l="1"/>
  <c r="H68" i="3"/>
  <c r="O70" i="2"/>
  <c r="N70" i="2"/>
  <c r="H69" i="3" s="1"/>
  <c r="P70" i="2"/>
  <c r="J69" i="3" s="1"/>
  <c r="I69" i="3"/>
  <c r="K69" i="3"/>
  <c r="D70" i="3"/>
  <c r="F69" i="3" l="1"/>
  <c r="N71" i="2"/>
  <c r="H70" i="3" s="1"/>
  <c r="P71" i="2"/>
  <c r="J70" i="3" s="1"/>
  <c r="O71" i="2"/>
  <c r="I70" i="3" s="1"/>
  <c r="K70" i="3"/>
  <c r="D71" i="3"/>
  <c r="F70" i="3" l="1"/>
  <c r="O72" i="2"/>
  <c r="I71" i="3" s="1"/>
  <c r="N72" i="2"/>
  <c r="H71" i="3" s="1"/>
  <c r="P72" i="2"/>
  <c r="J71" i="3" s="1"/>
  <c r="K71" i="3"/>
  <c r="D72" i="3"/>
  <c r="F71" i="3" l="1"/>
  <c r="N73" i="2"/>
  <c r="P73" i="2"/>
  <c r="J72" i="3" s="1"/>
  <c r="O73" i="2"/>
  <c r="I72" i="3" s="1"/>
  <c r="K72" i="3"/>
  <c r="D73" i="3"/>
  <c r="F72" i="3" l="1"/>
  <c r="H72" i="3"/>
  <c r="O74" i="2"/>
  <c r="N74" i="2"/>
  <c r="P74" i="2"/>
  <c r="H73" i="3"/>
  <c r="J73" i="3"/>
  <c r="K73" i="3"/>
  <c r="D74" i="3"/>
  <c r="F73" i="3" l="1"/>
  <c r="N75" i="2"/>
  <c r="P75" i="2"/>
  <c r="O75" i="2"/>
  <c r="I74" i="3" s="1"/>
  <c r="I73" i="3"/>
  <c r="H74" i="3"/>
  <c r="J74" i="3"/>
  <c r="K74" i="3"/>
  <c r="D75" i="3"/>
  <c r="F74" i="3" l="1"/>
  <c r="O76" i="2"/>
  <c r="N76" i="2"/>
  <c r="H75" i="3" s="1"/>
  <c r="P76" i="2"/>
  <c r="J75" i="3" s="1"/>
  <c r="K75" i="3"/>
  <c r="D76" i="3"/>
  <c r="F75" i="3" l="1"/>
  <c r="I75" i="3"/>
  <c r="N77" i="2"/>
  <c r="P77" i="2"/>
  <c r="J76" i="3" s="1"/>
  <c r="O77" i="2"/>
  <c r="I76" i="3" s="1"/>
  <c r="K76" i="3"/>
  <c r="D77" i="3"/>
  <c r="F76" i="3" l="1"/>
  <c r="H76" i="3"/>
  <c r="O78" i="2"/>
  <c r="I77" i="3" s="1"/>
  <c r="N78" i="2"/>
  <c r="H77" i="3" s="1"/>
  <c r="P78" i="2"/>
  <c r="J77" i="3" s="1"/>
  <c r="K77" i="3"/>
  <c r="D78" i="3"/>
  <c r="F77" i="3" l="1"/>
  <c r="N79" i="2"/>
  <c r="H78" i="3" s="1"/>
  <c r="P79" i="2"/>
  <c r="J78" i="3" s="1"/>
  <c r="O79" i="2"/>
  <c r="I78" i="3" s="1"/>
  <c r="K78" i="3"/>
  <c r="D79" i="3"/>
  <c r="F78" i="3" l="1"/>
  <c r="O80" i="2"/>
  <c r="N80" i="2"/>
  <c r="H79" i="3" s="1"/>
  <c r="P80" i="2"/>
  <c r="J79" i="3" s="1"/>
  <c r="K79" i="3"/>
  <c r="D80" i="3"/>
  <c r="F79" i="3" l="1"/>
  <c r="I79" i="3"/>
  <c r="N81" i="2"/>
  <c r="H80" i="3" s="1"/>
  <c r="P81" i="2"/>
  <c r="J80" i="3" s="1"/>
  <c r="O81" i="2"/>
  <c r="I80" i="3" s="1"/>
  <c r="K80" i="3"/>
  <c r="D81" i="3"/>
  <c r="F80" i="3" l="1"/>
  <c r="O82" i="2"/>
  <c r="N82" i="2"/>
  <c r="P82" i="2"/>
  <c r="J81" i="3" s="1"/>
  <c r="H81" i="3"/>
  <c r="K81" i="3"/>
  <c r="D82" i="3"/>
  <c r="F81" i="3" l="1"/>
  <c r="N83" i="2"/>
  <c r="P83" i="2"/>
  <c r="O83" i="2"/>
  <c r="I82" i="3" s="1"/>
  <c r="I81" i="3"/>
  <c r="H82" i="3"/>
  <c r="J82" i="3"/>
  <c r="K82" i="3"/>
  <c r="D83" i="3"/>
  <c r="F82" i="3" l="1"/>
  <c r="O84" i="2"/>
  <c r="N84" i="2"/>
  <c r="H83" i="3" s="1"/>
  <c r="P84" i="2"/>
  <c r="J83" i="3" s="1"/>
  <c r="K83" i="3"/>
  <c r="D84" i="3"/>
  <c r="F83" i="3" l="1"/>
  <c r="I83" i="3"/>
  <c r="N85" i="2"/>
  <c r="P85" i="2"/>
  <c r="J84" i="3" s="1"/>
  <c r="O85" i="2"/>
  <c r="I84" i="3" s="1"/>
  <c r="H84" i="3"/>
  <c r="K84" i="3"/>
  <c r="D85" i="3"/>
  <c r="F84" i="3" l="1"/>
  <c r="O86" i="2"/>
  <c r="N86" i="2"/>
  <c r="P86" i="2"/>
  <c r="H85" i="3"/>
  <c r="J85" i="3"/>
  <c r="K85" i="3"/>
  <c r="D86" i="3"/>
  <c r="F85" i="3" l="1"/>
  <c r="N87" i="2"/>
  <c r="P87" i="2"/>
  <c r="O87" i="2"/>
  <c r="I86" i="3" s="1"/>
  <c r="I85" i="3"/>
  <c r="H86" i="3"/>
  <c r="J86" i="3"/>
  <c r="K86" i="3"/>
  <c r="D87" i="3"/>
  <c r="F86" i="3" l="1"/>
  <c r="O88" i="2"/>
  <c r="N88" i="2"/>
  <c r="P88" i="2"/>
  <c r="H87" i="3"/>
  <c r="J87" i="3"/>
  <c r="K87" i="3"/>
  <c r="D88" i="3"/>
  <c r="F87" i="3" l="1"/>
  <c r="N89" i="2"/>
  <c r="P89" i="2"/>
  <c r="O89" i="2"/>
  <c r="I88" i="3" s="1"/>
  <c r="I87" i="3"/>
  <c r="H88" i="3"/>
  <c r="K88" i="3"/>
  <c r="D89" i="3"/>
  <c r="F88" i="3" l="1"/>
  <c r="J88" i="3"/>
  <c r="O90" i="2"/>
  <c r="N90" i="2"/>
  <c r="P90" i="2"/>
  <c r="H89" i="3"/>
  <c r="J89" i="3"/>
  <c r="K89" i="3"/>
  <c r="D90" i="3"/>
  <c r="F89" i="3" l="1"/>
  <c r="N91" i="2"/>
  <c r="P91" i="2"/>
  <c r="O91" i="2"/>
  <c r="I90" i="3" s="1"/>
  <c r="I89" i="3"/>
  <c r="H90" i="3"/>
  <c r="K90" i="3"/>
  <c r="D91" i="3"/>
  <c r="F90" i="3" l="1"/>
  <c r="J90" i="3"/>
  <c r="O92" i="2"/>
  <c r="N92" i="2"/>
  <c r="H91" i="3" s="1"/>
  <c r="P92" i="2"/>
  <c r="J91" i="3" s="1"/>
  <c r="K91" i="3"/>
  <c r="D92" i="3"/>
  <c r="F91" i="3" l="1"/>
  <c r="I91" i="3"/>
  <c r="N93" i="2"/>
  <c r="P93" i="2"/>
  <c r="J92" i="3" s="1"/>
  <c r="O93" i="2"/>
  <c r="I92" i="3" s="1"/>
  <c r="K92" i="3"/>
  <c r="D93" i="3"/>
  <c r="F92" i="3" l="1"/>
  <c r="H92" i="3"/>
  <c r="O94" i="2"/>
  <c r="N94" i="2"/>
  <c r="P94" i="2"/>
  <c r="H93" i="3"/>
  <c r="J93" i="3"/>
  <c r="K93" i="3"/>
  <c r="D94" i="3"/>
  <c r="F93" i="3" l="1"/>
  <c r="N95" i="2"/>
  <c r="P95" i="2"/>
  <c r="O95" i="2"/>
  <c r="I94" i="3" s="1"/>
  <c r="I93" i="3"/>
  <c r="H94" i="3"/>
  <c r="J94" i="3"/>
  <c r="K94" i="3"/>
  <c r="D95" i="3"/>
  <c r="F94" i="3" l="1"/>
  <c r="O96" i="2"/>
  <c r="N96" i="2"/>
  <c r="H95" i="3" s="1"/>
  <c r="P96" i="2"/>
  <c r="J95" i="3" s="1"/>
  <c r="K95" i="3"/>
  <c r="D96" i="3"/>
  <c r="F95" i="3" l="1"/>
  <c r="I95" i="3"/>
  <c r="N97" i="2"/>
  <c r="P97" i="2"/>
  <c r="J96" i="3" s="1"/>
  <c r="O97" i="2"/>
  <c r="I96" i="3" s="1"/>
  <c r="K96" i="3"/>
  <c r="D97" i="3"/>
  <c r="F96" i="3" l="1"/>
  <c r="H96" i="3"/>
  <c r="O98" i="2"/>
  <c r="N98" i="2"/>
  <c r="H97" i="3" s="1"/>
  <c r="P98" i="2"/>
  <c r="F97" i="3"/>
  <c r="I97" i="3"/>
  <c r="J97" i="3"/>
  <c r="K97" i="3"/>
  <c r="D98" i="3"/>
  <c r="N99" i="2" l="1"/>
  <c r="P99" i="2"/>
  <c r="O99" i="2"/>
  <c r="I98" i="3" s="1"/>
  <c r="J98" i="3"/>
  <c r="K98" i="3"/>
  <c r="D99" i="3"/>
  <c r="F98" i="3" l="1"/>
  <c r="H98" i="3"/>
  <c r="O100" i="2"/>
  <c r="N100" i="2"/>
  <c r="H99" i="3" s="1"/>
  <c r="P100" i="2"/>
  <c r="F99" i="3"/>
  <c r="I99" i="3"/>
  <c r="J99" i="3"/>
  <c r="K99" i="3"/>
  <c r="D100" i="3"/>
  <c r="N101" i="2" l="1"/>
  <c r="P101" i="2"/>
  <c r="J100" i="3" s="1"/>
  <c r="O101" i="2"/>
  <c r="I100" i="3" s="1"/>
  <c r="K100" i="3"/>
  <c r="D101" i="3"/>
  <c r="F100" i="3" l="1"/>
  <c r="H100" i="3"/>
  <c r="O102" i="2"/>
  <c r="N102" i="2"/>
  <c r="H101" i="3" s="1"/>
  <c r="P102" i="2"/>
  <c r="F101" i="3"/>
  <c r="I101" i="3"/>
  <c r="J101" i="3"/>
  <c r="K101" i="3"/>
  <c r="D102" i="3"/>
  <c r="N103" i="2" l="1"/>
  <c r="P103" i="2"/>
  <c r="J102" i="3" s="1"/>
  <c r="O103" i="2"/>
  <c r="I102" i="3" s="1"/>
  <c r="K102" i="3"/>
  <c r="D103" i="3"/>
  <c r="F102" i="3" l="1"/>
  <c r="H102" i="3"/>
  <c r="O104" i="2"/>
  <c r="N104" i="2"/>
  <c r="H103" i="3" s="1"/>
  <c r="P104" i="2"/>
  <c r="F103" i="3"/>
  <c r="I103" i="3"/>
  <c r="J103" i="3"/>
  <c r="K103" i="3"/>
  <c r="D104" i="3"/>
  <c r="N105" i="2" l="1"/>
  <c r="P105" i="2"/>
  <c r="O105" i="2"/>
  <c r="I104" i="3" s="1"/>
  <c r="J104" i="3"/>
  <c r="K104" i="3"/>
  <c r="D105" i="3"/>
  <c r="F104" i="3" l="1"/>
  <c r="H104" i="3"/>
  <c r="O106" i="2"/>
  <c r="N106" i="2"/>
  <c r="H105" i="3" s="1"/>
  <c r="P106" i="2"/>
  <c r="J105" i="3" s="1"/>
  <c r="K105" i="3"/>
  <c r="D106" i="3"/>
  <c r="F105" i="3" l="1"/>
  <c r="I105" i="3"/>
  <c r="N107" i="2"/>
  <c r="H106" i="3" s="1"/>
  <c r="P107" i="2"/>
  <c r="J106" i="3" s="1"/>
  <c r="O107" i="2"/>
  <c r="I106" i="3" s="1"/>
  <c r="K106" i="3"/>
  <c r="D107" i="3"/>
  <c r="F106" i="3" l="1"/>
  <c r="O108" i="2"/>
  <c r="N108" i="2"/>
  <c r="H107" i="3" s="1"/>
  <c r="P108" i="2"/>
  <c r="J107" i="3" s="1"/>
  <c r="K107" i="3"/>
  <c r="D108" i="3"/>
  <c r="F107" i="3" l="1"/>
  <c r="I107" i="3"/>
  <c r="N109" i="2"/>
  <c r="P109" i="2"/>
  <c r="J108" i="3" s="1"/>
  <c r="O109" i="2"/>
  <c r="I108" i="3" s="1"/>
  <c r="H108" i="3"/>
  <c r="K108" i="3"/>
  <c r="D109" i="3"/>
  <c r="F108" i="3" l="1"/>
  <c r="O110" i="2"/>
  <c r="N110" i="2"/>
  <c r="H109" i="3" s="1"/>
  <c r="P110" i="2"/>
  <c r="J109" i="3" s="1"/>
  <c r="K109" i="3"/>
  <c r="D110" i="3"/>
  <c r="F109" i="3" l="1"/>
  <c r="I109" i="3"/>
  <c r="N111" i="2"/>
  <c r="H110" i="3" s="1"/>
  <c r="P111" i="2"/>
  <c r="J110" i="3" s="1"/>
  <c r="O111" i="2"/>
  <c r="I110" i="3" s="1"/>
  <c r="K110" i="3"/>
  <c r="D111" i="3"/>
  <c r="F110" i="3" l="1"/>
  <c r="O112" i="2"/>
  <c r="N112" i="2"/>
  <c r="H111" i="3" s="1"/>
  <c r="P112" i="2"/>
  <c r="J111" i="3" s="1"/>
  <c r="K111" i="3"/>
  <c r="D112" i="3"/>
  <c r="F111" i="3" l="1"/>
  <c r="I111" i="3"/>
  <c r="N113" i="2"/>
  <c r="P113" i="2"/>
  <c r="J112" i="3" s="1"/>
  <c r="O113" i="2"/>
  <c r="I112" i="3" s="1"/>
  <c r="H112" i="3"/>
  <c r="K112" i="3"/>
  <c r="D113" i="3"/>
  <c r="F112" i="3" l="1"/>
  <c r="O114" i="2"/>
  <c r="I113" i="3" s="1"/>
  <c r="N114" i="2"/>
  <c r="H113" i="3" s="1"/>
  <c r="P114" i="2"/>
  <c r="J113" i="3" s="1"/>
  <c r="K113" i="3"/>
  <c r="D114" i="3"/>
  <c r="F113" i="3" l="1"/>
  <c r="N115" i="2"/>
  <c r="P115" i="2"/>
  <c r="O115" i="2"/>
  <c r="I114" i="3" s="1"/>
  <c r="J114" i="3"/>
  <c r="K114" i="3"/>
  <c r="D115" i="3"/>
  <c r="F114" i="3" l="1"/>
  <c r="H114" i="3"/>
  <c r="O116" i="2"/>
  <c r="N116" i="2"/>
  <c r="H115" i="3" s="1"/>
  <c r="P116" i="2"/>
  <c r="J115" i="3" s="1"/>
  <c r="K115" i="3"/>
  <c r="D116" i="3"/>
  <c r="F115" i="3" l="1"/>
  <c r="I115" i="3"/>
  <c r="N117" i="2"/>
  <c r="P117" i="2"/>
  <c r="O117" i="2"/>
  <c r="I116" i="3" s="1"/>
  <c r="J116" i="3"/>
  <c r="K116" i="3"/>
  <c r="D117" i="3"/>
  <c r="F116" i="3" l="1"/>
  <c r="H116" i="3"/>
  <c r="O118" i="2"/>
  <c r="N118" i="2"/>
  <c r="H117" i="3" s="1"/>
  <c r="P118" i="2"/>
  <c r="J117" i="3" s="1"/>
  <c r="K117" i="3"/>
  <c r="D118" i="3"/>
  <c r="F117" i="3" l="1"/>
  <c r="I117" i="3"/>
  <c r="N119" i="2"/>
  <c r="P119" i="2"/>
  <c r="J118" i="3" s="1"/>
  <c r="O119" i="2"/>
  <c r="F118" i="3"/>
  <c r="H118" i="3"/>
  <c r="I118" i="3"/>
  <c r="K118" i="3"/>
  <c r="D119" i="3"/>
  <c r="O120" i="2" l="1"/>
  <c r="N120" i="2"/>
  <c r="H119" i="3" s="1"/>
  <c r="P120" i="2"/>
  <c r="J119" i="3" s="1"/>
  <c r="K119" i="3"/>
  <c r="D120" i="3"/>
  <c r="F119" i="3" l="1"/>
  <c r="I119" i="3"/>
  <c r="O121" i="2"/>
  <c r="N121" i="2"/>
  <c r="P121" i="2"/>
  <c r="H120" i="3"/>
  <c r="J120" i="3"/>
  <c r="K120" i="3"/>
  <c r="D121" i="3"/>
  <c r="F120" i="3" l="1"/>
  <c r="N122" i="2"/>
  <c r="P122" i="2"/>
  <c r="O122" i="2"/>
  <c r="I121" i="3" s="1"/>
  <c r="I120" i="3"/>
  <c r="H121" i="3"/>
  <c r="K121" i="3"/>
  <c r="D122" i="3"/>
  <c r="F121" i="3" l="1"/>
  <c r="J121" i="3"/>
  <c r="O123" i="2"/>
  <c r="N123" i="2"/>
  <c r="H122" i="3" s="1"/>
  <c r="P123" i="2"/>
  <c r="J122" i="3" s="1"/>
  <c r="K122" i="3"/>
  <c r="D123" i="3"/>
  <c r="F122" i="3" l="1"/>
  <c r="I122" i="3"/>
  <c r="N124" i="2"/>
  <c r="H123" i="3" s="1"/>
  <c r="P124" i="2"/>
  <c r="J123" i="3" s="1"/>
  <c r="O124" i="2"/>
  <c r="I123" i="3" s="1"/>
  <c r="K123" i="3"/>
  <c r="D124" i="3"/>
  <c r="F123" i="3" l="1"/>
  <c r="O125" i="2"/>
  <c r="N125" i="2"/>
  <c r="H124" i="3" s="1"/>
  <c r="P125" i="2"/>
  <c r="J124" i="3" s="1"/>
  <c r="K124" i="3"/>
  <c r="D125" i="3"/>
  <c r="F124" i="3" l="1"/>
  <c r="I124" i="3"/>
  <c r="N126" i="2"/>
  <c r="P126" i="2"/>
  <c r="J125" i="3" s="1"/>
  <c r="O126" i="2"/>
  <c r="I125" i="3" s="1"/>
  <c r="K125" i="3"/>
  <c r="D126" i="3"/>
  <c r="F125" i="3" l="1"/>
  <c r="H125" i="3"/>
  <c r="O127" i="2"/>
  <c r="I126" i="3" s="1"/>
  <c r="N127" i="2"/>
  <c r="H126" i="3" s="1"/>
  <c r="P127" i="2"/>
  <c r="J126" i="3" s="1"/>
  <c r="K126" i="3"/>
  <c r="D127" i="3"/>
  <c r="F126" i="3" l="1"/>
  <c r="N128" i="2"/>
  <c r="P128" i="2"/>
  <c r="J127" i="3" s="1"/>
  <c r="O128" i="2"/>
  <c r="I127" i="3" s="1"/>
  <c r="K127" i="3"/>
  <c r="D128" i="3"/>
  <c r="F127" i="3" l="1"/>
  <c r="H127" i="3"/>
  <c r="O129" i="2"/>
  <c r="N129" i="2"/>
  <c r="H128" i="3" s="1"/>
  <c r="P129" i="2"/>
  <c r="J128" i="3" s="1"/>
  <c r="K128" i="3"/>
  <c r="D129" i="3"/>
  <c r="F128" i="3" l="1"/>
  <c r="N130" i="2"/>
  <c r="P130" i="2"/>
  <c r="O130" i="2"/>
  <c r="I129" i="3" s="1"/>
  <c r="I128" i="3"/>
  <c r="H129" i="3"/>
  <c r="J129" i="3"/>
  <c r="K129" i="3"/>
  <c r="D130" i="3"/>
  <c r="F129" i="3" l="1"/>
  <c r="O131" i="2"/>
  <c r="N131" i="2"/>
  <c r="H130" i="3" s="1"/>
  <c r="P131" i="2"/>
  <c r="J130" i="3" s="1"/>
  <c r="K130" i="3"/>
  <c r="D131" i="3"/>
  <c r="F130" i="3" l="1"/>
  <c r="I130" i="3"/>
  <c r="N132" i="2"/>
  <c r="H131" i="3" s="1"/>
  <c r="P132" i="2"/>
  <c r="J131" i="3" s="1"/>
  <c r="O132" i="2"/>
  <c r="I131" i="3" s="1"/>
  <c r="K131" i="3"/>
  <c r="D132" i="3"/>
  <c r="F131" i="3" l="1"/>
  <c r="O133" i="2"/>
  <c r="I132" i="3" s="1"/>
  <c r="N133" i="2"/>
  <c r="H132" i="3" s="1"/>
  <c r="P133" i="2"/>
  <c r="J132" i="3" s="1"/>
  <c r="K132" i="3"/>
  <c r="D133" i="3"/>
  <c r="F132" i="3" l="1"/>
  <c r="N134" i="2"/>
  <c r="P134" i="2"/>
  <c r="O134" i="2"/>
  <c r="I133" i="3" s="1"/>
  <c r="J133" i="3"/>
  <c r="K133" i="3"/>
  <c r="D134" i="3"/>
  <c r="F133" i="3" l="1"/>
  <c r="H133" i="3"/>
  <c r="O135" i="2"/>
  <c r="N135" i="2"/>
  <c r="H134" i="3" s="1"/>
  <c r="P135" i="2"/>
  <c r="J134" i="3" s="1"/>
  <c r="K134" i="3"/>
  <c r="D135" i="3"/>
  <c r="F134" i="3" l="1"/>
  <c r="I134" i="3"/>
  <c r="N136" i="2"/>
  <c r="H135" i="3" s="1"/>
  <c r="P136" i="2"/>
  <c r="J135" i="3" s="1"/>
  <c r="O136" i="2"/>
  <c r="I135" i="3" s="1"/>
  <c r="K135" i="3"/>
  <c r="D136" i="3"/>
  <c r="F135" i="3" l="1"/>
  <c r="O137" i="2"/>
  <c r="I136" i="3" s="1"/>
  <c r="N137" i="2"/>
  <c r="H136" i="3" s="1"/>
  <c r="P137" i="2"/>
  <c r="J136" i="3" s="1"/>
  <c r="K136" i="3"/>
  <c r="D137" i="3"/>
  <c r="F136" i="3" l="1"/>
  <c r="N138" i="2"/>
  <c r="H137" i="3" s="1"/>
  <c r="P138" i="2"/>
  <c r="J137" i="3" s="1"/>
  <c r="O138" i="2"/>
  <c r="I137" i="3" s="1"/>
  <c r="K137" i="3"/>
  <c r="D138" i="3"/>
  <c r="F137" i="3" l="1"/>
  <c r="O139" i="2"/>
  <c r="I138" i="3" s="1"/>
  <c r="N139" i="2"/>
  <c r="H138" i="3" s="1"/>
  <c r="P139" i="2"/>
  <c r="J138" i="3" s="1"/>
  <c r="K138" i="3"/>
  <c r="D139" i="3"/>
  <c r="F138" i="3" l="1"/>
  <c r="N140" i="2"/>
  <c r="H139" i="3" s="1"/>
  <c r="P140" i="2"/>
  <c r="J139" i="3" s="1"/>
  <c r="O140" i="2"/>
  <c r="I139" i="3" s="1"/>
  <c r="K139" i="3"/>
  <c r="D140" i="3"/>
  <c r="F139" i="3" l="1"/>
  <c r="O141" i="2"/>
  <c r="N141" i="2"/>
  <c r="P141" i="2"/>
  <c r="H140" i="3"/>
  <c r="J140" i="3"/>
  <c r="K140" i="3"/>
  <c r="D141" i="3"/>
  <c r="F140" i="3" l="1"/>
  <c r="N142" i="2"/>
  <c r="P142" i="2"/>
  <c r="O142" i="2"/>
  <c r="I141" i="3" s="1"/>
  <c r="I140" i="3"/>
  <c r="H141" i="3"/>
  <c r="K141" i="3"/>
  <c r="D142" i="3"/>
  <c r="F141" i="3" l="1"/>
  <c r="J141" i="3"/>
  <c r="O143" i="2"/>
  <c r="N143" i="2"/>
  <c r="H142" i="3" s="1"/>
  <c r="P143" i="2"/>
  <c r="J142" i="3" s="1"/>
  <c r="K142" i="3"/>
  <c r="D143" i="3"/>
  <c r="F142" i="3" l="1"/>
  <c r="I142" i="3"/>
  <c r="N144" i="2"/>
  <c r="P144" i="2"/>
  <c r="J143" i="3" s="1"/>
  <c r="O144" i="2"/>
  <c r="F143" i="3"/>
  <c r="H143" i="3"/>
  <c r="I143" i="3"/>
  <c r="K143" i="3"/>
  <c r="D144" i="3"/>
  <c r="O145" i="2" l="1"/>
  <c r="N145" i="2"/>
  <c r="H144" i="3" s="1"/>
  <c r="P145" i="2"/>
  <c r="J144" i="3" s="1"/>
  <c r="K144" i="3"/>
  <c r="D145" i="3"/>
  <c r="F144" i="3" l="1"/>
  <c r="I144" i="3"/>
  <c r="N146" i="2"/>
  <c r="P146" i="2"/>
  <c r="J145" i="3" s="1"/>
  <c r="O146" i="2"/>
  <c r="I145" i="3" s="1"/>
  <c r="H145" i="3"/>
  <c r="K145" i="3"/>
  <c r="D146" i="3"/>
  <c r="F145" i="3" l="1"/>
  <c r="O147" i="2"/>
  <c r="N147" i="2"/>
  <c r="H146" i="3" s="1"/>
  <c r="P147" i="2"/>
  <c r="J146" i="3" s="1"/>
  <c r="K146" i="3"/>
  <c r="D147" i="3"/>
  <c r="F146" i="3" l="1"/>
  <c r="I146" i="3"/>
  <c r="N148" i="2"/>
  <c r="H147" i="3" s="1"/>
  <c r="P148" i="2"/>
  <c r="J147" i="3" s="1"/>
  <c r="O148" i="2"/>
  <c r="I147" i="3" s="1"/>
  <c r="K147" i="3"/>
  <c r="D148" i="3"/>
  <c r="F147" i="3" l="1"/>
  <c r="O149" i="2"/>
  <c r="N149" i="2"/>
  <c r="H148" i="3" s="1"/>
  <c r="P149" i="2"/>
  <c r="J148" i="3" s="1"/>
  <c r="K148" i="3"/>
  <c r="D149" i="3"/>
  <c r="F148" i="3" l="1"/>
  <c r="I148" i="3"/>
  <c r="N150" i="2"/>
  <c r="P150" i="2"/>
  <c r="J149" i="3" s="1"/>
  <c r="O150" i="2"/>
  <c r="I149" i="3" s="1"/>
  <c r="H149" i="3"/>
  <c r="K149" i="3"/>
  <c r="D150" i="3"/>
  <c r="F149" i="3" l="1"/>
  <c r="O151" i="2"/>
  <c r="N151" i="2"/>
  <c r="P151" i="2"/>
  <c r="H150" i="3"/>
  <c r="J150" i="3"/>
  <c r="K150" i="3"/>
  <c r="D151" i="3"/>
  <c r="F150" i="3" l="1"/>
  <c r="N152" i="2"/>
  <c r="P152" i="2"/>
  <c r="O152" i="2"/>
  <c r="I151" i="3" s="1"/>
  <c r="I150" i="3"/>
  <c r="H151" i="3"/>
  <c r="K151" i="3"/>
  <c r="D152" i="3"/>
  <c r="F151" i="3" l="1"/>
  <c r="J151" i="3"/>
  <c r="O153" i="2"/>
  <c r="N153" i="2"/>
  <c r="H152" i="3" s="1"/>
  <c r="P153" i="2"/>
  <c r="J152" i="3" s="1"/>
  <c r="K152" i="3"/>
  <c r="D153" i="3"/>
  <c r="F152" i="3" l="1"/>
  <c r="I152" i="3"/>
  <c r="N154" i="2"/>
  <c r="P154" i="2"/>
  <c r="J153" i="3" s="1"/>
  <c r="O154" i="2"/>
  <c r="I153" i="3" s="1"/>
  <c r="H153" i="3"/>
  <c r="K153" i="3"/>
  <c r="D154" i="3"/>
  <c r="F153" i="3" l="1"/>
  <c r="O155" i="2"/>
  <c r="I154" i="3" s="1"/>
  <c r="N155" i="2"/>
  <c r="H154" i="3" s="1"/>
  <c r="P155" i="2"/>
  <c r="J154" i="3" s="1"/>
  <c r="K154" i="3"/>
  <c r="D155" i="3"/>
  <c r="F154" i="3" l="1"/>
  <c r="N156" i="2"/>
  <c r="H155" i="3" s="1"/>
  <c r="P156" i="2"/>
  <c r="J155" i="3" s="1"/>
  <c r="O156" i="2"/>
  <c r="I155" i="3" s="1"/>
  <c r="K155" i="3"/>
  <c r="D156" i="3"/>
  <c r="F155" i="3" l="1"/>
  <c r="O157" i="2"/>
  <c r="I156" i="3" s="1"/>
  <c r="N157" i="2"/>
  <c r="H156" i="3" s="1"/>
  <c r="P157" i="2"/>
  <c r="J156" i="3" s="1"/>
  <c r="K156" i="3"/>
  <c r="D157" i="3"/>
  <c r="F156" i="3" l="1"/>
  <c r="N158" i="2"/>
  <c r="P158" i="2"/>
  <c r="J157" i="3" s="1"/>
  <c r="O158" i="2"/>
  <c r="I157" i="3" s="1"/>
  <c r="K157" i="3"/>
  <c r="D158" i="3"/>
  <c r="F157" i="3" l="1"/>
  <c r="H157" i="3"/>
  <c r="O159" i="2"/>
  <c r="N159" i="2"/>
  <c r="P159" i="2"/>
  <c r="H158" i="3"/>
  <c r="J158" i="3"/>
  <c r="K158" i="3"/>
  <c r="D159" i="3"/>
  <c r="F158" i="3" l="1"/>
  <c r="N160" i="2"/>
  <c r="H159" i="3" s="1"/>
  <c r="P160" i="2"/>
  <c r="O160" i="2"/>
  <c r="I159" i="3" s="1"/>
  <c r="I158" i="3"/>
  <c r="K159" i="3"/>
  <c r="D160" i="3"/>
  <c r="F159" i="3" l="1"/>
  <c r="J159" i="3"/>
  <c r="O161" i="2"/>
  <c r="N161" i="2"/>
  <c r="H160" i="3" s="1"/>
  <c r="P161" i="2"/>
  <c r="J160" i="3" s="1"/>
  <c r="K160" i="3"/>
  <c r="D161" i="3"/>
  <c r="F160" i="3" l="1"/>
  <c r="I160" i="3"/>
  <c r="N162" i="2"/>
  <c r="P162" i="2"/>
  <c r="J161" i="3" s="1"/>
  <c r="O162" i="2"/>
  <c r="I161" i="3" s="1"/>
  <c r="H161" i="3"/>
  <c r="K161" i="3"/>
  <c r="D162" i="3"/>
  <c r="F161" i="3" l="1"/>
  <c r="O163" i="2"/>
  <c r="I162" i="3" s="1"/>
  <c r="N163" i="2"/>
  <c r="H162" i="3" s="1"/>
  <c r="P163" i="2"/>
  <c r="J162" i="3" s="1"/>
  <c r="K162" i="3"/>
  <c r="D163" i="3"/>
  <c r="F162" i="3" l="1"/>
  <c r="N164" i="2"/>
  <c r="H163" i="3" s="1"/>
  <c r="P164" i="2"/>
  <c r="J163" i="3" s="1"/>
  <c r="O164" i="2"/>
  <c r="I163" i="3" s="1"/>
  <c r="K163" i="3"/>
  <c r="D164" i="3"/>
  <c r="F163" i="3" l="1"/>
  <c r="O165" i="2"/>
  <c r="I164" i="3" s="1"/>
  <c r="N165" i="2"/>
  <c r="H164" i="3" s="1"/>
  <c r="P165" i="2"/>
  <c r="J164" i="3" s="1"/>
  <c r="K164" i="3"/>
  <c r="D165" i="3"/>
  <c r="F164" i="3" l="1"/>
  <c r="N166" i="2"/>
  <c r="H165" i="3" s="1"/>
  <c r="P166" i="2"/>
  <c r="J165" i="3" s="1"/>
  <c r="O166" i="2"/>
  <c r="I165" i="3" s="1"/>
  <c r="K165" i="3"/>
  <c r="D166" i="3"/>
  <c r="F165" i="3" l="1"/>
  <c r="O167" i="2"/>
  <c r="I166" i="3" s="1"/>
  <c r="N167" i="2"/>
  <c r="H166" i="3" s="1"/>
  <c r="P167" i="2"/>
  <c r="J166" i="3" s="1"/>
  <c r="K166" i="3"/>
  <c r="D167" i="3"/>
  <c r="F166" i="3" l="1"/>
  <c r="N168" i="2"/>
  <c r="P168" i="2"/>
  <c r="J167" i="3" s="1"/>
  <c r="O168" i="2"/>
  <c r="I167" i="3" s="1"/>
  <c r="K167" i="3"/>
  <c r="D168" i="3"/>
  <c r="F167" i="3" l="1"/>
  <c r="H167" i="3"/>
  <c r="O169" i="2"/>
  <c r="N169" i="2"/>
  <c r="P169" i="2"/>
  <c r="H168" i="3"/>
  <c r="J168" i="3"/>
  <c r="K168" i="3"/>
  <c r="D169" i="3"/>
  <c r="F168" i="3" l="1"/>
  <c r="N170" i="2"/>
  <c r="P170" i="2"/>
  <c r="O170" i="2"/>
  <c r="I169" i="3" s="1"/>
  <c r="I168" i="3"/>
  <c r="H169" i="3"/>
  <c r="J169" i="3"/>
  <c r="K169" i="3"/>
  <c r="D170" i="3"/>
  <c r="F169" i="3" l="1"/>
  <c r="O171" i="2"/>
  <c r="N171" i="2"/>
  <c r="H170" i="3" s="1"/>
  <c r="P171" i="2"/>
  <c r="J170" i="3" s="1"/>
  <c r="K170" i="3"/>
  <c r="D171" i="3"/>
  <c r="F170" i="3" l="1"/>
  <c r="I170" i="3"/>
  <c r="N172" i="2"/>
  <c r="P172" i="2"/>
  <c r="J171" i="3" s="1"/>
  <c r="O172" i="2"/>
  <c r="I171" i="3" s="1"/>
  <c r="K171" i="3"/>
  <c r="D172" i="3"/>
  <c r="F171" i="3" l="1"/>
  <c r="H171" i="3"/>
  <c r="O173" i="2"/>
  <c r="N173" i="2"/>
  <c r="P173" i="2"/>
  <c r="H172" i="3"/>
  <c r="J172" i="3"/>
  <c r="K172" i="3"/>
  <c r="D173" i="3"/>
  <c r="F172" i="3" l="1"/>
  <c r="N174" i="2"/>
  <c r="P174" i="2"/>
  <c r="O174" i="2"/>
  <c r="I173" i="3" s="1"/>
  <c r="I172" i="3"/>
  <c r="H173" i="3"/>
  <c r="J173" i="3"/>
  <c r="K173" i="3"/>
  <c r="D174" i="3"/>
  <c r="F173" i="3" l="1"/>
  <c r="O175" i="2"/>
  <c r="I174" i="3" s="1"/>
  <c r="N175" i="2"/>
  <c r="H174" i="3" s="1"/>
  <c r="P175" i="2"/>
  <c r="J174" i="3" s="1"/>
  <c r="K174" i="3"/>
  <c r="D175" i="3"/>
  <c r="F174" i="3" l="1"/>
  <c r="N176" i="2"/>
  <c r="P176" i="2"/>
  <c r="J175" i="3" s="1"/>
  <c r="O176" i="2"/>
  <c r="I175" i="3" s="1"/>
  <c r="H175" i="3"/>
  <c r="K175" i="3"/>
  <c r="D176" i="3"/>
  <c r="F175" i="3" l="1"/>
  <c r="O177" i="2"/>
  <c r="N177" i="2"/>
  <c r="P177" i="2"/>
  <c r="H176" i="3"/>
  <c r="J176" i="3"/>
  <c r="K176" i="3"/>
  <c r="D177" i="3"/>
  <c r="F176" i="3" l="1"/>
  <c r="N178" i="2"/>
  <c r="P178" i="2"/>
  <c r="O178" i="2"/>
  <c r="I177" i="3" s="1"/>
  <c r="I176" i="3"/>
  <c r="H177" i="3"/>
  <c r="J177" i="3"/>
  <c r="K177" i="3"/>
  <c r="D178" i="3"/>
  <c r="F177" i="3" l="1"/>
  <c r="O179" i="2"/>
  <c r="I178" i="3" s="1"/>
  <c r="N179" i="2"/>
  <c r="H178" i="3" s="1"/>
  <c r="P179" i="2"/>
  <c r="J178" i="3" s="1"/>
  <c r="K178" i="3"/>
  <c r="D179" i="3"/>
  <c r="F178" i="3" l="1"/>
  <c r="N180" i="2"/>
  <c r="P180" i="2"/>
  <c r="J179" i="3" s="1"/>
  <c r="O180" i="2"/>
  <c r="I179" i="3" s="1"/>
  <c r="K179" i="3"/>
  <c r="D180" i="3"/>
  <c r="F179" i="3" l="1"/>
  <c r="H179" i="3"/>
  <c r="O181" i="2"/>
  <c r="N181" i="2"/>
  <c r="H180" i="3" s="1"/>
  <c r="P181" i="2"/>
  <c r="J180" i="3" s="1"/>
  <c r="I180" i="3"/>
  <c r="K180" i="3"/>
  <c r="D181" i="3"/>
  <c r="F180" i="3" l="1"/>
  <c r="N182" i="2"/>
  <c r="P182" i="2"/>
  <c r="J181" i="3" s="1"/>
  <c r="O182" i="2"/>
  <c r="I181" i="3" s="1"/>
  <c r="H181" i="3"/>
  <c r="K181" i="3"/>
  <c r="D182" i="3"/>
  <c r="F181" i="3" l="1"/>
  <c r="O183" i="2"/>
  <c r="N183" i="2"/>
  <c r="P183" i="2"/>
  <c r="H182" i="3"/>
  <c r="J182" i="3"/>
  <c r="K182" i="3"/>
  <c r="D183" i="3"/>
  <c r="F182" i="3" l="1"/>
  <c r="N184" i="2"/>
  <c r="P184" i="2"/>
  <c r="O184" i="2"/>
  <c r="I183" i="3" s="1"/>
  <c r="I182" i="3"/>
  <c r="H183" i="3"/>
  <c r="J183" i="3"/>
  <c r="K183" i="3"/>
  <c r="D184" i="3"/>
  <c r="F183" i="3" l="1"/>
  <c r="O185" i="2"/>
  <c r="N185" i="2"/>
  <c r="H184" i="3" s="1"/>
  <c r="P185" i="2"/>
  <c r="J184" i="3" s="1"/>
  <c r="K184" i="3"/>
  <c r="D185" i="3"/>
  <c r="F184" i="3" l="1"/>
  <c r="I184" i="3"/>
  <c r="N186" i="2"/>
  <c r="P186" i="2"/>
  <c r="J185" i="3" s="1"/>
  <c r="O186" i="2"/>
  <c r="I185" i="3" s="1"/>
  <c r="K185" i="3"/>
  <c r="D186" i="3"/>
  <c r="F185" i="3" l="1"/>
  <c r="H185" i="3"/>
  <c r="O187" i="2"/>
  <c r="N187" i="2"/>
  <c r="P187" i="2"/>
  <c r="H186" i="3"/>
  <c r="J186" i="3"/>
  <c r="K186" i="3"/>
  <c r="D187" i="3"/>
  <c r="F186" i="3" l="1"/>
  <c r="N188" i="2"/>
  <c r="P188" i="2"/>
  <c r="O188" i="2"/>
  <c r="I187" i="3" s="1"/>
  <c r="I186" i="3"/>
  <c r="H187" i="3"/>
  <c r="J187" i="3"/>
  <c r="K187" i="3"/>
  <c r="D188" i="3"/>
  <c r="F187" i="3" l="1"/>
  <c r="O189" i="2"/>
  <c r="N189" i="2"/>
  <c r="H188" i="3" s="1"/>
  <c r="P189" i="2"/>
  <c r="J188" i="3" s="1"/>
  <c r="K188" i="3"/>
  <c r="D189" i="3"/>
  <c r="F188" i="3" l="1"/>
  <c r="I188" i="3"/>
  <c r="N190" i="2"/>
  <c r="P190" i="2"/>
  <c r="J189" i="3" s="1"/>
  <c r="O190" i="2"/>
  <c r="I189" i="3" s="1"/>
  <c r="K189" i="3"/>
  <c r="D190" i="3"/>
  <c r="F189" i="3" l="1"/>
  <c r="H189" i="3"/>
  <c r="O191" i="2"/>
  <c r="F190" i="3" s="1"/>
  <c r="N191" i="2"/>
  <c r="H190" i="3" s="1"/>
  <c r="P191" i="2"/>
  <c r="J190" i="3" s="1"/>
  <c r="I190" i="3"/>
  <c r="K190" i="3"/>
  <c r="D191" i="3"/>
  <c r="N192" i="2" l="1"/>
  <c r="P192" i="2"/>
  <c r="J191" i="3" s="1"/>
  <c r="O192" i="2"/>
  <c r="I191" i="3" s="1"/>
  <c r="K191" i="3"/>
  <c r="D192" i="3"/>
  <c r="F191" i="3" l="1"/>
  <c r="H191" i="3"/>
  <c r="O193" i="2"/>
  <c r="N193" i="2"/>
  <c r="H192" i="3" s="1"/>
  <c r="P193" i="2"/>
  <c r="F192" i="3"/>
  <c r="I192" i="3"/>
  <c r="J192" i="3"/>
  <c r="K192" i="3"/>
  <c r="D193" i="3"/>
  <c r="N194" i="2" l="1"/>
  <c r="P194" i="2"/>
  <c r="J193" i="3" s="1"/>
  <c r="O194" i="2"/>
  <c r="I193" i="3" s="1"/>
  <c r="K193" i="3"/>
  <c r="D194" i="3"/>
  <c r="F193" i="3" l="1"/>
  <c r="H193" i="3"/>
  <c r="O195" i="2"/>
  <c r="N195" i="2"/>
  <c r="H194" i="3" s="1"/>
  <c r="P195" i="2"/>
  <c r="F194" i="3"/>
  <c r="I194" i="3"/>
  <c r="J194" i="3"/>
  <c r="K194" i="3"/>
  <c r="D195" i="3"/>
  <c r="N196" i="2" l="1"/>
  <c r="P196" i="2"/>
  <c r="J195" i="3" s="1"/>
  <c r="O196" i="2"/>
  <c r="I195" i="3" s="1"/>
  <c r="K195" i="3"/>
  <c r="D196" i="3"/>
  <c r="F195" i="3" l="1"/>
  <c r="H195" i="3"/>
  <c r="O197" i="2"/>
  <c r="N197" i="2"/>
  <c r="H196" i="3" s="1"/>
  <c r="P197" i="2"/>
  <c r="F196" i="3"/>
  <c r="I196" i="3"/>
  <c r="J196" i="3"/>
  <c r="K196" i="3"/>
  <c r="D197" i="3"/>
  <c r="N198" i="2" l="1"/>
  <c r="P198" i="2"/>
  <c r="J197" i="3" s="1"/>
  <c r="O198" i="2"/>
  <c r="I197" i="3" s="1"/>
  <c r="K197" i="3"/>
  <c r="D198" i="3"/>
  <c r="F197" i="3" l="1"/>
  <c r="H197" i="3"/>
  <c r="O199" i="2"/>
  <c r="N199" i="2"/>
  <c r="H198" i="3" s="1"/>
  <c r="P199" i="2"/>
  <c r="F198" i="3"/>
  <c r="I198" i="3"/>
  <c r="J198" i="3"/>
  <c r="K198" i="3"/>
  <c r="D199" i="3"/>
  <c r="N200" i="2" l="1"/>
  <c r="P200" i="2"/>
  <c r="J199" i="3" s="1"/>
  <c r="O200" i="2"/>
  <c r="I199" i="3" s="1"/>
  <c r="K199" i="3"/>
  <c r="D200" i="3"/>
  <c r="F199" i="3" l="1"/>
  <c r="H199" i="3"/>
  <c r="O201" i="2"/>
  <c r="N201" i="2"/>
  <c r="P201" i="2"/>
  <c r="H200" i="3"/>
  <c r="J200" i="3"/>
  <c r="K200" i="3"/>
  <c r="D201" i="3"/>
  <c r="F200" i="3" l="1"/>
  <c r="N202" i="2"/>
  <c r="P202" i="2"/>
  <c r="O202" i="2"/>
  <c r="I201" i="3" s="1"/>
  <c r="I200" i="3"/>
  <c r="H201" i="3"/>
  <c r="J201" i="3"/>
  <c r="K201" i="3"/>
  <c r="D202" i="3"/>
  <c r="F201" i="3" l="1"/>
  <c r="O203" i="2"/>
  <c r="N203" i="2"/>
  <c r="H202" i="3" s="1"/>
  <c r="P203" i="2"/>
  <c r="J202" i="3" s="1"/>
  <c r="K202" i="3"/>
  <c r="D203" i="3"/>
  <c r="F202" i="3" l="1"/>
  <c r="I202" i="3"/>
  <c r="N204" i="2"/>
  <c r="P204" i="2"/>
  <c r="J203" i="3" s="1"/>
  <c r="O204" i="2"/>
  <c r="I203" i="3" s="1"/>
  <c r="K203" i="3"/>
  <c r="D204" i="3"/>
  <c r="F203" i="3" l="1"/>
  <c r="H203" i="3"/>
  <c r="O205" i="2"/>
  <c r="F204" i="3" s="1"/>
  <c r="N205" i="2"/>
  <c r="H204" i="3" s="1"/>
  <c r="P205" i="2"/>
  <c r="J204" i="3" s="1"/>
  <c r="I204" i="3"/>
  <c r="K204" i="3"/>
  <c r="D205" i="3"/>
  <c r="N206" i="2" l="1"/>
  <c r="H205" i="3" s="1"/>
  <c r="P206" i="2"/>
  <c r="J205" i="3" s="1"/>
  <c r="O206" i="2"/>
  <c r="I205" i="3" s="1"/>
  <c r="K205" i="3"/>
  <c r="D206" i="3"/>
  <c r="F205" i="3" l="1"/>
  <c r="O207" i="2"/>
  <c r="N207" i="2"/>
  <c r="H206" i="3" s="1"/>
  <c r="P207" i="2"/>
  <c r="J206" i="3" s="1"/>
  <c r="K206" i="3"/>
  <c r="D207" i="3"/>
  <c r="F206" i="3" l="1"/>
  <c r="I206" i="3"/>
  <c r="N208" i="2"/>
  <c r="P208" i="2"/>
  <c r="J207" i="3" s="1"/>
  <c r="O208" i="2"/>
  <c r="I207" i="3" s="1"/>
  <c r="K207" i="3"/>
  <c r="D208" i="3"/>
  <c r="F207" i="3" l="1"/>
  <c r="H207" i="3"/>
  <c r="O209" i="2"/>
  <c r="N209" i="2"/>
  <c r="P209" i="2"/>
  <c r="H208" i="3"/>
  <c r="J208" i="3"/>
  <c r="K208" i="3"/>
  <c r="D209" i="3"/>
  <c r="F208" i="3" l="1"/>
  <c r="N210" i="2"/>
  <c r="P210" i="2"/>
  <c r="O210" i="2"/>
  <c r="I209" i="3" s="1"/>
  <c r="I208" i="3"/>
  <c r="H209" i="3"/>
  <c r="J209" i="3"/>
  <c r="K209" i="3"/>
  <c r="D210" i="3"/>
  <c r="F209" i="3" l="1"/>
  <c r="O211" i="2"/>
  <c r="N211" i="2"/>
  <c r="H210" i="3" s="1"/>
  <c r="P211" i="2"/>
  <c r="J210" i="3" s="1"/>
  <c r="K210" i="3"/>
  <c r="D211" i="3"/>
  <c r="F210" i="3" l="1"/>
  <c r="I210" i="3"/>
  <c r="N212" i="2"/>
  <c r="P212" i="2"/>
  <c r="J211" i="3" s="1"/>
  <c r="O212" i="2"/>
  <c r="I211" i="3" s="1"/>
  <c r="H211" i="3"/>
  <c r="K211" i="3"/>
  <c r="D212" i="3"/>
  <c r="F211" i="3" l="1"/>
  <c r="O213" i="2"/>
  <c r="N213" i="2"/>
  <c r="H212" i="3" s="1"/>
  <c r="P213" i="2"/>
  <c r="J212" i="3" s="1"/>
  <c r="I212" i="3"/>
  <c r="K212" i="3"/>
  <c r="D213" i="3"/>
  <c r="F212" i="3" l="1"/>
  <c r="N214" i="2"/>
  <c r="P214" i="2"/>
  <c r="J213" i="3" s="1"/>
  <c r="O214" i="2"/>
  <c r="F213" i="3"/>
  <c r="H213" i="3"/>
  <c r="I213" i="3"/>
  <c r="K213" i="3"/>
  <c r="D214" i="3"/>
  <c r="O215" i="2" l="1"/>
  <c r="N215" i="2"/>
  <c r="H214" i="3" s="1"/>
  <c r="P215" i="2"/>
  <c r="J214" i="3" s="1"/>
  <c r="I214" i="3"/>
  <c r="K214" i="3"/>
  <c r="D215" i="3"/>
  <c r="F214" i="3" l="1"/>
  <c r="N216" i="2"/>
  <c r="P216" i="2"/>
  <c r="J215" i="3" s="1"/>
  <c r="O216" i="2"/>
  <c r="I215" i="3" s="1"/>
  <c r="H215" i="3"/>
  <c r="K215" i="3"/>
  <c r="D216" i="3"/>
  <c r="F215" i="3" l="1"/>
  <c r="O217" i="2"/>
  <c r="I216" i="3" s="1"/>
  <c r="N217" i="2"/>
  <c r="H216" i="3" s="1"/>
  <c r="P217" i="2"/>
  <c r="J216" i="3" s="1"/>
  <c r="K216" i="3"/>
  <c r="D217" i="3"/>
  <c r="F216" i="3" l="1"/>
  <c r="N218" i="2"/>
  <c r="F217" i="3" s="1"/>
  <c r="P218" i="2"/>
  <c r="J217" i="3" s="1"/>
  <c r="O218" i="2"/>
  <c r="I217" i="3" s="1"/>
  <c r="H217" i="3"/>
  <c r="K217" i="3"/>
  <c r="D218" i="3"/>
  <c r="O219" i="2" l="1"/>
  <c r="N219" i="2"/>
  <c r="H218" i="3" s="1"/>
  <c r="P219" i="2"/>
  <c r="J218" i="3" s="1"/>
  <c r="I218" i="3"/>
  <c r="K218" i="3"/>
  <c r="D219" i="3"/>
  <c r="F218" i="3" l="1"/>
  <c r="N220" i="2"/>
  <c r="P220" i="2"/>
  <c r="J219" i="3" s="1"/>
  <c r="O220" i="2"/>
  <c r="F219" i="3"/>
  <c r="H219" i="3"/>
  <c r="I219" i="3"/>
  <c r="K219" i="3"/>
  <c r="D220" i="3"/>
  <c r="O221" i="2" l="1"/>
  <c r="N221" i="2"/>
  <c r="H220" i="3" s="1"/>
  <c r="P221" i="2"/>
  <c r="F220" i="3"/>
  <c r="I220" i="3"/>
  <c r="J220" i="3"/>
  <c r="K220" i="3"/>
  <c r="D221" i="3"/>
  <c r="N222" i="2" l="1"/>
  <c r="P222" i="2"/>
  <c r="O222" i="2"/>
  <c r="I221" i="3" s="1"/>
  <c r="J221" i="3"/>
  <c r="K221" i="3"/>
  <c r="D222" i="3"/>
  <c r="F221" i="3" l="1"/>
  <c r="H221" i="3"/>
  <c r="O223" i="2"/>
  <c r="N223" i="2"/>
  <c r="H222" i="3" s="1"/>
  <c r="P223" i="2"/>
  <c r="J222" i="3" s="1"/>
  <c r="I222" i="3"/>
  <c r="K222" i="3"/>
  <c r="D223" i="3"/>
  <c r="F222" i="3" l="1"/>
  <c r="N224" i="2"/>
  <c r="P224" i="2"/>
  <c r="J223" i="3" s="1"/>
  <c r="O224" i="2"/>
  <c r="I223" i="3" s="1"/>
  <c r="H223" i="3"/>
  <c r="K223" i="3"/>
  <c r="D224" i="3"/>
  <c r="F223" i="3" l="1"/>
  <c r="O225" i="2"/>
  <c r="F224" i="3" s="1"/>
  <c r="N225" i="2"/>
  <c r="H224" i="3" s="1"/>
  <c r="P225" i="2"/>
  <c r="J224" i="3" s="1"/>
  <c r="I224" i="3"/>
  <c r="K224" i="3"/>
  <c r="D225" i="3"/>
  <c r="N226" i="2" l="1"/>
  <c r="P226" i="2"/>
  <c r="J225" i="3" s="1"/>
  <c r="O226" i="2"/>
  <c r="I225" i="3" s="1"/>
  <c r="K225" i="3"/>
  <c r="D226" i="3"/>
  <c r="F225" i="3" l="1"/>
  <c r="H225" i="3"/>
  <c r="O227" i="2"/>
  <c r="N227" i="2"/>
  <c r="P227" i="2"/>
  <c r="H226" i="3"/>
  <c r="J226" i="3"/>
  <c r="K226" i="3"/>
  <c r="D227" i="3"/>
  <c r="F226" i="3" l="1"/>
  <c r="N228" i="2"/>
  <c r="P228" i="2"/>
  <c r="O228" i="2"/>
  <c r="I227" i="3" s="1"/>
  <c r="I226" i="3"/>
  <c r="H227" i="3"/>
  <c r="K227" i="3"/>
  <c r="D228" i="3"/>
  <c r="F227" i="3" l="1"/>
  <c r="J227" i="3"/>
  <c r="O229" i="2"/>
  <c r="N229" i="2"/>
  <c r="H228" i="3" s="1"/>
  <c r="P229" i="2"/>
  <c r="J228" i="3" s="1"/>
  <c r="I228" i="3"/>
  <c r="K228" i="3"/>
  <c r="D229" i="3"/>
  <c r="F228" i="3" l="1"/>
  <c r="N230" i="2"/>
  <c r="P230" i="2"/>
  <c r="J229" i="3" s="1"/>
  <c r="O230" i="2"/>
  <c r="I229" i="3" s="1"/>
  <c r="H229" i="3"/>
  <c r="K229" i="3"/>
  <c r="D230" i="3"/>
  <c r="F229" i="3" l="1"/>
  <c r="O231" i="2"/>
  <c r="N231" i="2"/>
  <c r="H230" i="3" s="1"/>
  <c r="P231" i="2"/>
  <c r="J230" i="3" s="1"/>
  <c r="K230" i="3"/>
  <c r="D231" i="3"/>
  <c r="F230" i="3" l="1"/>
  <c r="I230" i="3"/>
  <c r="N232" i="2"/>
  <c r="H231" i="3" s="1"/>
  <c r="P232" i="2"/>
  <c r="J231" i="3" s="1"/>
  <c r="O232" i="2"/>
  <c r="I231" i="3" s="1"/>
  <c r="K231" i="3"/>
  <c r="D232" i="3"/>
  <c r="F231" i="3" l="1"/>
  <c r="O233" i="2"/>
  <c r="I232" i="3" s="1"/>
  <c r="N233" i="2"/>
  <c r="H232" i="3" s="1"/>
  <c r="P233" i="2"/>
  <c r="J232" i="3" s="1"/>
  <c r="K232" i="3"/>
  <c r="D233" i="3"/>
  <c r="F232" i="3" l="1"/>
  <c r="N234" i="2"/>
  <c r="P234" i="2"/>
  <c r="J233" i="3" s="1"/>
  <c r="O234" i="2"/>
  <c r="I233" i="3" s="1"/>
  <c r="K233" i="3"/>
  <c r="D234" i="3"/>
  <c r="F233" i="3" l="1"/>
  <c r="H233" i="3"/>
  <c r="O235" i="2"/>
  <c r="N235" i="2"/>
  <c r="P235" i="2"/>
  <c r="H234" i="3"/>
  <c r="J234" i="3"/>
  <c r="K234" i="3"/>
  <c r="D235" i="3"/>
  <c r="F234" i="3" l="1"/>
  <c r="N236" i="2"/>
  <c r="P236" i="2"/>
  <c r="O236" i="2"/>
  <c r="I235" i="3" s="1"/>
  <c r="I234" i="3"/>
  <c r="H235" i="3"/>
  <c r="J235" i="3"/>
  <c r="K235" i="3"/>
  <c r="D236" i="3"/>
  <c r="F235" i="3" l="1"/>
  <c r="O237" i="2"/>
  <c r="I236" i="3" s="1"/>
  <c r="N237" i="2"/>
  <c r="H236" i="3" s="1"/>
  <c r="P237" i="2"/>
  <c r="J236" i="3" s="1"/>
  <c r="K236" i="3"/>
  <c r="D237" i="3"/>
  <c r="F236" i="3" l="1"/>
  <c r="N238" i="2"/>
  <c r="H237" i="3" s="1"/>
  <c r="P238" i="2"/>
  <c r="J237" i="3" s="1"/>
  <c r="O238" i="2"/>
  <c r="I237" i="3" s="1"/>
  <c r="K237" i="3"/>
  <c r="D238" i="3"/>
  <c r="F237" i="3" l="1"/>
  <c r="O239" i="2"/>
  <c r="I238" i="3" s="1"/>
  <c r="N239" i="2"/>
  <c r="H238" i="3" s="1"/>
  <c r="P239" i="2"/>
  <c r="J238" i="3" s="1"/>
  <c r="K238" i="3"/>
  <c r="D239" i="3"/>
  <c r="F238" i="3" l="1"/>
  <c r="N240" i="2"/>
  <c r="P240" i="2"/>
  <c r="J239" i="3" s="1"/>
  <c r="O240" i="2"/>
  <c r="I239" i="3" s="1"/>
  <c r="K239" i="3"/>
  <c r="D240" i="3"/>
  <c r="F239" i="3" l="1"/>
  <c r="H239" i="3"/>
  <c r="O241" i="2"/>
  <c r="N241" i="2"/>
  <c r="H240" i="3" s="1"/>
  <c r="P241" i="2"/>
  <c r="J240" i="3" s="1"/>
  <c r="K240" i="3"/>
  <c r="D241" i="3"/>
  <c r="F240" i="3" l="1"/>
  <c r="I240" i="3"/>
  <c r="N242" i="2"/>
  <c r="H241" i="3" s="1"/>
  <c r="P242" i="2"/>
  <c r="J241" i="3" s="1"/>
  <c r="O242" i="2"/>
  <c r="I241" i="3" s="1"/>
  <c r="K241" i="3"/>
  <c r="D242" i="3"/>
  <c r="F241" i="3" l="1"/>
  <c r="O243" i="2"/>
  <c r="F242" i="3" s="1"/>
  <c r="N243" i="2"/>
  <c r="H242" i="3" s="1"/>
  <c r="P243" i="2"/>
  <c r="J242" i="3" s="1"/>
  <c r="I242" i="3"/>
  <c r="K242" i="3"/>
  <c r="D243" i="3"/>
  <c r="N244" i="2" l="1"/>
  <c r="P244" i="2"/>
  <c r="J243" i="3" s="1"/>
  <c r="O244" i="2"/>
  <c r="I243" i="3" s="1"/>
  <c r="H243" i="3"/>
  <c r="K243" i="3"/>
  <c r="D244" i="3"/>
  <c r="F243" i="3" l="1"/>
  <c r="O245" i="2"/>
  <c r="N245" i="2"/>
  <c r="P245" i="2"/>
  <c r="H244" i="3"/>
  <c r="J244" i="3"/>
  <c r="K244" i="3"/>
  <c r="D245" i="3"/>
  <c r="F244" i="3" l="1"/>
  <c r="N246" i="2"/>
  <c r="P246" i="2"/>
  <c r="O246" i="2"/>
  <c r="I245" i="3" s="1"/>
  <c r="I244" i="3"/>
  <c r="H245" i="3"/>
  <c r="K245" i="3"/>
  <c r="D246" i="3"/>
  <c r="F245" i="3" l="1"/>
  <c r="J245" i="3"/>
  <c r="O247" i="2"/>
  <c r="I246" i="3" s="1"/>
  <c r="N247" i="2"/>
  <c r="H246" i="3" s="1"/>
  <c r="P247" i="2"/>
  <c r="J246" i="3" s="1"/>
  <c r="K246" i="3"/>
  <c r="D247" i="3"/>
  <c r="F246" i="3" l="1"/>
  <c r="N248" i="2"/>
  <c r="P248" i="2"/>
  <c r="J247" i="3" s="1"/>
  <c r="O248" i="2"/>
  <c r="I247" i="3" s="1"/>
  <c r="K247" i="3"/>
  <c r="D248" i="3"/>
  <c r="F247" i="3" l="1"/>
  <c r="H247" i="3"/>
  <c r="O249" i="2"/>
  <c r="I248" i="3" s="1"/>
  <c r="N249" i="2"/>
  <c r="H248" i="3" s="1"/>
  <c r="P249" i="2"/>
  <c r="J248" i="3" s="1"/>
  <c r="K248" i="3"/>
  <c r="D249" i="3"/>
  <c r="F248" i="3" l="1"/>
  <c r="N250" i="2"/>
  <c r="H249" i="3" s="1"/>
  <c r="P250" i="2"/>
  <c r="J249" i="3" s="1"/>
  <c r="O250" i="2"/>
  <c r="I249" i="3" s="1"/>
  <c r="K249" i="3"/>
  <c r="D250" i="3"/>
  <c r="F249" i="3" l="1"/>
  <c r="O251" i="2"/>
  <c r="N251" i="2"/>
  <c r="H250" i="3" s="1"/>
  <c r="P251" i="2"/>
  <c r="J250" i="3" s="1"/>
  <c r="K250" i="3"/>
  <c r="D251" i="3"/>
  <c r="F250" i="3" l="1"/>
  <c r="I250" i="3"/>
  <c r="N252" i="2"/>
  <c r="P252" i="2"/>
  <c r="J251" i="3" s="1"/>
  <c r="O252" i="2"/>
  <c r="I251" i="3" s="1"/>
  <c r="K251" i="3"/>
  <c r="D252" i="3"/>
  <c r="F251" i="3" l="1"/>
  <c r="H251" i="3"/>
  <c r="O253" i="2"/>
  <c r="N253" i="2"/>
  <c r="P253" i="2"/>
  <c r="H252" i="3"/>
  <c r="J252" i="3"/>
  <c r="K252" i="3"/>
  <c r="D253" i="3"/>
  <c r="F252" i="3" l="1"/>
  <c r="N254" i="2"/>
  <c r="P254" i="2"/>
  <c r="O254" i="2"/>
  <c r="I253" i="3" s="1"/>
  <c r="I252" i="3"/>
  <c r="H253" i="3"/>
  <c r="J253" i="3"/>
  <c r="K253" i="3"/>
  <c r="D254" i="3"/>
  <c r="F253" i="3" l="1"/>
  <c r="O255" i="2"/>
  <c r="N255" i="2"/>
  <c r="H254" i="3" s="1"/>
  <c r="P255" i="2"/>
  <c r="J254" i="3" s="1"/>
  <c r="K254" i="3"/>
  <c r="D255" i="3"/>
  <c r="F254" i="3" l="1"/>
  <c r="I254" i="3"/>
  <c r="N256" i="2"/>
  <c r="P256" i="2"/>
  <c r="J255" i="3" s="1"/>
  <c r="O256" i="2"/>
  <c r="I255" i="3" s="1"/>
  <c r="K255" i="3"/>
  <c r="D256" i="3"/>
  <c r="F255" i="3" l="1"/>
  <c r="H255" i="3"/>
  <c r="O257" i="2"/>
  <c r="I256" i="3" s="1"/>
  <c r="N257" i="2"/>
  <c r="H256" i="3" s="1"/>
  <c r="P257" i="2"/>
  <c r="J256" i="3" s="1"/>
  <c r="K256" i="3"/>
  <c r="D257" i="3"/>
  <c r="F256" i="3" l="1"/>
  <c r="N258" i="2"/>
  <c r="P258" i="2"/>
  <c r="J257" i="3" s="1"/>
  <c r="O258" i="2"/>
  <c r="I257" i="3" s="1"/>
  <c r="H257" i="3"/>
  <c r="K257" i="3"/>
  <c r="D258" i="3"/>
  <c r="F257" i="3" l="1"/>
  <c r="O259" i="2"/>
  <c r="I258" i="3" s="1"/>
  <c r="N259" i="2"/>
  <c r="H258" i="3" s="1"/>
  <c r="P259" i="2"/>
  <c r="J258" i="3" s="1"/>
  <c r="K258" i="3"/>
  <c r="D259" i="3"/>
  <c r="F258" i="3" l="1"/>
  <c r="N260" i="2"/>
  <c r="P260" i="2"/>
  <c r="J259" i="3" s="1"/>
  <c r="O260" i="2"/>
  <c r="I259" i="3" s="1"/>
  <c r="H259" i="3"/>
  <c r="K259" i="3"/>
  <c r="D260" i="3"/>
  <c r="F259" i="3" l="1"/>
  <c r="O261" i="2"/>
  <c r="N261" i="2"/>
  <c r="H260" i="3" s="1"/>
  <c r="P261" i="2"/>
  <c r="J260" i="3" s="1"/>
  <c r="K260" i="3"/>
  <c r="D261" i="3"/>
  <c r="F260" i="3" l="1"/>
  <c r="I260" i="3"/>
  <c r="N262" i="2"/>
  <c r="H261" i="3" s="1"/>
  <c r="P262" i="2"/>
  <c r="J261" i="3" s="1"/>
  <c r="O262" i="2"/>
  <c r="I261" i="3" s="1"/>
  <c r="K261" i="3"/>
  <c r="D262" i="3"/>
  <c r="F261" i="3" l="1"/>
  <c r="O263" i="2"/>
  <c r="F262" i="3" s="1"/>
  <c r="N263" i="2"/>
  <c r="H262" i="3" s="1"/>
  <c r="P263" i="2"/>
  <c r="J262" i="3" s="1"/>
  <c r="I262" i="3"/>
  <c r="K262" i="3"/>
  <c r="D263" i="3"/>
  <c r="N264" i="2" l="1"/>
  <c r="F263" i="3" s="1"/>
  <c r="P264" i="2"/>
  <c r="J263" i="3" s="1"/>
  <c r="O264" i="2"/>
  <c r="I263" i="3" s="1"/>
  <c r="H263" i="3"/>
  <c r="K263" i="3"/>
  <c r="D264" i="3"/>
  <c r="O265" i="2" l="1"/>
  <c r="N265" i="2"/>
  <c r="H264" i="3" s="1"/>
  <c r="P265" i="2"/>
  <c r="J264" i="3" s="1"/>
  <c r="K264" i="3"/>
  <c r="D265" i="3"/>
  <c r="F264" i="3" l="1"/>
  <c r="I264" i="3"/>
  <c r="N266" i="2"/>
  <c r="F265" i="3" s="1"/>
  <c r="P266" i="2"/>
  <c r="J265" i="3" s="1"/>
  <c r="O266" i="2"/>
  <c r="I265" i="3" s="1"/>
  <c r="H265" i="3"/>
  <c r="K265" i="3"/>
  <c r="D266" i="3"/>
  <c r="O267" i="2" l="1"/>
  <c r="N267" i="2"/>
  <c r="H266" i="3" s="1"/>
  <c r="P267" i="2"/>
  <c r="J266" i="3" s="1"/>
  <c r="K266" i="3"/>
  <c r="D267" i="3"/>
  <c r="F266" i="3" l="1"/>
  <c r="I266" i="3"/>
  <c r="N268" i="2"/>
  <c r="F267" i="3" s="1"/>
  <c r="P268" i="2"/>
  <c r="J267" i="3" s="1"/>
  <c r="O268" i="2"/>
  <c r="I267" i="3" s="1"/>
  <c r="H267" i="3"/>
  <c r="K267" i="3"/>
  <c r="D268" i="3"/>
  <c r="O269" i="2" l="1"/>
  <c r="N269" i="2"/>
  <c r="H268" i="3" s="1"/>
  <c r="P269" i="2"/>
  <c r="J268" i="3" s="1"/>
  <c r="K268" i="3"/>
  <c r="D269" i="3"/>
  <c r="F268" i="3" l="1"/>
  <c r="I268" i="3"/>
  <c r="N270" i="2"/>
  <c r="P270" i="2"/>
  <c r="J269" i="3" s="1"/>
  <c r="O270" i="2"/>
  <c r="I269" i="3" s="1"/>
  <c r="K269" i="3"/>
  <c r="D270" i="3"/>
  <c r="F269" i="3" l="1"/>
  <c r="H269" i="3"/>
  <c r="O271" i="2"/>
  <c r="N271" i="2"/>
  <c r="H270" i="3" s="1"/>
  <c r="P271" i="2"/>
  <c r="J270" i="3" s="1"/>
  <c r="I270" i="3"/>
  <c r="K270" i="3"/>
  <c r="D271" i="3"/>
  <c r="F270" i="3" l="1"/>
  <c r="N272" i="2"/>
  <c r="P272" i="2"/>
  <c r="O272" i="2"/>
  <c r="I271" i="3" s="1"/>
  <c r="J271" i="3"/>
  <c r="K271" i="3"/>
  <c r="D272" i="3"/>
  <c r="F271" i="3" l="1"/>
  <c r="H271" i="3"/>
  <c r="O273" i="2"/>
  <c r="N273" i="2"/>
  <c r="H272" i="3" s="1"/>
  <c r="P273" i="2"/>
  <c r="J272" i="3" s="1"/>
  <c r="K272" i="3"/>
  <c r="D273" i="3"/>
  <c r="F272" i="3" l="1"/>
  <c r="I272" i="3"/>
  <c r="N274" i="2"/>
  <c r="P274" i="2"/>
  <c r="J273" i="3" s="1"/>
  <c r="O274" i="2"/>
  <c r="I273" i="3" s="1"/>
  <c r="H273" i="3"/>
  <c r="K273" i="3"/>
  <c r="D274" i="3"/>
  <c r="F273" i="3" l="1"/>
  <c r="O275" i="2"/>
  <c r="N275" i="2"/>
  <c r="H274" i="3" s="1"/>
  <c r="P275" i="2"/>
  <c r="J274" i="3" s="1"/>
  <c r="I274" i="3"/>
  <c r="K274" i="3"/>
  <c r="D275" i="3"/>
  <c r="F274" i="3" l="1"/>
  <c r="N276" i="2"/>
  <c r="P276" i="2"/>
  <c r="O276" i="2"/>
  <c r="I275" i="3" s="1"/>
  <c r="J275" i="3"/>
  <c r="K275" i="3"/>
  <c r="D276" i="3"/>
  <c r="F275" i="3" l="1"/>
  <c r="H275" i="3"/>
  <c r="O277" i="2"/>
  <c r="N277" i="2"/>
  <c r="H276" i="3" s="1"/>
  <c r="P277" i="2"/>
  <c r="J276" i="3" s="1"/>
  <c r="K276" i="3"/>
  <c r="D277" i="3"/>
  <c r="F276" i="3" l="1"/>
  <c r="I276" i="3"/>
  <c r="N278" i="2"/>
  <c r="P278" i="2"/>
  <c r="O278" i="2"/>
  <c r="I277" i="3" s="1"/>
  <c r="J277" i="3"/>
  <c r="K277" i="3"/>
  <c r="D278" i="3"/>
  <c r="F277" i="3" l="1"/>
  <c r="H277" i="3"/>
  <c r="O279" i="2"/>
  <c r="N279" i="2"/>
  <c r="H278" i="3" s="1"/>
  <c r="P279" i="2"/>
  <c r="J278" i="3" s="1"/>
  <c r="K278" i="3"/>
  <c r="D279" i="3"/>
  <c r="F278" i="3" l="1"/>
  <c r="I278" i="3"/>
  <c r="N280" i="2"/>
  <c r="P280" i="2"/>
  <c r="J279" i="3" s="1"/>
  <c r="O280" i="2"/>
  <c r="I279" i="3" s="1"/>
  <c r="H279" i="3"/>
  <c r="K279" i="3"/>
  <c r="D280" i="3"/>
  <c r="F279" i="3" l="1"/>
  <c r="O281" i="2"/>
  <c r="N281" i="2"/>
  <c r="H280" i="3" s="1"/>
  <c r="P281" i="2"/>
  <c r="F280" i="3"/>
  <c r="I280" i="3"/>
  <c r="J280" i="3"/>
  <c r="K280" i="3"/>
  <c r="D281" i="3"/>
  <c r="N282" i="2" l="1"/>
  <c r="P282" i="2"/>
  <c r="J281" i="3" s="1"/>
  <c r="O282" i="2"/>
  <c r="I281" i="3" s="1"/>
  <c r="H281" i="3"/>
  <c r="K281" i="3"/>
  <c r="D282" i="3"/>
  <c r="F281" i="3" l="1"/>
  <c r="O283" i="2"/>
  <c r="N283" i="2"/>
  <c r="H282" i="3" s="1"/>
  <c r="P283" i="2"/>
  <c r="F282" i="3"/>
  <c r="I282" i="3"/>
  <c r="J282" i="3"/>
  <c r="K282" i="3"/>
  <c r="D283" i="3"/>
  <c r="N284" i="2" l="1"/>
  <c r="P284" i="2"/>
  <c r="J283" i="3" s="1"/>
  <c r="O284" i="2"/>
  <c r="I283" i="3" s="1"/>
  <c r="H283" i="3"/>
  <c r="K283" i="3"/>
  <c r="D284" i="3"/>
  <c r="F283" i="3" l="1"/>
  <c r="O285" i="2"/>
  <c r="N285" i="2"/>
  <c r="H284" i="3" s="1"/>
  <c r="P285" i="2"/>
  <c r="F284" i="3"/>
  <c r="I284" i="3"/>
  <c r="J284" i="3"/>
  <c r="K284" i="3"/>
  <c r="D285" i="3"/>
  <c r="N286" i="2" l="1"/>
  <c r="P286" i="2"/>
  <c r="J285" i="3" s="1"/>
  <c r="O286" i="2"/>
  <c r="F285" i="3"/>
  <c r="H285" i="3"/>
  <c r="I285" i="3"/>
  <c r="K285" i="3"/>
  <c r="D286" i="3"/>
  <c r="O287" i="2" l="1"/>
  <c r="N287" i="2"/>
  <c r="H286" i="3" s="1"/>
  <c r="P287" i="2"/>
  <c r="J286" i="3" s="1"/>
  <c r="K286" i="3"/>
  <c r="D287" i="3"/>
  <c r="F286" i="3" l="1"/>
  <c r="I286" i="3"/>
  <c r="N288" i="2"/>
  <c r="P288" i="2"/>
  <c r="J287" i="3" s="1"/>
  <c r="O288" i="2"/>
  <c r="I287" i="3" s="1"/>
  <c r="H287" i="3"/>
  <c r="K287" i="3"/>
  <c r="D288" i="3"/>
  <c r="F287" i="3" l="1"/>
  <c r="O289" i="2"/>
  <c r="F288" i="3" s="1"/>
  <c r="N289" i="2"/>
  <c r="H288" i="3" s="1"/>
  <c r="P289" i="2"/>
  <c r="J288" i="3" s="1"/>
  <c r="I288" i="3"/>
  <c r="K288" i="3"/>
  <c r="D289" i="3"/>
  <c r="N290" i="2" l="1"/>
  <c r="P290" i="2"/>
  <c r="J289" i="3" s="1"/>
  <c r="O290" i="2"/>
  <c r="I289" i="3" s="1"/>
  <c r="H289" i="3"/>
  <c r="K289" i="3"/>
  <c r="D290" i="3"/>
  <c r="F289" i="3" l="1"/>
  <c r="O291" i="2"/>
  <c r="N291" i="2"/>
  <c r="H290" i="3" s="1"/>
  <c r="P291" i="2"/>
  <c r="F290" i="3"/>
  <c r="I290" i="3"/>
  <c r="J290" i="3"/>
  <c r="K290" i="3"/>
  <c r="D291" i="3"/>
  <c r="N292" i="2" l="1"/>
  <c r="P292" i="2"/>
  <c r="J291" i="3" s="1"/>
  <c r="O292" i="2"/>
  <c r="I291" i="3" s="1"/>
  <c r="H291" i="3"/>
  <c r="K291" i="3"/>
  <c r="D292" i="3"/>
  <c r="F291" i="3" l="1"/>
  <c r="O293" i="2"/>
  <c r="N293" i="2"/>
  <c r="H292" i="3" s="1"/>
  <c r="P293" i="2"/>
  <c r="F292" i="3"/>
  <c r="I292" i="3"/>
  <c r="J292" i="3"/>
  <c r="K292" i="3"/>
  <c r="D293" i="3"/>
  <c r="N294" i="2" l="1"/>
  <c r="P294" i="2"/>
  <c r="J293" i="3" s="1"/>
  <c r="O294" i="2"/>
  <c r="I293" i="3" s="1"/>
  <c r="H293" i="3"/>
  <c r="K293" i="3"/>
  <c r="D294" i="3"/>
  <c r="F293" i="3" l="1"/>
  <c r="O295" i="2"/>
  <c r="N295" i="2"/>
  <c r="H294" i="3" s="1"/>
  <c r="P295" i="2"/>
  <c r="F294" i="3"/>
  <c r="I294" i="3"/>
  <c r="J294" i="3"/>
  <c r="K294" i="3"/>
  <c r="D295" i="3"/>
  <c r="N296" i="2" l="1"/>
  <c r="P296" i="2"/>
  <c r="J295" i="3" s="1"/>
  <c r="O296" i="2"/>
  <c r="I295" i="3" s="1"/>
  <c r="H295" i="3"/>
  <c r="K295" i="3"/>
  <c r="D296" i="3"/>
  <c r="F295" i="3" l="1"/>
  <c r="O297" i="2"/>
  <c r="F296" i="3" s="1"/>
  <c r="N297" i="2"/>
  <c r="H296" i="3" s="1"/>
  <c r="P297" i="2"/>
  <c r="J296" i="3" s="1"/>
  <c r="I296" i="3"/>
  <c r="K296" i="3"/>
  <c r="D297" i="3"/>
  <c r="N298" i="2" l="1"/>
  <c r="P298" i="2"/>
  <c r="J297" i="3" s="1"/>
  <c r="O298" i="2"/>
  <c r="I297" i="3" s="1"/>
  <c r="H297" i="3"/>
  <c r="K297" i="3"/>
  <c r="D298" i="3"/>
  <c r="F297" i="3" l="1"/>
  <c r="O299" i="2"/>
  <c r="N299" i="2"/>
  <c r="H298" i="3" s="1"/>
  <c r="P299" i="2"/>
  <c r="F298" i="3"/>
  <c r="I298" i="3"/>
  <c r="J298" i="3"/>
  <c r="K298" i="3"/>
  <c r="D299" i="3"/>
  <c r="N300" i="2" l="1"/>
  <c r="P300" i="2"/>
  <c r="J299" i="3" s="1"/>
  <c r="O300" i="2"/>
  <c r="I299" i="3" s="1"/>
  <c r="H299" i="3"/>
  <c r="K299" i="3"/>
  <c r="D300" i="3"/>
  <c r="F299" i="3" l="1"/>
  <c r="O301" i="2"/>
  <c r="N301" i="2"/>
  <c r="H300" i="3" s="1"/>
  <c r="P301" i="2"/>
  <c r="F300" i="3"/>
  <c r="I300" i="3"/>
  <c r="J300" i="3"/>
  <c r="K300" i="3"/>
  <c r="D301" i="3"/>
  <c r="N302" i="2" l="1"/>
  <c r="P302" i="2"/>
  <c r="J301" i="3" s="1"/>
  <c r="O302" i="2"/>
  <c r="F301" i="3"/>
  <c r="H301" i="3"/>
  <c r="I301" i="3"/>
  <c r="K301" i="3"/>
  <c r="D302" i="3"/>
  <c r="O303" i="2" l="1"/>
  <c r="N303" i="2"/>
  <c r="H302" i="3" s="1"/>
  <c r="P303" i="2"/>
  <c r="J302" i="3" s="1"/>
  <c r="K302" i="3"/>
  <c r="D303" i="3"/>
  <c r="F302" i="3" l="1"/>
  <c r="I302" i="3"/>
  <c r="N304" i="2"/>
  <c r="P304" i="2"/>
  <c r="J303" i="3" s="1"/>
  <c r="O304" i="2"/>
  <c r="F303" i="3"/>
  <c r="H303" i="3"/>
  <c r="I303" i="3"/>
  <c r="K303" i="3"/>
  <c r="D304" i="3"/>
  <c r="O305" i="2" l="1"/>
  <c r="N305" i="2"/>
  <c r="H304" i="3" s="1"/>
  <c r="P305" i="2"/>
  <c r="J304" i="3" s="1"/>
  <c r="K304" i="3"/>
  <c r="D305" i="3"/>
  <c r="F304" i="3" l="1"/>
  <c r="I304" i="3"/>
  <c r="N306" i="2"/>
  <c r="H305" i="3" s="1"/>
  <c r="P306" i="2"/>
  <c r="J305" i="3" s="1"/>
  <c r="O306" i="2"/>
  <c r="I305" i="3" s="1"/>
  <c r="K305" i="3"/>
  <c r="D306" i="3"/>
  <c r="F305" i="3" l="1"/>
  <c r="O307" i="2"/>
  <c r="F306" i="3" s="1"/>
  <c r="N307" i="2"/>
  <c r="H306" i="3" s="1"/>
  <c r="P307" i="2"/>
  <c r="J306" i="3" s="1"/>
  <c r="I306" i="3"/>
  <c r="K306" i="3"/>
  <c r="D307" i="3"/>
  <c r="N308" i="2" l="1"/>
  <c r="P308" i="2"/>
  <c r="J307" i="3" s="1"/>
  <c r="O308" i="2"/>
  <c r="I307" i="3" s="1"/>
  <c r="K307" i="3"/>
  <c r="D308" i="3"/>
  <c r="F307" i="3" l="1"/>
  <c r="H307" i="3"/>
  <c r="O309" i="2"/>
  <c r="N309" i="2"/>
  <c r="H308" i="3" s="1"/>
  <c r="P309" i="2"/>
  <c r="J308" i="3" s="1"/>
  <c r="I308" i="3"/>
  <c r="K308" i="3"/>
  <c r="D309" i="3"/>
  <c r="F308" i="3" l="1"/>
  <c r="N310" i="2"/>
  <c r="P310" i="2"/>
  <c r="J309" i="3" s="1"/>
  <c r="O310" i="2"/>
  <c r="I309" i="3" s="1"/>
  <c r="K309" i="3"/>
  <c r="D310" i="3"/>
  <c r="F309" i="3" l="1"/>
  <c r="H309" i="3"/>
  <c r="O311" i="2"/>
  <c r="N311" i="2"/>
  <c r="H310" i="3" s="1"/>
  <c r="P311" i="2"/>
  <c r="J310" i="3" s="1"/>
  <c r="I310" i="3"/>
  <c r="K310" i="3"/>
  <c r="D311" i="3"/>
  <c r="F310" i="3" l="1"/>
  <c r="N312" i="2"/>
  <c r="P312" i="2"/>
  <c r="J311" i="3" s="1"/>
  <c r="O312" i="2"/>
  <c r="I311" i="3" s="1"/>
  <c r="K311" i="3"/>
  <c r="D312" i="3"/>
  <c r="F311" i="3" l="1"/>
  <c r="H311" i="3"/>
  <c r="O313" i="2"/>
  <c r="N313" i="2"/>
  <c r="H312" i="3" s="1"/>
  <c r="P313" i="2"/>
  <c r="J312" i="3" s="1"/>
  <c r="I312" i="3"/>
  <c r="K312" i="3"/>
  <c r="D313" i="3"/>
  <c r="F312" i="3" l="1"/>
  <c r="N314" i="2"/>
  <c r="P314" i="2"/>
  <c r="J313" i="3" s="1"/>
  <c r="O314" i="2"/>
  <c r="I313" i="3" s="1"/>
  <c r="K313" i="3"/>
  <c r="D314" i="3"/>
  <c r="F313" i="3" l="1"/>
  <c r="H313" i="3"/>
  <c r="O315" i="2"/>
  <c r="N315" i="2"/>
  <c r="H314" i="3" s="1"/>
  <c r="P315" i="2"/>
  <c r="J314" i="3" s="1"/>
  <c r="I314" i="3"/>
  <c r="K314" i="3"/>
  <c r="D315" i="3"/>
  <c r="F314" i="3" l="1"/>
  <c r="N316" i="2"/>
  <c r="P316" i="2"/>
  <c r="O316" i="2"/>
  <c r="I315" i="3" s="1"/>
  <c r="J315" i="3"/>
  <c r="K315" i="3"/>
  <c r="D316" i="3"/>
  <c r="F315" i="3" l="1"/>
  <c r="H315" i="3"/>
  <c r="O317" i="2"/>
  <c r="N317" i="2"/>
  <c r="H316" i="3" s="1"/>
  <c r="P317" i="2"/>
  <c r="J316" i="3" s="1"/>
  <c r="I316" i="3"/>
  <c r="K316" i="3"/>
  <c r="D317" i="3"/>
  <c r="F316" i="3" l="1"/>
  <c r="N318" i="2"/>
  <c r="P318" i="2"/>
  <c r="J317" i="3" s="1"/>
  <c r="O318" i="2"/>
  <c r="I317" i="3" s="1"/>
  <c r="K317" i="3"/>
  <c r="D318" i="3"/>
  <c r="F317" i="3" l="1"/>
  <c r="H317" i="3"/>
  <c r="O319" i="2"/>
  <c r="N319" i="2"/>
  <c r="P319" i="2"/>
  <c r="H318" i="3"/>
  <c r="J318" i="3"/>
  <c r="K318" i="3"/>
  <c r="D319" i="3"/>
  <c r="F318" i="3" l="1"/>
  <c r="N320" i="2"/>
  <c r="P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P321" i="2"/>
  <c r="J320" i="3" s="1"/>
  <c r="K320" i="3"/>
  <c r="D321" i="3"/>
  <c r="F320" i="3" l="1"/>
  <c r="I320" i="3"/>
  <c r="N322" i="2"/>
  <c r="H321" i="3" s="1"/>
  <c r="P322" i="2"/>
  <c r="J321" i="3" s="1"/>
  <c r="O322" i="2"/>
  <c r="I321" i="3" s="1"/>
  <c r="K321" i="3"/>
  <c r="D322" i="3"/>
  <c r="F321" i="3" l="1"/>
  <c r="O323" i="2"/>
  <c r="N323" i="2"/>
  <c r="H322" i="3" s="1"/>
  <c r="P323" i="2"/>
  <c r="J322" i="3" s="1"/>
  <c r="K322" i="3"/>
  <c r="D323" i="3"/>
  <c r="F322" i="3" l="1"/>
  <c r="I322" i="3"/>
  <c r="N324" i="2"/>
  <c r="P324" i="2"/>
  <c r="J323" i="3" s="1"/>
  <c r="O324" i="2"/>
  <c r="I323" i="3" s="1"/>
  <c r="K323" i="3"/>
  <c r="D324" i="3"/>
  <c r="F323" i="3" l="1"/>
  <c r="H323" i="3"/>
  <c r="O325" i="2"/>
  <c r="F324" i="3" s="1"/>
  <c r="N325" i="2"/>
  <c r="H324" i="3" s="1"/>
  <c r="P325" i="2"/>
  <c r="J324" i="3" s="1"/>
  <c r="I324" i="3"/>
  <c r="K324" i="3"/>
  <c r="D325" i="3"/>
  <c r="N326" i="2" l="1"/>
  <c r="P326" i="2"/>
  <c r="J325" i="3" s="1"/>
  <c r="O326" i="2"/>
  <c r="I325" i="3" s="1"/>
  <c r="K325" i="3"/>
  <c r="D326" i="3"/>
  <c r="F325" i="3" l="1"/>
  <c r="H325" i="3"/>
  <c r="O327" i="2"/>
  <c r="F326" i="3" s="1"/>
  <c r="N327" i="2"/>
  <c r="H326" i="3" s="1"/>
  <c r="P327" i="2"/>
  <c r="J326" i="3" s="1"/>
  <c r="I326" i="3"/>
  <c r="K326" i="3"/>
  <c r="D327" i="3"/>
  <c r="N328" i="2" l="1"/>
  <c r="P328" i="2"/>
  <c r="O328" i="2"/>
  <c r="I327" i="3" s="1"/>
  <c r="J327" i="3"/>
  <c r="K327" i="3"/>
  <c r="D328" i="3"/>
  <c r="F327" i="3" l="1"/>
  <c r="H327" i="3"/>
  <c r="O329" i="2"/>
  <c r="N329" i="2"/>
  <c r="H328" i="3" s="1"/>
  <c r="P329" i="2"/>
  <c r="F328" i="3"/>
  <c r="I328" i="3"/>
  <c r="J328" i="3"/>
  <c r="K328" i="3"/>
  <c r="D329" i="3"/>
  <c r="N330" i="2" l="1"/>
  <c r="P330" i="2"/>
  <c r="J329" i="3" s="1"/>
  <c r="O330" i="2"/>
  <c r="I329" i="3" s="1"/>
  <c r="K329" i="3"/>
  <c r="D330" i="3"/>
  <c r="F329" i="3" l="1"/>
  <c r="H329" i="3"/>
  <c r="O331" i="2"/>
  <c r="F330" i="3" s="1"/>
  <c r="N331" i="2"/>
  <c r="H330" i="3" s="1"/>
  <c r="P331" i="2"/>
  <c r="J330" i="3" s="1"/>
  <c r="I330" i="3"/>
  <c r="K330" i="3"/>
  <c r="D331" i="3"/>
  <c r="N332" i="2" l="1"/>
  <c r="P332" i="2"/>
  <c r="J331" i="3" s="1"/>
  <c r="O332" i="2"/>
  <c r="I331" i="3" s="1"/>
  <c r="K331" i="3"/>
  <c r="D332" i="3"/>
  <c r="F331" i="3" l="1"/>
  <c r="H331" i="3"/>
  <c r="O333" i="2"/>
  <c r="N333" i="2"/>
  <c r="P333" i="2"/>
  <c r="H332" i="3"/>
  <c r="J332" i="3"/>
  <c r="K332" i="3"/>
  <c r="D333" i="3"/>
  <c r="F332" i="3" l="1"/>
  <c r="N334" i="2"/>
  <c r="P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P335" i="2"/>
  <c r="J334" i="3" s="1"/>
  <c r="K334" i="3"/>
  <c r="D335" i="3"/>
  <c r="F334" i="3" l="1"/>
  <c r="I334" i="3"/>
  <c r="N336" i="2"/>
  <c r="H335" i="3" s="1"/>
  <c r="P336" i="2"/>
  <c r="J335" i="3" s="1"/>
  <c r="O336" i="2"/>
  <c r="I335" i="3" s="1"/>
  <c r="K335" i="3"/>
  <c r="D336" i="3"/>
  <c r="F335" i="3" l="1"/>
  <c r="O337" i="2"/>
  <c r="I336" i="3" s="1"/>
  <c r="N337" i="2"/>
  <c r="H336" i="3" s="1"/>
  <c r="P337" i="2"/>
  <c r="J336" i="3" s="1"/>
  <c r="K336" i="3"/>
  <c r="D337" i="3"/>
  <c r="F336" i="3" l="1"/>
  <c r="N338" i="2"/>
  <c r="P338" i="2"/>
  <c r="J337" i="3" s="1"/>
  <c r="O338" i="2"/>
  <c r="I337" i="3" s="1"/>
  <c r="K337" i="3"/>
  <c r="D338" i="3"/>
  <c r="F337" i="3" l="1"/>
  <c r="H337" i="3"/>
  <c r="O339" i="2"/>
  <c r="N339" i="2"/>
  <c r="H338" i="3" s="1"/>
  <c r="P339" i="2"/>
  <c r="J338" i="3" s="1"/>
  <c r="I338" i="3"/>
  <c r="K338" i="3"/>
  <c r="D339" i="3"/>
  <c r="F338" i="3" l="1"/>
  <c r="N340" i="2"/>
  <c r="P340" i="2"/>
  <c r="J339" i="3" s="1"/>
  <c r="O340" i="2"/>
  <c r="I339" i="3" s="1"/>
  <c r="K339" i="3"/>
  <c r="D340" i="3"/>
  <c r="F339" i="3" l="1"/>
  <c r="H339" i="3"/>
  <c r="O341" i="2"/>
  <c r="N341" i="2"/>
  <c r="H340" i="3" s="1"/>
  <c r="P341" i="2"/>
  <c r="J340" i="3" s="1"/>
  <c r="K340" i="3"/>
  <c r="D341" i="3"/>
  <c r="F340" i="3" l="1"/>
  <c r="I340" i="3"/>
  <c r="N342" i="2"/>
  <c r="H341" i="3" s="1"/>
  <c r="P342" i="2"/>
  <c r="J341" i="3" s="1"/>
  <c r="O342" i="2"/>
  <c r="I341" i="3" s="1"/>
  <c r="K341" i="3"/>
  <c r="D342" i="3"/>
  <c r="F341" i="3" l="1"/>
  <c r="O343" i="2"/>
  <c r="N343" i="2"/>
  <c r="P343" i="2"/>
  <c r="H342" i="3"/>
  <c r="J342" i="3"/>
  <c r="K342" i="3"/>
  <c r="D343" i="3"/>
  <c r="F342" i="3" l="1"/>
  <c r="N344" i="2"/>
  <c r="P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P345" i="2"/>
  <c r="J344" i="3" s="1"/>
  <c r="K344" i="3"/>
  <c r="D345" i="3"/>
  <c r="F344" i="3" l="1"/>
  <c r="I344" i="3"/>
  <c r="N346" i="2"/>
  <c r="H345" i="3" s="1"/>
  <c r="P346" i="2"/>
  <c r="J345" i="3" s="1"/>
  <c r="O346" i="2"/>
  <c r="I345" i="3" s="1"/>
  <c r="K345" i="3"/>
  <c r="D346" i="3"/>
  <c r="F345" i="3" l="1"/>
  <c r="O347" i="2"/>
  <c r="F346" i="3" s="1"/>
  <c r="N347" i="2"/>
  <c r="H346" i="3" s="1"/>
  <c r="P347" i="2"/>
  <c r="J346" i="3" s="1"/>
  <c r="I346" i="3"/>
  <c r="K346" i="3"/>
  <c r="D347" i="3"/>
  <c r="N348" i="2" l="1"/>
  <c r="P348" i="2"/>
  <c r="J347" i="3" s="1"/>
  <c r="O348" i="2"/>
  <c r="I347" i="3" s="1"/>
  <c r="H347" i="3"/>
  <c r="K347" i="3"/>
  <c r="D348" i="3"/>
  <c r="F347" i="3" l="1"/>
  <c r="O349" i="2"/>
  <c r="N349" i="2"/>
  <c r="H348" i="3" s="1"/>
  <c r="P349" i="2"/>
  <c r="F348" i="3"/>
  <c r="I348" i="3"/>
  <c r="J348" i="3"/>
  <c r="K348" i="3"/>
  <c r="D349" i="3"/>
  <c r="N350" i="2" l="1"/>
  <c r="P350" i="2"/>
  <c r="J349" i="3" s="1"/>
  <c r="O350" i="2"/>
  <c r="I349" i="3" s="1"/>
  <c r="H349" i="3"/>
  <c r="K349" i="3"/>
  <c r="D350" i="3"/>
  <c r="F349" i="3" l="1"/>
  <c r="O351" i="2"/>
  <c r="N351" i="2"/>
  <c r="H350" i="3" s="1"/>
  <c r="P351" i="2"/>
  <c r="J350" i="3" s="1"/>
  <c r="I350" i="3"/>
  <c r="K350" i="3"/>
  <c r="D351" i="3"/>
  <c r="F350" i="3" l="1"/>
  <c r="N352" i="2"/>
  <c r="P352" i="2"/>
  <c r="J351" i="3" s="1"/>
  <c r="O352" i="2"/>
  <c r="I351" i="3" s="1"/>
  <c r="K351" i="3"/>
  <c r="D352" i="3"/>
  <c r="F351" i="3" l="1"/>
  <c r="H351" i="3"/>
  <c r="O353" i="2"/>
  <c r="N353" i="2"/>
  <c r="H352" i="3" s="1"/>
  <c r="P353" i="2"/>
  <c r="J352" i="3" s="1"/>
  <c r="K352" i="3"/>
  <c r="D353" i="3"/>
  <c r="F352" i="3" l="1"/>
  <c r="I352" i="3"/>
  <c r="N354" i="2"/>
  <c r="P354" i="2"/>
  <c r="J353" i="3" s="1"/>
  <c r="O354" i="2"/>
  <c r="F353" i="3"/>
  <c r="H353" i="3"/>
  <c r="I353" i="3"/>
  <c r="K353" i="3"/>
  <c r="D354" i="3"/>
  <c r="O355" i="2" l="1"/>
  <c r="N355" i="2"/>
  <c r="H354" i="3" s="1"/>
  <c r="P355" i="2"/>
  <c r="J354" i="3" s="1"/>
  <c r="K354" i="3"/>
  <c r="D355" i="3"/>
  <c r="F354" i="3" l="1"/>
  <c r="I354" i="3"/>
  <c r="N356" i="2"/>
  <c r="P356" i="2"/>
  <c r="J355" i="3" s="1"/>
  <c r="O356" i="2"/>
  <c r="F355" i="3"/>
  <c r="H355" i="3"/>
  <c r="I355" i="3"/>
  <c r="K355" i="3"/>
  <c r="D356" i="3"/>
  <c r="O357" i="2" l="1"/>
  <c r="N357" i="2"/>
  <c r="H356" i="3" s="1"/>
  <c r="P357" i="2"/>
  <c r="J356" i="3" s="1"/>
  <c r="K356" i="3"/>
  <c r="D357" i="3"/>
  <c r="F356" i="3" l="1"/>
  <c r="I356" i="3"/>
  <c r="N358" i="2"/>
  <c r="P358" i="2"/>
  <c r="O358" i="2"/>
  <c r="I357" i="3" s="1"/>
  <c r="J357" i="3"/>
  <c r="K357" i="3"/>
  <c r="D358" i="3"/>
  <c r="F357" i="3" l="1"/>
  <c r="O359" i="2"/>
  <c r="N359" i="2"/>
  <c r="P359" i="2"/>
  <c r="J358" i="3" s="1"/>
  <c r="H357" i="3"/>
  <c r="I358" i="3"/>
  <c r="K358" i="3"/>
  <c r="D359" i="3"/>
  <c r="F358" i="3" l="1"/>
  <c r="H358" i="3"/>
  <c r="N360" i="2"/>
  <c r="P360" i="2"/>
  <c r="J359" i="3" s="1"/>
  <c r="O360" i="2"/>
  <c r="I359" i="3" s="1"/>
  <c r="K359" i="3"/>
  <c r="D360" i="3"/>
  <c r="F359" i="3" l="1"/>
  <c r="H359" i="3"/>
  <c r="O361" i="2"/>
  <c r="F360" i="3" s="1"/>
  <c r="N361" i="2"/>
  <c r="H360" i="3" s="1"/>
  <c r="P361" i="2"/>
  <c r="J360" i="3" s="1"/>
  <c r="I360" i="3"/>
  <c r="K360" i="3"/>
  <c r="D361" i="3"/>
  <c r="N362" i="2" l="1"/>
  <c r="P362" i="2"/>
  <c r="J361" i="3" s="1"/>
  <c r="O362" i="2"/>
  <c r="F361" i="3"/>
  <c r="H361" i="3"/>
  <c r="I361" i="3"/>
  <c r="K361" i="3"/>
  <c r="D362" i="3"/>
  <c r="O363" i="2" l="1"/>
  <c r="I362" i="3" s="1"/>
  <c r="N363" i="2"/>
  <c r="H362" i="3" s="1"/>
  <c r="P363" i="2"/>
  <c r="J362" i="3" s="1"/>
  <c r="K362" i="3"/>
  <c r="D363" i="3"/>
  <c r="F362" i="3" l="1"/>
  <c r="N364" i="2"/>
  <c r="P364" i="2"/>
  <c r="J363" i="3" s="1"/>
  <c r="O364" i="2"/>
  <c r="I363" i="3" s="1"/>
  <c r="K363" i="3"/>
  <c r="D364" i="3"/>
  <c r="F363" i="3" l="1"/>
  <c r="H363" i="3"/>
  <c r="O365" i="2"/>
  <c r="I364" i="3" s="1"/>
  <c r="N365" i="2"/>
  <c r="H364" i="3" s="1"/>
  <c r="P365" i="2"/>
  <c r="J364" i="3" s="1"/>
  <c r="K364" i="3"/>
  <c r="D365" i="3"/>
  <c r="F364" i="3" l="1"/>
  <c r="N366" i="2"/>
  <c r="P366" i="2"/>
  <c r="J365" i="3" s="1"/>
  <c r="O366" i="2"/>
  <c r="I365" i="3" s="1"/>
  <c r="K365" i="3"/>
  <c r="D366" i="3"/>
  <c r="F365" i="3" l="1"/>
  <c r="H365" i="3"/>
  <c r="O367" i="2"/>
  <c r="I366" i="3" s="1"/>
  <c r="N367" i="2"/>
  <c r="H366" i="3" s="1"/>
  <c r="P367" i="2"/>
  <c r="J366" i="3" s="1"/>
  <c r="K366" i="3"/>
  <c r="D367" i="3"/>
  <c r="F366" i="3" l="1"/>
  <c r="N368" i="2"/>
  <c r="F367" i="3" s="1"/>
  <c r="P368" i="2"/>
  <c r="J367" i="3" s="1"/>
  <c r="O368" i="2"/>
  <c r="I367" i="3" s="1"/>
  <c r="H367" i="3"/>
  <c r="K367" i="3"/>
  <c r="D368" i="3"/>
  <c r="O369" i="2" l="1"/>
  <c r="I368" i="3" s="1"/>
  <c r="N369" i="2"/>
  <c r="H368" i="3" s="1"/>
  <c r="P369" i="2"/>
  <c r="J368" i="3" s="1"/>
  <c r="K368" i="3"/>
  <c r="D369" i="3"/>
  <c r="F368" i="3" l="1"/>
  <c r="N370" i="2"/>
  <c r="F369" i="3" s="1"/>
  <c r="P370" i="2"/>
  <c r="J369" i="3" s="1"/>
  <c r="O370" i="2"/>
  <c r="I369" i="3" s="1"/>
  <c r="H369" i="3"/>
  <c r="K369" i="3"/>
  <c r="D370" i="3"/>
  <c r="O371" i="2" l="1"/>
  <c r="I370" i="3" s="1"/>
  <c r="N371" i="2"/>
  <c r="H370" i="3" s="1"/>
  <c r="P371" i="2"/>
  <c r="J370" i="3" s="1"/>
  <c r="K370" i="3"/>
  <c r="D371" i="3"/>
  <c r="F370" i="3" l="1"/>
  <c r="N372" i="2"/>
  <c r="F371" i="3" s="1"/>
  <c r="P372" i="2"/>
  <c r="J371" i="3" s="1"/>
  <c r="O372" i="2"/>
  <c r="I371" i="3" s="1"/>
  <c r="H371" i="3"/>
  <c r="K371" i="3"/>
  <c r="D372" i="3"/>
  <c r="O373" i="2" l="1"/>
  <c r="N373" i="2"/>
  <c r="H372" i="3" s="1"/>
  <c r="P373" i="2"/>
  <c r="J372" i="3" s="1"/>
  <c r="I372" i="3"/>
  <c r="K372" i="3"/>
  <c r="D373" i="3"/>
  <c r="F372" i="3" l="1"/>
  <c r="N374" i="2"/>
  <c r="P374" i="2"/>
  <c r="J373" i="3" s="1"/>
  <c r="O374" i="2"/>
  <c r="I373" i="3" s="1"/>
  <c r="H373" i="3"/>
  <c r="K373" i="3"/>
  <c r="D374" i="3"/>
  <c r="F373" i="3" l="1"/>
  <c r="O375" i="2"/>
  <c r="N375" i="2"/>
  <c r="H374" i="3" s="1"/>
  <c r="P375" i="2"/>
  <c r="J374" i="3" s="1"/>
  <c r="K374" i="3"/>
  <c r="D375" i="3"/>
  <c r="F374" i="3" l="1"/>
  <c r="I374" i="3"/>
  <c r="N376" i="2"/>
  <c r="F375" i="3" s="1"/>
  <c r="P376" i="2"/>
  <c r="J375" i="3" s="1"/>
  <c r="O376" i="2"/>
  <c r="I375" i="3" s="1"/>
  <c r="H375" i="3"/>
  <c r="K375" i="3"/>
  <c r="D376" i="3"/>
  <c r="O377" i="2" l="1"/>
  <c r="N377" i="2"/>
  <c r="H376" i="3" s="1"/>
  <c r="P377" i="2"/>
  <c r="J376" i="3" s="1"/>
  <c r="I376" i="3"/>
  <c r="K376" i="3"/>
  <c r="D377" i="3"/>
  <c r="F376" i="3" l="1"/>
  <c r="N378" i="2"/>
  <c r="P378" i="2"/>
  <c r="J377" i="3" s="1"/>
  <c r="O378" i="2"/>
  <c r="I377" i="3" s="1"/>
  <c r="K377" i="3"/>
  <c r="D378" i="3"/>
  <c r="F377" i="3" l="1"/>
  <c r="H377" i="3"/>
  <c r="O379" i="2"/>
  <c r="N379" i="2"/>
  <c r="H378" i="3" s="1"/>
  <c r="P379" i="2"/>
  <c r="J378" i="3" s="1"/>
  <c r="I378" i="3"/>
  <c r="K378" i="3"/>
  <c r="D379" i="3"/>
  <c r="F378" i="3" l="1"/>
  <c r="N380" i="2"/>
  <c r="P380" i="2"/>
  <c r="J379" i="3" s="1"/>
  <c r="O380" i="2"/>
  <c r="I379" i="3" s="1"/>
  <c r="H379" i="3"/>
  <c r="K379" i="3"/>
  <c r="D380" i="3"/>
  <c r="F379" i="3" l="1"/>
  <c r="O381" i="2"/>
  <c r="I380" i="3" s="1"/>
  <c r="N381" i="2"/>
  <c r="H380" i="3" s="1"/>
  <c r="P381" i="2"/>
  <c r="J380" i="3" s="1"/>
  <c r="K380" i="3"/>
  <c r="D381" i="3"/>
  <c r="F380" i="3" l="1"/>
  <c r="N382" i="2"/>
  <c r="P382" i="2"/>
  <c r="J381" i="3" s="1"/>
  <c r="O382" i="2"/>
  <c r="I381" i="3" s="1"/>
  <c r="K381" i="3"/>
  <c r="D382" i="3"/>
  <c r="F381" i="3" l="1"/>
  <c r="H381" i="3"/>
  <c r="O383" i="2"/>
  <c r="N383" i="2"/>
  <c r="H382" i="3" s="1"/>
  <c r="P383" i="2"/>
  <c r="J382" i="3" s="1"/>
  <c r="I382" i="3"/>
  <c r="K382" i="3"/>
  <c r="D383" i="3"/>
  <c r="F382" i="3" l="1"/>
  <c r="N384" i="2"/>
  <c r="P384" i="2"/>
  <c r="J383" i="3" s="1"/>
  <c r="O384" i="2"/>
  <c r="I383" i="3" s="1"/>
  <c r="K383" i="3"/>
  <c r="D384" i="3"/>
  <c r="F383" i="3" l="1"/>
  <c r="H383" i="3"/>
  <c r="O385" i="2"/>
  <c r="N385" i="2"/>
  <c r="H384" i="3" s="1"/>
  <c r="P385" i="2"/>
  <c r="J384" i="3" s="1"/>
  <c r="I384" i="3"/>
  <c r="K384" i="3"/>
  <c r="D385" i="3"/>
  <c r="F384" i="3" l="1"/>
  <c r="N386" i="2"/>
  <c r="P386" i="2"/>
  <c r="O386" i="2"/>
  <c r="I385" i="3" s="1"/>
  <c r="J385" i="3"/>
  <c r="K385" i="3"/>
  <c r="D386" i="3"/>
  <c r="F385" i="3" l="1"/>
  <c r="H385" i="3"/>
  <c r="O387" i="2"/>
  <c r="N387" i="2"/>
  <c r="H386" i="3" s="1"/>
  <c r="P387" i="2"/>
  <c r="J386" i="3" s="1"/>
  <c r="I386" i="3"/>
  <c r="K386" i="3"/>
  <c r="D387" i="3"/>
  <c r="F386" i="3" l="1"/>
  <c r="N388" i="2"/>
  <c r="P388" i="2"/>
  <c r="O388" i="2"/>
  <c r="I387" i="3" s="1"/>
  <c r="J387" i="3"/>
  <c r="K387" i="3"/>
  <c r="D388" i="3"/>
  <c r="F387" i="3" l="1"/>
  <c r="H387" i="3"/>
  <c r="O389" i="2"/>
  <c r="N389" i="2"/>
  <c r="H388" i="3" s="1"/>
  <c r="P389" i="2"/>
  <c r="J388" i="3" s="1"/>
  <c r="I388" i="3"/>
  <c r="K388" i="3"/>
  <c r="D389" i="3"/>
  <c r="F388" i="3" l="1"/>
  <c r="N390" i="2"/>
  <c r="P390" i="2"/>
  <c r="O390" i="2"/>
  <c r="I389" i="3" s="1"/>
  <c r="J389" i="3"/>
  <c r="K389" i="3"/>
  <c r="D390" i="3"/>
  <c r="F389" i="3" l="1"/>
  <c r="H389" i="3"/>
  <c r="O391" i="2"/>
  <c r="N391" i="2"/>
  <c r="H390" i="3" s="1"/>
  <c r="P391" i="2"/>
  <c r="J390" i="3" s="1"/>
  <c r="K390" i="3"/>
  <c r="D391" i="3"/>
  <c r="F390" i="3" l="1"/>
  <c r="I390" i="3"/>
  <c r="N392" i="2"/>
  <c r="P392" i="2"/>
  <c r="J391" i="3" s="1"/>
  <c r="O392" i="2"/>
  <c r="I391" i="3" s="1"/>
  <c r="K391" i="3"/>
  <c r="D392" i="3"/>
  <c r="F391" i="3" l="1"/>
  <c r="H391" i="3"/>
  <c r="O393" i="2"/>
  <c r="N393" i="2"/>
  <c r="H392" i="3" s="1"/>
  <c r="P393" i="2"/>
  <c r="J392" i="3" s="1"/>
  <c r="K392" i="3"/>
  <c r="D393" i="3"/>
  <c r="F392" i="3" l="1"/>
  <c r="I392" i="3"/>
  <c r="N394" i="2"/>
  <c r="P394" i="2"/>
  <c r="O394" i="2"/>
  <c r="I393" i="3" s="1"/>
  <c r="J393" i="3"/>
  <c r="K393" i="3"/>
  <c r="D394" i="3"/>
  <c r="F393" i="3" l="1"/>
  <c r="H393" i="3"/>
  <c r="O395" i="2"/>
  <c r="N395" i="2"/>
  <c r="H394" i="3" s="1"/>
  <c r="P395" i="2"/>
  <c r="J394" i="3" s="1"/>
  <c r="K394" i="3"/>
  <c r="D395" i="3"/>
  <c r="F394" i="3" l="1"/>
  <c r="I394" i="3"/>
  <c r="N396" i="2"/>
  <c r="P396" i="2"/>
  <c r="O396" i="2"/>
  <c r="I395" i="3" s="1"/>
  <c r="J395" i="3"/>
  <c r="K395" i="3"/>
  <c r="D396" i="3"/>
  <c r="F395" i="3" l="1"/>
  <c r="H395" i="3"/>
  <c r="O397" i="2"/>
  <c r="N397" i="2"/>
  <c r="H396" i="3" s="1"/>
  <c r="P397" i="2"/>
  <c r="J396" i="3" s="1"/>
  <c r="K396" i="3"/>
  <c r="D397" i="3"/>
  <c r="F396" i="3" l="1"/>
  <c r="I396" i="3"/>
  <c r="N398" i="2"/>
  <c r="P398" i="2"/>
  <c r="J397" i="3" s="1"/>
  <c r="O398" i="2"/>
  <c r="I397" i="3" s="1"/>
  <c r="K397" i="3"/>
  <c r="D398" i="3"/>
  <c r="F397" i="3" l="1"/>
  <c r="H397" i="3"/>
  <c r="O399" i="2"/>
  <c r="N399" i="2"/>
  <c r="H398" i="3" s="1"/>
  <c r="P399" i="2"/>
  <c r="J398" i="3" s="1"/>
  <c r="K398" i="3"/>
  <c r="D399" i="3"/>
  <c r="F398" i="3" l="1"/>
  <c r="I398" i="3"/>
  <c r="N400" i="2"/>
  <c r="P400" i="2"/>
  <c r="J399" i="3" s="1"/>
  <c r="O400" i="2"/>
  <c r="I399" i="3" s="1"/>
  <c r="K399" i="3"/>
  <c r="D400" i="3"/>
  <c r="F399" i="3" l="1"/>
  <c r="H399" i="3"/>
  <c r="O401" i="2"/>
  <c r="N401" i="2"/>
  <c r="P401" i="2"/>
  <c r="H400" i="3"/>
  <c r="J400" i="3"/>
  <c r="K400" i="3"/>
  <c r="D401" i="3"/>
  <c r="F400" i="3" l="1"/>
  <c r="N402" i="2"/>
  <c r="P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P403" i="2"/>
  <c r="J402" i="3" s="1"/>
  <c r="K402" i="3"/>
  <c r="D403" i="3"/>
  <c r="F402" i="3" l="1"/>
  <c r="I402" i="3"/>
  <c r="N404" i="2"/>
  <c r="P404" i="2"/>
  <c r="J403" i="3" s="1"/>
  <c r="O404" i="2"/>
  <c r="I403" i="3" s="1"/>
  <c r="K403" i="3"/>
  <c r="D404" i="3"/>
  <c r="F403" i="3" l="1"/>
  <c r="H403" i="3"/>
  <c r="O405" i="2"/>
  <c r="N405" i="2"/>
  <c r="P405" i="2"/>
  <c r="H404" i="3"/>
  <c r="J404" i="3"/>
  <c r="K404" i="3"/>
  <c r="D405" i="3"/>
  <c r="F404" i="3" l="1"/>
  <c r="N406" i="2"/>
  <c r="P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P407" i="2"/>
  <c r="J406" i="3" s="1"/>
  <c r="K406" i="3"/>
  <c r="D407" i="3"/>
  <c r="F406" i="3" l="1"/>
  <c r="I406" i="3"/>
  <c r="N408" i="2"/>
  <c r="H407" i="3" s="1"/>
  <c r="P408" i="2"/>
  <c r="J407" i="3" s="1"/>
  <c r="O408" i="2"/>
  <c r="I407" i="3" s="1"/>
  <c r="K407" i="3"/>
  <c r="D408" i="3"/>
  <c r="F407" i="3" l="1"/>
  <c r="O409" i="2"/>
  <c r="I408" i="3" s="1"/>
  <c r="N409" i="2"/>
  <c r="H408" i="3" s="1"/>
  <c r="P409" i="2"/>
  <c r="J408" i="3" s="1"/>
  <c r="K408" i="3"/>
  <c r="D409" i="3"/>
  <c r="F408" i="3" l="1"/>
  <c r="N410" i="2"/>
  <c r="P410" i="2"/>
  <c r="J409" i="3" s="1"/>
  <c r="O410" i="2"/>
  <c r="I409" i="3" s="1"/>
  <c r="K409" i="3"/>
  <c r="D410" i="3"/>
  <c r="F409" i="3" l="1"/>
  <c r="H409" i="3"/>
  <c r="O411" i="2"/>
  <c r="N411" i="2"/>
  <c r="H410" i="3" s="1"/>
  <c r="P411" i="2"/>
  <c r="J410" i="3" s="1"/>
  <c r="I410" i="3"/>
  <c r="K410" i="3"/>
  <c r="D411" i="3"/>
  <c r="F410" i="3" l="1"/>
  <c r="N412" i="2"/>
  <c r="H411" i="3" s="1"/>
  <c r="P412" i="2"/>
  <c r="J411" i="3" s="1"/>
  <c r="O412" i="2"/>
  <c r="I411" i="3" s="1"/>
  <c r="K411" i="3"/>
  <c r="D412" i="3"/>
  <c r="F411" i="3" l="1"/>
  <c r="O413" i="2"/>
  <c r="N413" i="2"/>
  <c r="P413" i="2"/>
  <c r="H412" i="3"/>
  <c r="J412" i="3"/>
  <c r="K412" i="3"/>
  <c r="D413" i="3"/>
  <c r="F412" i="3" l="1"/>
  <c r="N414" i="2"/>
  <c r="P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P415" i="2"/>
  <c r="J414" i="3" s="1"/>
  <c r="K414" i="3"/>
  <c r="D415" i="3"/>
  <c r="F414" i="3" l="1"/>
  <c r="N416" i="2"/>
  <c r="P416" i="2"/>
  <c r="J415" i="3" s="1"/>
  <c r="O416" i="2"/>
  <c r="I415" i="3" s="1"/>
  <c r="K415" i="3"/>
  <c r="D416" i="3"/>
  <c r="F415" i="3" l="1"/>
  <c r="H415" i="3"/>
  <c r="O417" i="2"/>
  <c r="N417" i="2"/>
  <c r="P417" i="2"/>
  <c r="H416" i="3"/>
  <c r="J416" i="3"/>
  <c r="K416" i="3"/>
  <c r="D417" i="3"/>
  <c r="F416" i="3" l="1"/>
  <c r="N418" i="2"/>
  <c r="P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P419" i="2"/>
  <c r="J418" i="3" s="1"/>
  <c r="K418" i="3"/>
  <c r="D419" i="3"/>
  <c r="F418" i="3" l="1"/>
  <c r="I418" i="3"/>
  <c r="N420" i="2"/>
  <c r="H419" i="3" s="1"/>
  <c r="P420" i="2"/>
  <c r="J419" i="3" s="1"/>
  <c r="O420" i="2"/>
  <c r="I419" i="3" s="1"/>
  <c r="K419" i="3"/>
  <c r="D420" i="3"/>
  <c r="F419" i="3" l="1"/>
  <c r="O421" i="2"/>
  <c r="I420" i="3" s="1"/>
  <c r="N421" i="2"/>
  <c r="H420" i="3" s="1"/>
  <c r="P421" i="2"/>
  <c r="J420" i="3" s="1"/>
  <c r="K420" i="3"/>
  <c r="D421" i="3"/>
  <c r="F420" i="3" l="1"/>
  <c r="N422" i="2"/>
  <c r="H421" i="3" s="1"/>
  <c r="P422" i="2"/>
  <c r="J421" i="3" s="1"/>
  <c r="O422" i="2"/>
  <c r="I421" i="3" s="1"/>
  <c r="K421" i="3"/>
  <c r="D422" i="3"/>
  <c r="F421" i="3" l="1"/>
  <c r="O423" i="2"/>
  <c r="N423" i="2"/>
  <c r="H422" i="3" s="1"/>
  <c r="P423" i="2"/>
  <c r="J422" i="3" s="1"/>
  <c r="K422" i="3"/>
  <c r="D423" i="3"/>
  <c r="F422" i="3" l="1"/>
  <c r="I422" i="3"/>
  <c r="N424" i="2"/>
  <c r="H423" i="3" s="1"/>
  <c r="P424" i="2"/>
  <c r="J423" i="3" s="1"/>
  <c r="O424" i="2"/>
  <c r="I423" i="3" s="1"/>
  <c r="K423" i="3"/>
  <c r="D424" i="3"/>
  <c r="F423" i="3" l="1"/>
  <c r="O425" i="2"/>
  <c r="I424" i="3" s="1"/>
  <c r="N425" i="2"/>
  <c r="H424" i="3" s="1"/>
  <c r="P425" i="2"/>
  <c r="J424" i="3" s="1"/>
  <c r="K424" i="3"/>
  <c r="D425" i="3"/>
  <c r="F424" i="3" l="1"/>
  <c r="N426" i="2"/>
  <c r="P426" i="2"/>
  <c r="J425" i="3" s="1"/>
  <c r="O426" i="2"/>
  <c r="I425" i="3" s="1"/>
  <c r="H425" i="3"/>
  <c r="K425" i="3"/>
  <c r="D426" i="3"/>
  <c r="F425" i="3" l="1"/>
  <c r="O427" i="2"/>
  <c r="I426" i="3" s="1"/>
  <c r="N427" i="2"/>
  <c r="H426" i="3" s="1"/>
  <c r="P427" i="2"/>
  <c r="J426" i="3" s="1"/>
  <c r="K426" i="3"/>
  <c r="D427" i="3"/>
  <c r="F426" i="3" l="1"/>
  <c r="N428" i="2"/>
  <c r="P428" i="2"/>
  <c r="J427" i="3" s="1"/>
  <c r="O428" i="2"/>
  <c r="F427" i="3"/>
  <c r="H427" i="3"/>
  <c r="I427" i="3"/>
  <c r="K427" i="3"/>
  <c r="D428" i="3"/>
  <c r="O429" i="2" l="1"/>
  <c r="N429" i="2"/>
  <c r="H428" i="3" s="1"/>
  <c r="P429" i="2"/>
  <c r="J428" i="3" s="1"/>
  <c r="I428" i="3"/>
  <c r="K428" i="3"/>
  <c r="D429" i="3"/>
  <c r="F428" i="3" l="1"/>
  <c r="N430" i="2"/>
  <c r="P430" i="2"/>
  <c r="J429" i="3" s="1"/>
  <c r="O430" i="2"/>
  <c r="F429" i="3"/>
  <c r="H429" i="3"/>
  <c r="I429" i="3"/>
  <c r="K429" i="3"/>
  <c r="D430" i="3"/>
  <c r="O431" i="2" l="1"/>
  <c r="N431" i="2"/>
  <c r="P431" i="2"/>
  <c r="H430" i="3"/>
  <c r="J430" i="3"/>
  <c r="K430" i="3"/>
  <c r="D431" i="3"/>
  <c r="F430" i="3" l="1"/>
  <c r="N432" i="2"/>
  <c r="P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P433" i="2"/>
  <c r="J432" i="3" s="1"/>
  <c r="K432" i="3"/>
  <c r="D433" i="3"/>
  <c r="F432" i="3" l="1"/>
  <c r="I432" i="3"/>
  <c r="N434" i="2"/>
  <c r="P434" i="2"/>
  <c r="J433" i="3" s="1"/>
  <c r="O434" i="2"/>
  <c r="I433" i="3" s="1"/>
  <c r="K433" i="3"/>
  <c r="D434" i="3"/>
  <c r="F433" i="3" l="1"/>
  <c r="H433" i="3"/>
  <c r="O435" i="2"/>
  <c r="N435" i="2"/>
  <c r="H434" i="3" s="1"/>
  <c r="P435" i="2"/>
  <c r="J434" i="3" s="1"/>
  <c r="I434" i="3"/>
  <c r="K434" i="3"/>
  <c r="D435" i="3"/>
  <c r="F434" i="3" l="1"/>
  <c r="N436" i="2"/>
  <c r="H435" i="3" s="1"/>
  <c r="P436" i="2"/>
  <c r="J435" i="3" s="1"/>
  <c r="O436" i="2"/>
  <c r="I435" i="3" s="1"/>
  <c r="K435" i="3"/>
  <c r="D436" i="3"/>
  <c r="F435" i="3" l="1"/>
  <c r="O437" i="2"/>
  <c r="I436" i="3" s="1"/>
  <c r="N437" i="2"/>
  <c r="H436" i="3" s="1"/>
  <c r="P437" i="2"/>
  <c r="J436" i="3" s="1"/>
  <c r="K436" i="3"/>
  <c r="D437" i="3"/>
  <c r="F436" i="3" l="1"/>
  <c r="N438" i="2"/>
  <c r="P438" i="2"/>
  <c r="J437" i="3" s="1"/>
  <c r="O438" i="2"/>
  <c r="I437" i="3" s="1"/>
  <c r="H437" i="3"/>
  <c r="K437" i="3"/>
  <c r="D438" i="3"/>
  <c r="F437" i="3" l="1"/>
  <c r="O439" i="2"/>
  <c r="N439" i="2"/>
  <c r="P439" i="2"/>
  <c r="H438" i="3"/>
  <c r="J438" i="3"/>
  <c r="K438" i="3"/>
  <c r="D439" i="3"/>
  <c r="F438" i="3" l="1"/>
  <c r="N440" i="2"/>
  <c r="P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P441" i="2"/>
  <c r="J440" i="3" s="1"/>
  <c r="K440" i="3"/>
  <c r="D441" i="3"/>
  <c r="F440" i="3" l="1"/>
  <c r="N442" i="2"/>
  <c r="P442" i="2"/>
  <c r="J441" i="3" s="1"/>
  <c r="O442" i="2"/>
  <c r="I441" i="3" s="1"/>
  <c r="H441" i="3"/>
  <c r="K441" i="3"/>
  <c r="D442" i="3"/>
  <c r="F441" i="3" l="1"/>
  <c r="O443" i="2"/>
  <c r="N443" i="2"/>
  <c r="H442" i="3" s="1"/>
  <c r="P443" i="2"/>
  <c r="J442" i="3" s="1"/>
  <c r="K442" i="3"/>
  <c r="D443" i="3"/>
  <c r="F442" i="3" l="1"/>
  <c r="I442" i="3"/>
  <c r="N444" i="2"/>
  <c r="H443" i="3" s="1"/>
  <c r="P444" i="2"/>
  <c r="J443" i="3" s="1"/>
  <c r="O444" i="2"/>
  <c r="I443" i="3" s="1"/>
  <c r="K443" i="3"/>
  <c r="D444" i="3"/>
  <c r="F443" i="3" l="1"/>
  <c r="O445" i="2"/>
  <c r="F444" i="3" s="1"/>
  <c r="N445" i="2"/>
  <c r="H444" i="3" s="1"/>
  <c r="P445" i="2"/>
  <c r="J444" i="3" s="1"/>
  <c r="I444" i="3"/>
  <c r="K444" i="3"/>
  <c r="D445" i="3"/>
  <c r="N446" i="2" l="1"/>
  <c r="H445" i="3" s="1"/>
  <c r="P446" i="2"/>
  <c r="J445" i="3" s="1"/>
  <c r="O446" i="2"/>
  <c r="I445" i="3" s="1"/>
  <c r="K445" i="3"/>
  <c r="D446" i="3"/>
  <c r="F445" i="3" l="1"/>
  <c r="O447" i="2"/>
  <c r="F446" i="3" s="1"/>
  <c r="N447" i="2"/>
  <c r="H446" i="3" s="1"/>
  <c r="P447" i="2"/>
  <c r="J446" i="3" s="1"/>
  <c r="I446" i="3"/>
  <c r="K446" i="3"/>
  <c r="D447" i="3"/>
  <c r="N448" i="2" l="1"/>
  <c r="F447" i="3" s="1"/>
  <c r="P448" i="2"/>
  <c r="J447" i="3" s="1"/>
  <c r="O448" i="2"/>
  <c r="I447" i="3" s="1"/>
  <c r="H447" i="3"/>
  <c r="K447" i="3"/>
  <c r="D448" i="3"/>
  <c r="O449" i="2" l="1"/>
  <c r="N449" i="2"/>
  <c r="H448" i="3" s="1"/>
  <c r="P449" i="2"/>
  <c r="J448" i="3" s="1"/>
  <c r="K448" i="3"/>
  <c r="D449" i="3"/>
  <c r="F448" i="3" l="1"/>
  <c r="I448" i="3"/>
  <c r="N450" i="2"/>
  <c r="F449" i="3" s="1"/>
  <c r="P450" i="2"/>
  <c r="J449" i="3" s="1"/>
  <c r="O450" i="2"/>
  <c r="I449" i="3" s="1"/>
  <c r="H449" i="3"/>
  <c r="K449" i="3"/>
  <c r="D450" i="3"/>
  <c r="O451" i="2" l="1"/>
  <c r="N451" i="2"/>
  <c r="H450" i="3" s="1"/>
  <c r="P451" i="2"/>
  <c r="J450" i="3" s="1"/>
  <c r="K450" i="3"/>
  <c r="D451" i="3"/>
  <c r="F450" i="3" l="1"/>
  <c r="I450" i="3"/>
  <c r="N452" i="2"/>
  <c r="F451" i="3" s="1"/>
  <c r="P452" i="2"/>
  <c r="J451" i="3" s="1"/>
  <c r="O452" i="2"/>
  <c r="I451" i="3" s="1"/>
  <c r="H451" i="3"/>
  <c r="K451" i="3"/>
  <c r="D452" i="3"/>
  <c r="O453" i="2" l="1"/>
  <c r="N453" i="2"/>
  <c r="P453" i="2"/>
  <c r="H452" i="3"/>
  <c r="J452" i="3"/>
  <c r="K452" i="3"/>
  <c r="D453" i="3"/>
  <c r="F452" i="3" l="1"/>
  <c r="I452" i="3"/>
  <c r="N454" i="2"/>
  <c r="H453" i="3" s="1"/>
  <c r="P454" i="2"/>
  <c r="J453" i="3" s="1"/>
  <c r="O454" i="2"/>
  <c r="I453" i="3" s="1"/>
  <c r="K453" i="3"/>
  <c r="D454" i="3"/>
  <c r="F453" i="3" l="1"/>
  <c r="O455" i="2"/>
  <c r="I454" i="3" s="1"/>
  <c r="N455" i="2"/>
  <c r="H454" i="3" s="1"/>
  <c r="P455" i="2"/>
  <c r="J454" i="3" s="1"/>
  <c r="K454" i="3"/>
  <c r="D455" i="3"/>
  <c r="F454" i="3" l="1"/>
  <c r="N456" i="2"/>
  <c r="P456" i="2"/>
  <c r="J455" i="3" s="1"/>
  <c r="O456" i="2"/>
  <c r="I455" i="3" s="1"/>
  <c r="K455" i="3"/>
  <c r="D456" i="3"/>
  <c r="F455" i="3" l="1"/>
  <c r="H455" i="3"/>
  <c r="O457" i="2"/>
  <c r="N457" i="2"/>
  <c r="H456" i="3" s="1"/>
  <c r="P457" i="2"/>
  <c r="J456" i="3" s="1"/>
  <c r="K456" i="3"/>
  <c r="D457" i="3"/>
  <c r="F456" i="3" l="1"/>
  <c r="I456" i="3"/>
  <c r="N458" i="2"/>
  <c r="P458" i="2"/>
  <c r="O458" i="2"/>
  <c r="I457" i="3" s="1"/>
  <c r="J457" i="3"/>
  <c r="K457" i="3"/>
  <c r="D458" i="3"/>
  <c r="F457" i="3" l="1"/>
  <c r="H457" i="3"/>
  <c r="O459" i="2"/>
  <c r="N459" i="2"/>
  <c r="H458" i="3" s="1"/>
  <c r="P459" i="2"/>
  <c r="J458" i="3" s="1"/>
  <c r="I458" i="3"/>
  <c r="K458" i="3"/>
  <c r="D459" i="3"/>
  <c r="F458" i="3" l="1"/>
  <c r="N460" i="2"/>
  <c r="P460" i="2"/>
  <c r="J459" i="3" s="1"/>
  <c r="O460" i="2"/>
  <c r="I459" i="3" s="1"/>
  <c r="K459" i="3"/>
  <c r="D460" i="3"/>
  <c r="F459" i="3" l="1"/>
  <c r="H459" i="3"/>
  <c r="O461" i="2"/>
  <c r="N461" i="2"/>
  <c r="H460" i="3" s="1"/>
  <c r="P461" i="2"/>
  <c r="J460" i="3" s="1"/>
  <c r="I460" i="3"/>
  <c r="K460" i="3"/>
  <c r="D461" i="3"/>
  <c r="F460" i="3" l="1"/>
  <c r="N462" i="2"/>
  <c r="P462" i="2"/>
  <c r="J461" i="3" s="1"/>
  <c r="O462" i="2"/>
  <c r="I461" i="3" s="1"/>
  <c r="K461" i="3"/>
  <c r="D462" i="3"/>
  <c r="F461" i="3" l="1"/>
  <c r="H461" i="3"/>
  <c r="O463" i="2"/>
  <c r="N463" i="2"/>
  <c r="P463" i="2"/>
  <c r="H462" i="3"/>
  <c r="J462" i="3"/>
  <c r="K462" i="3"/>
  <c r="D463" i="3"/>
  <c r="F462" i="3" l="1"/>
  <c r="N464" i="2"/>
  <c r="P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P465" i="2"/>
  <c r="J464" i="3" s="1"/>
  <c r="K464" i="3"/>
  <c r="D465" i="3"/>
  <c r="F464" i="3" l="1"/>
  <c r="I464" i="3"/>
  <c r="N466" i="2"/>
  <c r="P466" i="2"/>
  <c r="J465" i="3" s="1"/>
  <c r="O466" i="2"/>
  <c r="F465" i="3"/>
  <c r="H465" i="3"/>
  <c r="I465" i="3"/>
  <c r="K465" i="3"/>
  <c r="D466" i="3"/>
  <c r="O467" i="2" l="1"/>
  <c r="F466" i="3" s="1"/>
  <c r="N467" i="2"/>
  <c r="H466" i="3" s="1"/>
  <c r="P467" i="2"/>
  <c r="J466" i="3" s="1"/>
  <c r="I466" i="3"/>
  <c r="K466" i="3"/>
  <c r="D467" i="3"/>
  <c r="N468" i="2" l="1"/>
  <c r="P468" i="2"/>
  <c r="J467" i="3" s="1"/>
  <c r="O468" i="2"/>
  <c r="F467" i="3"/>
  <c r="H467" i="3"/>
  <c r="I467" i="3"/>
  <c r="K467" i="3"/>
  <c r="D468" i="3"/>
  <c r="O469" i="2" l="1"/>
  <c r="F468" i="3" s="1"/>
  <c r="N469" i="2"/>
  <c r="H468" i="3" s="1"/>
  <c r="P469" i="2"/>
  <c r="J468" i="3" s="1"/>
  <c r="I468" i="3"/>
  <c r="K468" i="3"/>
  <c r="D469" i="3"/>
  <c r="N470" i="2" l="1"/>
  <c r="P470" i="2"/>
  <c r="J469" i="3" s="1"/>
  <c r="O470" i="2"/>
  <c r="I469" i="3" s="1"/>
  <c r="H469" i="3"/>
  <c r="K469" i="3"/>
  <c r="D470" i="3"/>
  <c r="F469" i="3" l="1"/>
  <c r="O471" i="2"/>
  <c r="F470" i="3" s="1"/>
  <c r="N471" i="2"/>
  <c r="H470" i="3" s="1"/>
  <c r="P471" i="2"/>
  <c r="J470" i="3" s="1"/>
  <c r="I470" i="3"/>
  <c r="K470" i="3"/>
  <c r="D471" i="3"/>
  <c r="N472" i="2" l="1"/>
  <c r="P472" i="2"/>
  <c r="J471" i="3" s="1"/>
  <c r="O472" i="2"/>
  <c r="F471" i="3"/>
  <c r="H471" i="3"/>
  <c r="I471" i="3"/>
  <c r="K471" i="3"/>
  <c r="D472" i="3"/>
  <c r="O473" i="2" l="1"/>
  <c r="F472" i="3" s="1"/>
  <c r="N473" i="2"/>
  <c r="H472" i="3" s="1"/>
  <c r="P473" i="2"/>
  <c r="J472" i="3" s="1"/>
  <c r="I472" i="3"/>
  <c r="K472" i="3"/>
  <c r="D473" i="3"/>
  <c r="N474" i="2" l="1"/>
  <c r="P474" i="2"/>
  <c r="J473" i="3" s="1"/>
  <c r="O474" i="2"/>
  <c r="I473" i="3" s="1"/>
  <c r="H473" i="3"/>
  <c r="K473" i="3"/>
  <c r="D474" i="3"/>
  <c r="F473" i="3" l="1"/>
  <c r="O475" i="2"/>
  <c r="F474" i="3" s="1"/>
  <c r="N475" i="2"/>
  <c r="H474" i="3" s="1"/>
  <c r="P475" i="2"/>
  <c r="J474" i="3" s="1"/>
  <c r="I474" i="3"/>
  <c r="K474" i="3"/>
  <c r="D475" i="3"/>
  <c r="N476" i="2" l="1"/>
  <c r="P476" i="2"/>
  <c r="J475" i="3" s="1"/>
  <c r="O476" i="2"/>
  <c r="F475" i="3"/>
  <c r="H475" i="3"/>
  <c r="I475" i="3"/>
  <c r="K475" i="3"/>
  <c r="D476" i="3"/>
  <c r="O477" i="2" l="1"/>
  <c r="N477" i="2"/>
  <c r="H476" i="3" s="1"/>
  <c r="P477" i="2"/>
  <c r="F476" i="3"/>
  <c r="I476" i="3"/>
  <c r="J476" i="3"/>
  <c r="K476" i="3"/>
  <c r="D477" i="3"/>
  <c r="N478" i="2" l="1"/>
  <c r="F477" i="3" s="1"/>
  <c r="P478" i="2"/>
  <c r="J477" i="3" s="1"/>
  <c r="O478" i="2"/>
  <c r="I477" i="3" s="1"/>
  <c r="H477" i="3"/>
  <c r="K477" i="3"/>
  <c r="D478" i="3"/>
  <c r="O479" i="2" l="1"/>
  <c r="N479" i="2"/>
  <c r="H478" i="3" s="1"/>
  <c r="P479" i="2"/>
  <c r="F478" i="3"/>
  <c r="I478" i="3"/>
  <c r="J478" i="3"/>
  <c r="K478" i="3"/>
  <c r="D479" i="3"/>
  <c r="N480" i="2" l="1"/>
  <c r="F479" i="3" s="1"/>
  <c r="P480" i="2"/>
  <c r="J479" i="3" s="1"/>
  <c r="O480" i="2"/>
  <c r="I479" i="3" s="1"/>
  <c r="H479" i="3"/>
  <c r="K479" i="3"/>
  <c r="D480" i="3"/>
  <c r="O481" i="2" l="1"/>
  <c r="N481" i="2"/>
  <c r="H480" i="3" s="1"/>
  <c r="P481" i="2"/>
  <c r="F480" i="3"/>
  <c r="I480" i="3"/>
  <c r="J480" i="3"/>
  <c r="K480" i="3"/>
  <c r="D481" i="3"/>
  <c r="N482" i="2" l="1"/>
  <c r="P482" i="2"/>
  <c r="J481" i="3" s="1"/>
  <c r="O482" i="2"/>
  <c r="F481" i="3"/>
  <c r="H481" i="3"/>
  <c r="I481" i="3"/>
  <c r="K481" i="3"/>
  <c r="D482" i="3"/>
  <c r="O483" i="2" l="1"/>
  <c r="F482" i="3" s="1"/>
  <c r="N483" i="2"/>
  <c r="H482" i="3" s="1"/>
  <c r="P483" i="2"/>
  <c r="J482" i="3" s="1"/>
  <c r="I482" i="3"/>
  <c r="K482" i="3"/>
  <c r="D483" i="3"/>
  <c r="N484" i="2" l="1"/>
  <c r="P484" i="2"/>
  <c r="J483" i="3" s="1"/>
  <c r="O484" i="2"/>
  <c r="F483" i="3"/>
  <c r="H483" i="3"/>
  <c r="I483" i="3"/>
  <c r="K483" i="3"/>
  <c r="D484" i="3"/>
  <c r="O485" i="2" l="1"/>
  <c r="F484" i="3" s="1"/>
  <c r="N485" i="2"/>
  <c r="H484" i="3" s="1"/>
  <c r="P485" i="2"/>
  <c r="J484" i="3" s="1"/>
  <c r="I484" i="3"/>
  <c r="K484" i="3"/>
  <c r="D485" i="3"/>
  <c r="N486" i="2" l="1"/>
  <c r="P486" i="2"/>
  <c r="J485" i="3" s="1"/>
  <c r="O486" i="2"/>
  <c r="F485" i="3"/>
  <c r="H485" i="3"/>
  <c r="I485" i="3"/>
  <c r="K485" i="3"/>
  <c r="D486" i="3"/>
  <c r="O487" i="2" l="1"/>
  <c r="F486" i="3" s="1"/>
  <c r="N487" i="2"/>
  <c r="H486" i="3" s="1"/>
  <c r="P487" i="2"/>
  <c r="J486" i="3" s="1"/>
  <c r="I486" i="3"/>
  <c r="K486" i="3"/>
  <c r="D487" i="3"/>
  <c r="N488" i="2" l="1"/>
  <c r="P488" i="2"/>
  <c r="J487" i="3" s="1"/>
  <c r="O488" i="2"/>
  <c r="F487" i="3"/>
  <c r="H487" i="3"/>
  <c r="I487" i="3"/>
  <c r="K487" i="3"/>
  <c r="D488" i="3"/>
  <c r="O489" i="2" l="1"/>
  <c r="N489" i="2"/>
  <c r="H488" i="3" s="1"/>
  <c r="P489" i="2"/>
  <c r="F488" i="3"/>
  <c r="I488" i="3"/>
  <c r="J488" i="3"/>
  <c r="K488" i="3"/>
  <c r="D489" i="3"/>
  <c r="N490" i="2" l="1"/>
  <c r="F489" i="3" s="1"/>
  <c r="P490" i="2"/>
  <c r="J489" i="3" s="1"/>
  <c r="O490" i="2"/>
  <c r="I489" i="3" s="1"/>
  <c r="H489" i="3"/>
  <c r="K489" i="3"/>
  <c r="D490" i="3"/>
  <c r="O491" i="2" l="1"/>
  <c r="N491" i="2"/>
  <c r="H490" i="3" s="1"/>
  <c r="P491" i="2"/>
  <c r="F490" i="3"/>
  <c r="I490" i="3"/>
  <c r="J490" i="3"/>
  <c r="K490" i="3"/>
  <c r="D491" i="3"/>
  <c r="N492" i="2" l="1"/>
  <c r="F491" i="3" s="1"/>
  <c r="P492" i="2"/>
  <c r="J491" i="3" s="1"/>
  <c r="O492" i="2"/>
  <c r="I491" i="3" s="1"/>
  <c r="H491" i="3"/>
  <c r="K491" i="3"/>
  <c r="D492" i="3"/>
  <c r="O493" i="2" l="1"/>
  <c r="N493" i="2"/>
  <c r="H492" i="3" s="1"/>
  <c r="P493" i="2"/>
  <c r="F492" i="3"/>
  <c r="I492" i="3"/>
  <c r="J492" i="3"/>
  <c r="K492" i="3"/>
  <c r="D493" i="3"/>
  <c r="N494" i="2" l="1"/>
  <c r="F493" i="3" s="1"/>
  <c r="P494" i="2"/>
  <c r="J493" i="3" s="1"/>
  <c r="O494" i="2"/>
  <c r="I493" i="3" s="1"/>
  <c r="H493" i="3"/>
  <c r="K493" i="3"/>
  <c r="D494" i="3"/>
  <c r="O495" i="2" l="1"/>
  <c r="N495" i="2"/>
  <c r="H494" i="3" s="1"/>
  <c r="P495" i="2"/>
  <c r="F494" i="3"/>
  <c r="I494" i="3"/>
  <c r="J494" i="3"/>
  <c r="K494" i="3"/>
  <c r="D495" i="3"/>
  <c r="N496" i="2" l="1"/>
  <c r="F495" i="3" s="1"/>
  <c r="P496" i="2"/>
  <c r="J495" i="3" s="1"/>
  <c r="O496" i="2"/>
  <c r="I495" i="3" s="1"/>
  <c r="H495" i="3"/>
  <c r="K495" i="3"/>
  <c r="D496" i="3"/>
  <c r="O497" i="2" l="1"/>
  <c r="F496" i="3" s="1"/>
  <c r="N497" i="2"/>
  <c r="H496" i="3" s="1"/>
  <c r="P497" i="2"/>
  <c r="J496" i="3" s="1"/>
  <c r="I496" i="3"/>
  <c r="K496" i="3"/>
  <c r="D497" i="3"/>
  <c r="N498" i="2" l="1"/>
  <c r="P498" i="2"/>
  <c r="J497" i="3" s="1"/>
  <c r="O498" i="2"/>
  <c r="I497" i="3" s="1"/>
  <c r="H497" i="3"/>
  <c r="K497" i="3"/>
  <c r="D498" i="3"/>
  <c r="F497" i="3" l="1"/>
  <c r="O499" i="2"/>
  <c r="N499" i="2"/>
  <c r="H498" i="3" s="1"/>
  <c r="P499" i="2"/>
  <c r="F498" i="3"/>
  <c r="I498" i="3"/>
  <c r="J498" i="3"/>
  <c r="K498" i="3"/>
  <c r="D499" i="3"/>
  <c r="N500" i="2" l="1"/>
  <c r="P500" i="2"/>
  <c r="O500" i="2"/>
  <c r="I499" i="3" s="1"/>
  <c r="H499" i="3"/>
  <c r="J499" i="3"/>
  <c r="K499" i="3"/>
  <c r="D500" i="3"/>
  <c r="F499" i="3" l="1"/>
  <c r="O501" i="2"/>
  <c r="N501" i="2"/>
  <c r="H500" i="3" s="1"/>
  <c r="P501" i="2"/>
  <c r="F500" i="3"/>
  <c r="I500" i="3"/>
  <c r="J500" i="3"/>
  <c r="K500" i="3"/>
  <c r="D501" i="3"/>
  <c r="N502" i="2" l="1"/>
  <c r="P502" i="2"/>
  <c r="J501" i="3" s="1"/>
  <c r="O502" i="2"/>
  <c r="F501" i="3"/>
  <c r="H501" i="3"/>
  <c r="I501" i="3"/>
  <c r="K501" i="3"/>
  <c r="D502" i="3"/>
  <c r="O503" i="2" l="1"/>
  <c r="N503" i="2"/>
  <c r="P503" i="2"/>
  <c r="H502" i="3"/>
  <c r="J502" i="3"/>
  <c r="K502" i="3"/>
  <c r="D503" i="3"/>
  <c r="F502" i="3" l="1"/>
  <c r="N504" i="2"/>
  <c r="P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P505" i="2"/>
  <c r="J504" i="3" s="1"/>
  <c r="I504" i="3"/>
  <c r="K504" i="3"/>
  <c r="D505" i="3"/>
  <c r="N506" i="2" l="1"/>
  <c r="P506" i="2"/>
  <c r="J505" i="3" s="1"/>
  <c r="O506" i="2"/>
  <c r="F505" i="3"/>
  <c r="H505" i="3"/>
  <c r="I505" i="3"/>
  <c r="K505" i="3"/>
  <c r="D506" i="3"/>
  <c r="O507" i="2" l="1"/>
  <c r="F506" i="3" s="1"/>
  <c r="N507" i="2"/>
  <c r="H506" i="3" s="1"/>
  <c r="P507" i="2"/>
  <c r="J506" i="3" s="1"/>
  <c r="I506" i="3"/>
  <c r="K506" i="3"/>
  <c r="D507" i="3"/>
  <c r="N508" i="2" l="1"/>
  <c r="P508" i="2"/>
  <c r="J507" i="3" s="1"/>
  <c r="O508" i="2"/>
  <c r="F507" i="3"/>
  <c r="H507" i="3"/>
  <c r="I507" i="3"/>
  <c r="K507" i="3"/>
  <c r="D508" i="3"/>
  <c r="O509" i="2" l="1"/>
  <c r="N509" i="2"/>
  <c r="P509" i="2"/>
  <c r="H508" i="3"/>
  <c r="J508" i="3"/>
  <c r="K508" i="3"/>
  <c r="D509" i="3"/>
  <c r="F508" i="3" l="1"/>
  <c r="N510" i="2"/>
  <c r="P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P511" i="2"/>
  <c r="J510" i="3" s="1"/>
  <c r="I510" i="3"/>
  <c r="K510" i="3"/>
  <c r="D511" i="3"/>
  <c r="N512" i="2" l="1"/>
  <c r="P512" i="2"/>
  <c r="J511" i="3" s="1"/>
  <c r="O512" i="2"/>
  <c r="F511" i="3"/>
  <c r="H511" i="3"/>
  <c r="I511" i="3"/>
  <c r="K511" i="3"/>
  <c r="D512" i="3"/>
  <c r="O513" i="2" l="1"/>
  <c r="F512" i="3" s="1"/>
  <c r="N513" i="2"/>
  <c r="H512" i="3" s="1"/>
  <c r="P513" i="2"/>
  <c r="J512" i="3" s="1"/>
  <c r="I512" i="3"/>
  <c r="K512" i="3"/>
  <c r="D513" i="3"/>
  <c r="N514" i="2" l="1"/>
  <c r="P514" i="2"/>
  <c r="J513" i="3" s="1"/>
  <c r="O514" i="2"/>
  <c r="F513" i="3"/>
  <c r="H513" i="3"/>
  <c r="I513" i="3"/>
  <c r="K513" i="3"/>
  <c r="D514" i="3"/>
  <c r="O515" i="2" l="1"/>
  <c r="F514" i="3" s="1"/>
  <c r="N515" i="2"/>
  <c r="H514" i="3" s="1"/>
  <c r="P515" i="2"/>
  <c r="J514" i="3" s="1"/>
  <c r="I514" i="3"/>
  <c r="K514" i="3"/>
  <c r="D515" i="3"/>
  <c r="N516" i="2" l="1"/>
  <c r="P516" i="2"/>
  <c r="J515" i="3" s="1"/>
  <c r="O516" i="2"/>
  <c r="F515" i="3"/>
  <c r="H515" i="3"/>
  <c r="I515" i="3"/>
  <c r="K515" i="3"/>
  <c r="D516" i="3"/>
  <c r="O517" i="2" l="1"/>
  <c r="F516" i="3" s="1"/>
  <c r="N517" i="2"/>
  <c r="H516" i="3" s="1"/>
  <c r="P517" i="2"/>
  <c r="J516" i="3" s="1"/>
  <c r="I516" i="3"/>
  <c r="K516" i="3"/>
  <c r="D517" i="3"/>
  <c r="N518" i="2" l="1"/>
  <c r="P518" i="2"/>
  <c r="O518" i="2"/>
  <c r="I517" i="3" s="1"/>
  <c r="J517" i="3"/>
  <c r="K517" i="3"/>
  <c r="D518" i="3"/>
  <c r="F517" i="3" l="1"/>
  <c r="O519" i="2"/>
  <c r="N519" i="2"/>
  <c r="F518" i="3" s="1"/>
  <c r="P519" i="2"/>
  <c r="H517" i="3"/>
  <c r="I518" i="3"/>
  <c r="J518" i="3"/>
  <c r="K518" i="3"/>
  <c r="D519" i="3"/>
  <c r="H518" i="3" l="1"/>
  <c r="N520" i="2"/>
  <c r="F519" i="3" s="1"/>
  <c r="P520" i="2"/>
  <c r="J519" i="3" s="1"/>
  <c r="O520" i="2"/>
  <c r="I519" i="3" s="1"/>
  <c r="H519" i="3"/>
  <c r="K519" i="3"/>
  <c r="D520" i="3"/>
  <c r="O521" i="2" l="1"/>
  <c r="N521" i="2"/>
  <c r="P521" i="2"/>
  <c r="H520" i="3"/>
  <c r="J520" i="3"/>
  <c r="K520" i="3"/>
  <c r="D521" i="3"/>
  <c r="F520" i="3" l="1"/>
  <c r="N522" i="2"/>
  <c r="H521" i="3" s="1"/>
  <c r="P522" i="2"/>
  <c r="O522" i="2"/>
  <c r="I521" i="3" s="1"/>
  <c r="I520" i="3"/>
  <c r="F521" i="3"/>
  <c r="J521" i="3"/>
  <c r="K521" i="3"/>
  <c r="D522" i="3"/>
  <c r="O523" i="2" l="1"/>
  <c r="N523" i="2"/>
  <c r="H522" i="3" s="1"/>
  <c r="P523" i="2"/>
  <c r="F522" i="3"/>
  <c r="I522" i="3"/>
  <c r="J522" i="3"/>
  <c r="K522" i="3"/>
  <c r="D523" i="3"/>
  <c r="N524" i="2" l="1"/>
  <c r="F523" i="3" s="1"/>
  <c r="P524" i="2"/>
  <c r="J523" i="3" s="1"/>
  <c r="O524" i="2"/>
  <c r="I523" i="3" s="1"/>
  <c r="H523" i="3"/>
  <c r="K523" i="3"/>
  <c r="D524" i="3"/>
  <c r="O525" i="2" l="1"/>
  <c r="N525" i="2"/>
  <c r="H524" i="3" s="1"/>
  <c r="P525" i="2"/>
  <c r="F524" i="3"/>
  <c r="I524" i="3"/>
  <c r="J524" i="3"/>
  <c r="K524" i="3"/>
  <c r="D525" i="3"/>
  <c r="N526" i="2" l="1"/>
  <c r="F525" i="3" s="1"/>
  <c r="P526" i="2"/>
  <c r="J525" i="3" s="1"/>
  <c r="O526" i="2"/>
  <c r="I525" i="3" s="1"/>
  <c r="H525" i="3"/>
  <c r="K525" i="3"/>
  <c r="D526" i="3"/>
  <c r="O527" i="2" l="1"/>
  <c r="N527" i="2"/>
  <c r="P527" i="2"/>
  <c r="H526" i="3"/>
  <c r="J526" i="3"/>
  <c r="K526" i="3"/>
  <c r="D527" i="3"/>
  <c r="F526" i="3" l="1"/>
  <c r="N528" i="2"/>
  <c r="P528" i="2"/>
  <c r="O528" i="2"/>
  <c r="I527" i="3" s="1"/>
  <c r="I526" i="3"/>
  <c r="H527" i="3"/>
  <c r="J527" i="3"/>
  <c r="K527" i="3"/>
  <c r="D528" i="3"/>
  <c r="F527" i="3" l="1"/>
  <c r="O529" i="2"/>
  <c r="N529" i="2"/>
  <c r="P529" i="2"/>
  <c r="H528" i="3"/>
  <c r="J528" i="3"/>
  <c r="K528" i="3"/>
  <c r="D529" i="3"/>
  <c r="F528" i="3" l="1"/>
  <c r="N530" i="2"/>
  <c r="H529" i="3" s="1"/>
  <c r="P530" i="2"/>
  <c r="O530" i="2"/>
  <c r="I529" i="3" s="1"/>
  <c r="I528" i="3"/>
  <c r="F529" i="3"/>
  <c r="J529" i="3"/>
  <c r="K529" i="3"/>
  <c r="D530" i="3"/>
  <c r="O531" i="2" l="1"/>
  <c r="N531" i="2"/>
  <c r="H530" i="3" s="1"/>
  <c r="P531" i="2"/>
  <c r="F530" i="3"/>
  <c r="I530" i="3"/>
  <c r="J530" i="3"/>
  <c r="K530" i="3"/>
  <c r="D531" i="3"/>
  <c r="N532" i="2" l="1"/>
  <c r="F531" i="3" s="1"/>
  <c r="P532" i="2"/>
  <c r="J531" i="3" s="1"/>
  <c r="O532" i="2"/>
  <c r="I531" i="3" s="1"/>
  <c r="H531" i="3"/>
  <c r="K531" i="3"/>
  <c r="D532" i="3"/>
  <c r="O533" i="2" l="1"/>
  <c r="N533" i="2"/>
  <c r="P533" i="2"/>
  <c r="H532" i="3"/>
  <c r="J532" i="3"/>
  <c r="K532" i="3"/>
  <c r="D533" i="3"/>
  <c r="F532" i="3" l="1"/>
  <c r="N534" i="2"/>
  <c r="P534" i="2"/>
  <c r="F533" i="3" s="1"/>
  <c r="O534" i="2"/>
  <c r="I532" i="3"/>
  <c r="H533" i="3"/>
  <c r="I533" i="3"/>
  <c r="K533" i="3"/>
  <c r="D534" i="3"/>
  <c r="J533" i="3" l="1"/>
  <c r="O535" i="2"/>
  <c r="F534" i="3" s="1"/>
  <c r="N535" i="2"/>
  <c r="H534" i="3" s="1"/>
  <c r="P535" i="2"/>
  <c r="J534" i="3" s="1"/>
  <c r="I534" i="3"/>
  <c r="K534" i="3"/>
  <c r="D535" i="3"/>
  <c r="N536" i="2" l="1"/>
  <c r="P536" i="2"/>
  <c r="J535" i="3" s="1"/>
  <c r="O536" i="2"/>
  <c r="I535" i="3" s="1"/>
  <c r="H535" i="3"/>
  <c r="K535" i="3"/>
  <c r="D536" i="3"/>
  <c r="F535" i="3" l="1"/>
  <c r="O537" i="2"/>
  <c r="F536" i="3" s="1"/>
  <c r="N537" i="2"/>
  <c r="H536" i="3" s="1"/>
  <c r="P537" i="2"/>
  <c r="J536" i="3" s="1"/>
  <c r="I536" i="3"/>
  <c r="K536" i="3"/>
  <c r="D537" i="3"/>
  <c r="N538" i="2" l="1"/>
  <c r="P538" i="2"/>
  <c r="J537" i="3" s="1"/>
  <c r="O538" i="2"/>
  <c r="I537" i="3" s="1"/>
  <c r="H537" i="3"/>
  <c r="K537" i="3"/>
  <c r="D538" i="3"/>
  <c r="F537" i="3" l="1"/>
  <c r="O539" i="2"/>
  <c r="N539" i="2"/>
  <c r="H538" i="3" s="1"/>
  <c r="P539" i="2"/>
  <c r="F538" i="3"/>
  <c r="I538" i="3"/>
  <c r="J538" i="3"/>
  <c r="K538" i="3"/>
  <c r="D539" i="3"/>
  <c r="N540" i="2" l="1"/>
  <c r="P540" i="2"/>
  <c r="J539" i="3" s="1"/>
  <c r="O540" i="2"/>
  <c r="I539" i="3" s="1"/>
  <c r="H539" i="3"/>
  <c r="K539" i="3"/>
  <c r="D540" i="3"/>
  <c r="F539" i="3" l="1"/>
  <c r="O541" i="2"/>
  <c r="F540" i="3" s="1"/>
  <c r="N541" i="2"/>
  <c r="H540" i="3" s="1"/>
  <c r="P541" i="2"/>
  <c r="J540" i="3" s="1"/>
  <c r="I540" i="3"/>
  <c r="K540" i="3"/>
  <c r="D541" i="3"/>
  <c r="N542" i="2" l="1"/>
  <c r="F541" i="3" s="1"/>
  <c r="P542" i="2"/>
  <c r="J541" i="3" s="1"/>
  <c r="O542" i="2"/>
  <c r="I541" i="3" s="1"/>
  <c r="H541" i="3"/>
  <c r="K541" i="3"/>
  <c r="D542" i="3"/>
  <c r="O543" i="2" l="1"/>
  <c r="N543" i="2"/>
  <c r="H542" i="3" s="1"/>
  <c r="P543" i="2"/>
  <c r="F542" i="3"/>
  <c r="I542" i="3"/>
  <c r="J542" i="3"/>
  <c r="K542" i="3"/>
  <c r="D543" i="3"/>
  <c r="N544" i="2" l="1"/>
  <c r="P544" i="2"/>
  <c r="O544" i="2"/>
  <c r="I543" i="3" s="1"/>
  <c r="J543" i="3"/>
  <c r="K543" i="3"/>
  <c r="D544" i="3"/>
  <c r="F543" i="3" l="1"/>
  <c r="H543" i="3"/>
  <c r="O545" i="2"/>
  <c r="N545" i="2"/>
  <c r="H544" i="3" s="1"/>
  <c r="P545" i="2"/>
  <c r="F544" i="3"/>
  <c r="I544" i="3"/>
  <c r="J544" i="3"/>
  <c r="K544" i="3"/>
  <c r="D545" i="3"/>
  <c r="N546" i="2" l="1"/>
  <c r="F545" i="3" s="1"/>
  <c r="P546" i="2"/>
  <c r="J545" i="3" s="1"/>
  <c r="O546" i="2"/>
  <c r="I545" i="3" s="1"/>
  <c r="H545" i="3"/>
  <c r="K545" i="3"/>
  <c r="D546" i="3"/>
  <c r="O547" i="2" l="1"/>
  <c r="N547" i="2"/>
  <c r="H546" i="3" s="1"/>
  <c r="P547" i="2"/>
  <c r="F546" i="3"/>
  <c r="I546" i="3"/>
  <c r="J546" i="3"/>
  <c r="K546" i="3"/>
  <c r="D547" i="3"/>
  <c r="N548" i="2" l="1"/>
  <c r="P548" i="2"/>
  <c r="O548" i="2"/>
  <c r="I547" i="3" s="1"/>
  <c r="J547" i="3"/>
  <c r="K547" i="3"/>
  <c r="D548" i="3"/>
  <c r="F547" i="3" l="1"/>
  <c r="H547" i="3"/>
  <c r="O549" i="2"/>
  <c r="N549" i="2"/>
  <c r="H548" i="3" s="1"/>
  <c r="P549" i="2"/>
  <c r="F548" i="3"/>
  <c r="I548" i="3"/>
  <c r="J548" i="3"/>
  <c r="K548" i="3"/>
  <c r="D549" i="3"/>
  <c r="N550" i="2" l="1"/>
  <c r="F549" i="3" s="1"/>
  <c r="P550" i="2"/>
  <c r="J549" i="3" s="1"/>
  <c r="O550" i="2"/>
  <c r="I549" i="3" s="1"/>
  <c r="H549" i="3"/>
  <c r="K549" i="3"/>
  <c r="D550" i="3"/>
  <c r="O551" i="2" l="1"/>
  <c r="N551" i="2"/>
  <c r="P551" i="2"/>
  <c r="H550" i="3"/>
  <c r="J550" i="3"/>
  <c r="K550" i="3"/>
  <c r="D551" i="3"/>
  <c r="F550" i="3" l="1"/>
  <c r="N552" i="2"/>
  <c r="P552" i="2"/>
  <c r="F551" i="3" s="1"/>
  <c r="O552" i="2"/>
  <c r="I550" i="3"/>
  <c r="H551" i="3"/>
  <c r="I551" i="3"/>
  <c r="K551" i="3"/>
  <c r="D552" i="3"/>
  <c r="J551" i="3" l="1"/>
  <c r="O553" i="2"/>
  <c r="F552" i="3" s="1"/>
  <c r="N553" i="2"/>
  <c r="H552" i="3" s="1"/>
  <c r="P553" i="2"/>
  <c r="J552" i="3" s="1"/>
  <c r="I552" i="3"/>
  <c r="K552" i="3"/>
  <c r="D553" i="3"/>
  <c r="N554" i="2" l="1"/>
  <c r="P554" i="2"/>
  <c r="J553" i="3" s="1"/>
  <c r="O554" i="2"/>
  <c r="F553" i="3"/>
  <c r="H553" i="3"/>
  <c r="I553" i="3"/>
  <c r="K553" i="3"/>
  <c r="D554" i="3"/>
  <c r="O555" i="2" l="1"/>
  <c r="F554" i="3" s="1"/>
  <c r="N555" i="2"/>
  <c r="H554" i="3" s="1"/>
  <c r="P555" i="2"/>
  <c r="J554" i="3" s="1"/>
  <c r="I554" i="3"/>
  <c r="K554" i="3"/>
  <c r="D555" i="3"/>
  <c r="N556" i="2" l="1"/>
  <c r="P556" i="2"/>
  <c r="J555" i="3" s="1"/>
  <c r="O556" i="2"/>
  <c r="I555" i="3" s="1"/>
  <c r="H555" i="3"/>
  <c r="K555" i="3"/>
  <c r="D556" i="3"/>
  <c r="F555" i="3" l="1"/>
  <c r="O557" i="2"/>
  <c r="F556" i="3" s="1"/>
  <c r="N557" i="2"/>
  <c r="H556" i="3" s="1"/>
  <c r="P557" i="2"/>
  <c r="J556" i="3" s="1"/>
  <c r="I556" i="3"/>
  <c r="K556" i="3"/>
  <c r="D557" i="3"/>
  <c r="N558" i="2" l="1"/>
  <c r="P558" i="2"/>
  <c r="J557" i="3" s="1"/>
  <c r="O558" i="2"/>
  <c r="I557" i="3" s="1"/>
  <c r="H557" i="3"/>
  <c r="K557" i="3"/>
  <c r="D558" i="3"/>
  <c r="F557" i="3" l="1"/>
  <c r="O559" i="2"/>
  <c r="F558" i="3" s="1"/>
  <c r="N559" i="2"/>
  <c r="H558" i="3" s="1"/>
  <c r="P559" i="2"/>
  <c r="J558" i="3" s="1"/>
  <c r="I558" i="3"/>
  <c r="K558" i="3"/>
  <c r="D559" i="3"/>
  <c r="N560" i="2" l="1"/>
  <c r="P560" i="2"/>
  <c r="J559" i="3" s="1"/>
  <c r="O560" i="2"/>
  <c r="I559" i="3" s="1"/>
  <c r="H559" i="3"/>
  <c r="K559" i="3"/>
  <c r="D560" i="3"/>
  <c r="F559" i="3" l="1"/>
  <c r="O561" i="2"/>
  <c r="F560" i="3" s="1"/>
  <c r="N561" i="2"/>
  <c r="H560" i="3" s="1"/>
  <c r="P561" i="2"/>
  <c r="J560" i="3" s="1"/>
  <c r="I560" i="3"/>
  <c r="K560" i="3"/>
  <c r="D561" i="3"/>
  <c r="N562" i="2" l="1"/>
  <c r="F561" i="3" s="1"/>
  <c r="P562" i="2"/>
  <c r="J561" i="3" s="1"/>
  <c r="O562" i="2"/>
  <c r="I561" i="3" s="1"/>
  <c r="H561" i="3"/>
  <c r="K561" i="3"/>
  <c r="D562" i="3"/>
  <c r="O563" i="2" l="1"/>
  <c r="N563" i="2"/>
  <c r="P563" i="2"/>
  <c r="H562" i="3"/>
  <c r="J562" i="3"/>
  <c r="K562" i="3"/>
  <c r="D563" i="3"/>
  <c r="F562" i="3" l="1"/>
  <c r="N564" i="2"/>
  <c r="P564" i="2"/>
  <c r="F563" i="3" s="1"/>
  <c r="O564" i="2"/>
  <c r="I562" i="3"/>
  <c r="H563" i="3"/>
  <c r="I563" i="3"/>
  <c r="K563" i="3"/>
  <c r="D564" i="3"/>
  <c r="J563" i="3" l="1"/>
  <c r="O565" i="2"/>
  <c r="F564" i="3" s="1"/>
  <c r="N565" i="2"/>
  <c r="H564" i="3" s="1"/>
  <c r="P565" i="2"/>
  <c r="J564" i="3" s="1"/>
  <c r="I564" i="3"/>
  <c r="K564" i="3"/>
  <c r="D565" i="3"/>
  <c r="N566" i="2" l="1"/>
  <c r="P566" i="2"/>
  <c r="J565" i="3" s="1"/>
  <c r="O566" i="2"/>
  <c r="F565" i="3"/>
  <c r="H565" i="3"/>
  <c r="I565" i="3"/>
  <c r="K565" i="3"/>
  <c r="D566" i="3"/>
  <c r="O567" i="2" l="1"/>
  <c r="F566" i="3" s="1"/>
  <c r="N567" i="2"/>
  <c r="H566" i="3" s="1"/>
  <c r="P567" i="2"/>
  <c r="J566" i="3" s="1"/>
  <c r="I566" i="3"/>
  <c r="K566" i="3"/>
  <c r="D567" i="3"/>
  <c r="N568" i="2" l="1"/>
  <c r="P568" i="2"/>
  <c r="J567" i="3" s="1"/>
  <c r="O568" i="2"/>
  <c r="F567" i="3"/>
  <c r="H567" i="3"/>
  <c r="I567" i="3"/>
  <c r="K567" i="3"/>
  <c r="D568" i="3"/>
  <c r="O569" i="2" l="1"/>
  <c r="N569" i="2"/>
  <c r="P569" i="2"/>
  <c r="H568" i="3"/>
  <c r="J568" i="3"/>
  <c r="K568" i="3"/>
  <c r="D569" i="3"/>
  <c r="F568" i="3" l="1"/>
  <c r="N570" i="2"/>
  <c r="H569" i="3" s="1"/>
  <c r="P570" i="2"/>
  <c r="O570" i="2"/>
  <c r="I569" i="3" s="1"/>
  <c r="I568" i="3"/>
  <c r="F569" i="3"/>
  <c r="J569" i="3"/>
  <c r="K569" i="3"/>
  <c r="D570" i="3"/>
  <c r="O571" i="2" l="1"/>
  <c r="N571" i="2"/>
  <c r="H570" i="3" s="1"/>
  <c r="P571" i="2"/>
  <c r="F570" i="3"/>
  <c r="I570" i="3"/>
  <c r="J570" i="3"/>
  <c r="K570" i="3"/>
  <c r="D571" i="3"/>
  <c r="N572" i="2" l="1"/>
  <c r="F571" i="3" s="1"/>
  <c r="P572" i="2"/>
  <c r="J571" i="3" s="1"/>
  <c r="O572" i="2"/>
  <c r="I571" i="3" s="1"/>
  <c r="H571" i="3"/>
  <c r="K571" i="3"/>
  <c r="D572" i="3"/>
  <c r="O573" i="2" l="1"/>
  <c r="N573" i="2"/>
  <c r="H572" i="3" s="1"/>
  <c r="P573" i="2"/>
  <c r="F572" i="3"/>
  <c r="I572" i="3"/>
  <c r="J572" i="3"/>
  <c r="K572" i="3"/>
  <c r="D573" i="3"/>
  <c r="N574" i="2" l="1"/>
  <c r="P574" i="2"/>
  <c r="O574" i="2"/>
  <c r="I573" i="3" s="1"/>
  <c r="J573" i="3"/>
  <c r="K573" i="3"/>
  <c r="D574" i="3"/>
  <c r="F573" i="3" l="1"/>
  <c r="H573" i="3"/>
  <c r="O575" i="2"/>
  <c r="N575" i="2"/>
  <c r="H574" i="3" s="1"/>
  <c r="P575" i="2"/>
  <c r="F574" i="3"/>
  <c r="I574" i="3"/>
  <c r="J574" i="3"/>
  <c r="K574" i="3"/>
  <c r="D575" i="3"/>
  <c r="N576" i="2" l="1"/>
  <c r="F575" i="3" s="1"/>
  <c r="P576" i="2"/>
  <c r="J575" i="3" s="1"/>
  <c r="O576" i="2"/>
  <c r="I575" i="3" s="1"/>
  <c r="H575" i="3"/>
  <c r="K575" i="3"/>
  <c r="D576" i="3"/>
  <c r="O577" i="2" l="1"/>
  <c r="N577" i="2"/>
  <c r="H576" i="3" s="1"/>
  <c r="P577" i="2"/>
  <c r="F576" i="3"/>
  <c r="I576" i="3"/>
  <c r="J576" i="3"/>
  <c r="K576" i="3"/>
  <c r="D577" i="3"/>
  <c r="N578" i="2" l="1"/>
  <c r="F577" i="3" s="1"/>
  <c r="P578" i="2"/>
  <c r="J577" i="3" s="1"/>
  <c r="O578" i="2"/>
  <c r="I577" i="3" s="1"/>
  <c r="H577" i="3"/>
  <c r="K577" i="3"/>
  <c r="D578" i="3"/>
  <c r="O579" i="2" l="1"/>
  <c r="N579" i="2"/>
  <c r="H578" i="3" s="1"/>
  <c r="P579" i="2"/>
  <c r="F578" i="3"/>
  <c r="I578" i="3"/>
  <c r="J578" i="3"/>
  <c r="K578" i="3"/>
  <c r="D579" i="3"/>
  <c r="N580" i="2" l="1"/>
  <c r="F579" i="3" s="1"/>
  <c r="P580" i="2"/>
  <c r="J579" i="3" s="1"/>
  <c r="O580" i="2"/>
  <c r="I579" i="3" s="1"/>
  <c r="H579" i="3"/>
  <c r="K579" i="3"/>
  <c r="D580" i="3"/>
  <c r="O581" i="2" l="1"/>
  <c r="N581" i="2"/>
  <c r="H580" i="3" s="1"/>
  <c r="P581" i="2"/>
  <c r="F580" i="3"/>
  <c r="I580" i="3"/>
  <c r="J580" i="3"/>
  <c r="K580" i="3"/>
  <c r="D581" i="3"/>
  <c r="N582" i="2" l="1"/>
  <c r="P582" i="2"/>
  <c r="J581" i="3" s="1"/>
  <c r="O582" i="2"/>
  <c r="F581" i="3"/>
  <c r="H581" i="3"/>
  <c r="I581" i="3"/>
  <c r="K581" i="3"/>
  <c r="D582" i="3"/>
  <c r="O583" i="2" l="1"/>
  <c r="F582" i="3" s="1"/>
  <c r="N583" i="2"/>
  <c r="H582" i="3" s="1"/>
  <c r="P583" i="2"/>
  <c r="J582" i="3" s="1"/>
  <c r="I582" i="3"/>
  <c r="K582" i="3"/>
  <c r="D583" i="3"/>
  <c r="N584" i="2" l="1"/>
  <c r="P584" i="2"/>
  <c r="J583" i="3" s="1"/>
  <c r="O584" i="2"/>
  <c r="F583" i="3"/>
  <c r="H583" i="3"/>
  <c r="I583" i="3"/>
  <c r="K583" i="3"/>
  <c r="D584" i="3"/>
  <c r="O585" i="2" l="1"/>
  <c r="N585" i="2"/>
  <c r="H584" i="3" s="1"/>
  <c r="P585" i="2"/>
  <c r="F584" i="3"/>
  <c r="I584" i="3"/>
  <c r="J584" i="3"/>
  <c r="K584" i="3"/>
  <c r="D585" i="3"/>
  <c r="N586" i="2" l="1"/>
  <c r="P586" i="2"/>
  <c r="J585" i="3" s="1"/>
  <c r="O586" i="2"/>
  <c r="F585" i="3"/>
  <c r="H585" i="3"/>
  <c r="I585" i="3"/>
  <c r="K585" i="3"/>
  <c r="D586" i="3"/>
  <c r="O587" i="2" l="1"/>
  <c r="F586" i="3" s="1"/>
  <c r="N587" i="2"/>
  <c r="H586" i="3" s="1"/>
  <c r="P587" i="2"/>
  <c r="J586" i="3" s="1"/>
  <c r="I586" i="3"/>
  <c r="K586" i="3"/>
  <c r="D587" i="3"/>
  <c r="N588" i="2" l="1"/>
  <c r="P588" i="2"/>
  <c r="J587" i="3" s="1"/>
  <c r="O588" i="2"/>
  <c r="F587" i="3"/>
  <c r="H587" i="3"/>
  <c r="I587" i="3"/>
  <c r="K587" i="3"/>
  <c r="D588" i="3"/>
  <c r="O589" i="2" l="1"/>
  <c r="N589" i="2"/>
  <c r="H588" i="3" s="1"/>
  <c r="P589" i="2"/>
  <c r="F588" i="3"/>
  <c r="I588" i="3"/>
  <c r="J588" i="3"/>
  <c r="K588" i="3"/>
  <c r="D589" i="3"/>
  <c r="N590" i="2" l="1"/>
  <c r="F589" i="3" s="1"/>
  <c r="P590" i="2"/>
  <c r="J589" i="3" s="1"/>
  <c r="O590" i="2"/>
  <c r="I589" i="3" s="1"/>
  <c r="H589" i="3"/>
  <c r="K589" i="3"/>
  <c r="D590" i="3"/>
  <c r="O591" i="2" l="1"/>
  <c r="N591" i="2"/>
  <c r="H590" i="3" s="1"/>
  <c r="P591" i="2"/>
  <c r="F590" i="3"/>
  <c r="I590" i="3"/>
  <c r="J590" i="3"/>
  <c r="K590" i="3"/>
  <c r="D591" i="3"/>
  <c r="N592" i="2" l="1"/>
  <c r="P592" i="2"/>
  <c r="J591" i="3" s="1"/>
  <c r="O592" i="2"/>
  <c r="F591" i="3"/>
  <c r="H591" i="3"/>
  <c r="I591" i="3"/>
  <c r="K591" i="3"/>
  <c r="D592" i="3"/>
  <c r="O593" i="2" l="1"/>
  <c r="F592" i="3" s="1"/>
  <c r="N593" i="2"/>
  <c r="H592" i="3" s="1"/>
  <c r="P593" i="2"/>
  <c r="J592" i="3" s="1"/>
  <c r="I592" i="3"/>
  <c r="K592" i="3"/>
  <c r="D593" i="3"/>
  <c r="N594" i="2" l="1"/>
  <c r="P594" i="2"/>
  <c r="J593" i="3" s="1"/>
  <c r="O594" i="2"/>
  <c r="F593" i="3"/>
  <c r="H593" i="3"/>
  <c r="I593" i="3"/>
  <c r="K593" i="3"/>
  <c r="D594" i="3"/>
  <c r="O595" i="2" l="1"/>
  <c r="N595" i="2"/>
  <c r="P595" i="2"/>
  <c r="H594" i="3"/>
  <c r="J594" i="3"/>
  <c r="K594" i="3"/>
  <c r="D595" i="3"/>
  <c r="F594" i="3" l="1"/>
  <c r="N596" i="2"/>
  <c r="P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P597" i="2"/>
  <c r="J596" i="3" s="1"/>
  <c r="I596" i="3"/>
  <c r="K596" i="3"/>
  <c r="D597" i="3"/>
  <c r="N598" i="2" l="1"/>
  <c r="F597" i="3" s="1"/>
  <c r="P598" i="2"/>
  <c r="J597" i="3" s="1"/>
  <c r="O598" i="2"/>
  <c r="I597" i="3" s="1"/>
  <c r="H597" i="3"/>
  <c r="K597" i="3"/>
  <c r="D598" i="3"/>
  <c r="O599" i="2" l="1"/>
  <c r="N599" i="2"/>
  <c r="P599" i="2"/>
  <c r="H598" i="3"/>
  <c r="J598" i="3"/>
  <c r="K598" i="3"/>
  <c r="D599" i="3"/>
  <c r="F598" i="3" l="1"/>
  <c r="N600" i="2"/>
  <c r="P600" i="2"/>
  <c r="F599" i="3" s="1"/>
  <c r="O600" i="2"/>
  <c r="I598" i="3"/>
  <c r="H599" i="3"/>
  <c r="I599" i="3"/>
  <c r="K599" i="3"/>
  <c r="D600" i="3"/>
  <c r="J599" i="3" l="1"/>
  <c r="O601" i="2"/>
  <c r="F600" i="3" s="1"/>
  <c r="N601" i="2"/>
  <c r="H600" i="3" s="1"/>
  <c r="P601" i="2"/>
  <c r="J600" i="3" s="1"/>
  <c r="I600" i="3"/>
  <c r="K600" i="3"/>
  <c r="D601" i="3"/>
  <c r="N602" i="2" l="1"/>
  <c r="P602" i="2"/>
  <c r="J601" i="3" s="1"/>
  <c r="O602" i="2"/>
  <c r="F601" i="3"/>
  <c r="H601" i="3"/>
  <c r="I601" i="3"/>
  <c r="K601" i="3"/>
  <c r="D602" i="3"/>
  <c r="O603" i="2" l="1"/>
  <c r="F602" i="3" s="1"/>
  <c r="N603" i="2"/>
  <c r="H602" i="3" s="1"/>
  <c r="P603" i="2"/>
  <c r="J602" i="3" s="1"/>
  <c r="I602" i="3"/>
  <c r="K602" i="3"/>
  <c r="D603" i="3"/>
  <c r="N604" i="2" l="1"/>
  <c r="P604" i="2"/>
  <c r="J603" i="3" s="1"/>
  <c r="O604" i="2"/>
  <c r="I603" i="3" s="1"/>
  <c r="H603" i="3"/>
  <c r="K603" i="3"/>
  <c r="D604" i="3"/>
  <c r="F603" i="3" l="1"/>
  <c r="O605" i="2"/>
  <c r="F604" i="3" s="1"/>
  <c r="N605" i="2"/>
  <c r="H604" i="3" s="1"/>
  <c r="P605" i="2"/>
  <c r="J604" i="3" s="1"/>
  <c r="I604" i="3"/>
  <c r="K604" i="3"/>
  <c r="D605" i="3"/>
  <c r="N606" i="2" l="1"/>
  <c r="P606" i="2"/>
  <c r="J605" i="3" s="1"/>
  <c r="O606" i="2"/>
  <c r="F605" i="3"/>
  <c r="H605" i="3"/>
  <c r="I605" i="3"/>
  <c r="K605" i="3"/>
  <c r="D606" i="3"/>
  <c r="O607" i="2" l="1"/>
  <c r="F606" i="3" s="1"/>
  <c r="N607" i="2"/>
  <c r="H606" i="3" s="1"/>
  <c r="P607" i="2"/>
  <c r="J606" i="3" s="1"/>
  <c r="I606" i="3"/>
  <c r="K606" i="3"/>
  <c r="D607" i="3"/>
  <c r="N608" i="2" l="1"/>
  <c r="P608" i="2"/>
  <c r="J607" i="3" s="1"/>
  <c r="O608" i="2"/>
  <c r="F607" i="3"/>
  <c r="H607" i="3"/>
  <c r="I607" i="3"/>
  <c r="K607" i="3"/>
  <c r="D608" i="3"/>
  <c r="O609" i="2" l="1"/>
  <c r="N609" i="2"/>
  <c r="P609" i="2"/>
  <c r="H608" i="3"/>
  <c r="J608" i="3"/>
  <c r="K608" i="3"/>
  <c r="D609" i="3"/>
  <c r="F608" i="3" l="1"/>
  <c r="N610" i="2"/>
  <c r="H609" i="3" s="1"/>
  <c r="P610" i="2"/>
  <c r="O610" i="2"/>
  <c r="I609" i="3" s="1"/>
  <c r="I608" i="3"/>
  <c r="F609" i="3"/>
  <c r="J609" i="3"/>
  <c r="K609" i="3"/>
  <c r="D610" i="3"/>
  <c r="O611" i="2" l="1"/>
  <c r="N611" i="2"/>
  <c r="P611" i="2"/>
  <c r="H610" i="3"/>
  <c r="J610" i="3"/>
  <c r="K610" i="3"/>
  <c r="D611" i="3"/>
  <c r="F610" i="3" l="1"/>
  <c r="N612" i="2"/>
  <c r="P612" i="2"/>
  <c r="F611" i="3" s="1"/>
  <c r="O612" i="2"/>
  <c r="I610" i="3"/>
  <c r="H611" i="3"/>
  <c r="I611" i="3"/>
  <c r="K611" i="3"/>
  <c r="D612" i="3"/>
  <c r="J611" i="3" l="1"/>
  <c r="O613" i="2"/>
  <c r="F612" i="3" s="1"/>
  <c r="N613" i="2"/>
  <c r="H612" i="3" s="1"/>
  <c r="P613" i="2"/>
  <c r="J612" i="3" s="1"/>
  <c r="I612" i="3"/>
  <c r="K612" i="3"/>
  <c r="D613" i="3"/>
  <c r="N614" i="2" l="1"/>
  <c r="P614" i="2"/>
  <c r="J613" i="3" s="1"/>
  <c r="O614" i="2"/>
  <c r="F613" i="3"/>
  <c r="H613" i="3"/>
  <c r="I613" i="3"/>
  <c r="K613" i="3"/>
  <c r="D614" i="3"/>
  <c r="O615" i="2" l="1"/>
  <c r="F614" i="3" s="1"/>
  <c r="N615" i="2"/>
  <c r="H614" i="3" s="1"/>
  <c r="P615" i="2"/>
  <c r="J614" i="3" s="1"/>
  <c r="I614" i="3"/>
  <c r="K614" i="3"/>
  <c r="D615" i="3"/>
  <c r="N616" i="2" l="1"/>
  <c r="P616" i="2"/>
  <c r="J615" i="3" s="1"/>
  <c r="O616" i="2"/>
  <c r="F615" i="3"/>
  <c r="H615" i="3"/>
  <c r="I615" i="3"/>
  <c r="K615" i="3"/>
  <c r="D616" i="3"/>
  <c r="O617" i="2" l="1"/>
  <c r="N617" i="2"/>
  <c r="P617" i="2"/>
  <c r="H616" i="3"/>
  <c r="J616" i="3"/>
  <c r="K616" i="3"/>
  <c r="D617" i="3"/>
  <c r="F616" i="3" l="1"/>
  <c r="N618" i="2"/>
  <c r="P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P619" i="2"/>
  <c r="H618" i="3"/>
  <c r="J618" i="3"/>
  <c r="K618" i="3"/>
  <c r="D619" i="3"/>
  <c r="I618" i="3" l="1"/>
  <c r="N620" i="2"/>
  <c r="F619" i="3" s="1"/>
  <c r="P620" i="2"/>
  <c r="J619" i="3" s="1"/>
  <c r="O620" i="2"/>
  <c r="I619" i="3" s="1"/>
  <c r="H619" i="3"/>
  <c r="K619" i="3"/>
  <c r="D620" i="3"/>
  <c r="O621" i="2" l="1"/>
  <c r="N621" i="2"/>
  <c r="H620" i="3" s="1"/>
  <c r="P621" i="2"/>
  <c r="F620" i="3"/>
  <c r="I620" i="3"/>
  <c r="J620" i="3"/>
  <c r="K620" i="3"/>
  <c r="D621" i="3"/>
  <c r="N622" i="2" l="1"/>
  <c r="F621" i="3" s="1"/>
  <c r="P622" i="2"/>
  <c r="J621" i="3" s="1"/>
  <c r="O622" i="2"/>
  <c r="I621" i="3" s="1"/>
  <c r="H621" i="3"/>
  <c r="K621" i="3"/>
  <c r="D622" i="3"/>
  <c r="O623" i="2" l="1"/>
  <c r="N623" i="2"/>
  <c r="H622" i="3" s="1"/>
  <c r="P623" i="2"/>
  <c r="F622" i="3"/>
  <c r="I622" i="3"/>
  <c r="J622" i="3"/>
  <c r="K622" i="3"/>
  <c r="D623" i="3"/>
  <c r="N624" i="2" l="1"/>
  <c r="F623" i="3" s="1"/>
  <c r="P624" i="2"/>
  <c r="J623" i="3" s="1"/>
  <c r="O624" i="2"/>
  <c r="I623" i="3" s="1"/>
  <c r="H623" i="3"/>
  <c r="K623" i="3"/>
  <c r="D624" i="3"/>
  <c r="O625" i="2" l="1"/>
  <c r="N625" i="2"/>
  <c r="P625" i="2"/>
  <c r="H624" i="3"/>
  <c r="J624" i="3"/>
  <c r="K624" i="3"/>
  <c r="D625" i="3"/>
  <c r="F624" i="3" l="1"/>
  <c r="N626" i="2"/>
  <c r="P626" i="2"/>
  <c r="F625" i="3" s="1"/>
  <c r="O626" i="2"/>
  <c r="I624" i="3"/>
  <c r="H625" i="3"/>
  <c r="I625" i="3"/>
  <c r="J625" i="3"/>
  <c r="K625" i="3"/>
  <c r="D626" i="3"/>
  <c r="O627" i="2" l="1"/>
  <c r="N627" i="2"/>
  <c r="H626" i="3" s="1"/>
  <c r="P627" i="2"/>
  <c r="F626" i="3"/>
  <c r="I626" i="3"/>
  <c r="J626" i="3"/>
  <c r="K626" i="3"/>
  <c r="D627" i="3"/>
  <c r="N628" i="2" l="1"/>
  <c r="P628" i="2"/>
  <c r="J627" i="3" s="1"/>
  <c r="O628" i="2"/>
  <c r="F627" i="3"/>
  <c r="H627" i="3"/>
  <c r="I627" i="3"/>
  <c r="K627" i="3"/>
  <c r="D628" i="3"/>
  <c r="O629" i="2" l="1"/>
  <c r="F628" i="3" s="1"/>
  <c r="N629" i="2"/>
  <c r="H628" i="3" s="1"/>
  <c r="P629" i="2"/>
  <c r="J628" i="3" s="1"/>
  <c r="I628" i="3"/>
  <c r="K628" i="3"/>
  <c r="D629" i="3"/>
  <c r="N630" i="2" l="1"/>
  <c r="P630" i="2"/>
  <c r="J629" i="3" s="1"/>
  <c r="O630" i="2"/>
  <c r="F629" i="3"/>
  <c r="H629" i="3"/>
  <c r="I629" i="3"/>
  <c r="K629" i="3"/>
  <c r="D630" i="3"/>
  <c r="O631" i="2" l="1"/>
  <c r="N631" i="2"/>
  <c r="P631" i="2"/>
  <c r="H630" i="3"/>
  <c r="J630" i="3"/>
  <c r="K630" i="3"/>
  <c r="D631" i="3"/>
  <c r="F630" i="3" l="1"/>
  <c r="N632" i="2"/>
  <c r="P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P633" i="2"/>
  <c r="J632" i="3" s="1"/>
  <c r="I632" i="3"/>
  <c r="K632" i="3"/>
  <c r="D633" i="3"/>
  <c r="N634" i="2" l="1"/>
  <c r="P634" i="2"/>
  <c r="J633" i="3" s="1"/>
  <c r="O634" i="2"/>
  <c r="F633" i="3"/>
  <c r="H633" i="3"/>
  <c r="I633" i="3"/>
  <c r="K633" i="3"/>
  <c r="D634" i="3"/>
  <c r="O635" i="2" l="1"/>
  <c r="N635" i="2"/>
  <c r="P635" i="2"/>
  <c r="H634" i="3"/>
  <c r="J634" i="3"/>
  <c r="K634" i="3"/>
  <c r="D635" i="3"/>
  <c r="F634" i="3" l="1"/>
  <c r="N636" i="2"/>
  <c r="P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P637" i="2"/>
  <c r="J636" i="3" s="1"/>
  <c r="I636" i="3"/>
  <c r="K636" i="3"/>
  <c r="D637" i="3"/>
  <c r="N638" i="2" l="1"/>
  <c r="P638" i="2"/>
  <c r="O638" i="2"/>
  <c r="I637" i="3" s="1"/>
  <c r="J637" i="3"/>
  <c r="K637" i="3"/>
  <c r="D638" i="3"/>
  <c r="F637" i="3" l="1"/>
  <c r="H637" i="3"/>
  <c r="O639" i="2"/>
  <c r="N639" i="2"/>
  <c r="H638" i="3" s="1"/>
  <c r="P639" i="2"/>
  <c r="F638" i="3"/>
  <c r="I638" i="3"/>
  <c r="J638" i="3"/>
  <c r="K638" i="3"/>
  <c r="D639" i="3"/>
  <c r="N640" i="2" l="1"/>
  <c r="F639" i="3" s="1"/>
  <c r="P640" i="2"/>
  <c r="J639" i="3" s="1"/>
  <c r="O640" i="2"/>
  <c r="I639" i="3" s="1"/>
  <c r="H639" i="3"/>
  <c r="K639" i="3"/>
  <c r="D640" i="3"/>
  <c r="O641" i="2" l="1"/>
  <c r="N641" i="2"/>
  <c r="H640" i="3" s="1"/>
  <c r="P641" i="2"/>
  <c r="F640" i="3"/>
  <c r="I640" i="3"/>
  <c r="J640" i="3"/>
  <c r="K640" i="3"/>
  <c r="D641" i="3"/>
  <c r="N642" i="2" l="1"/>
  <c r="F641" i="3" s="1"/>
  <c r="P642" i="2"/>
  <c r="J641" i="3" s="1"/>
  <c r="O642" i="2"/>
  <c r="I641" i="3" s="1"/>
  <c r="H641" i="3"/>
  <c r="K641" i="3"/>
  <c r="D642" i="3"/>
  <c r="O643" i="2" l="1"/>
  <c r="N643" i="2"/>
  <c r="P643" i="2"/>
  <c r="H642" i="3"/>
  <c r="J642" i="3"/>
  <c r="K642" i="3"/>
  <c r="D643" i="3"/>
  <c r="F642" i="3" l="1"/>
  <c r="N644" i="2"/>
  <c r="P644" i="2"/>
  <c r="F643" i="3" s="1"/>
  <c r="O644" i="2"/>
  <c r="I642" i="3"/>
  <c r="H643" i="3"/>
  <c r="I643" i="3"/>
  <c r="K643" i="3"/>
  <c r="D644" i="3"/>
  <c r="J643" i="3" l="1"/>
  <c r="O645" i="2"/>
  <c r="F644" i="3" s="1"/>
  <c r="N645" i="2"/>
  <c r="H644" i="3" s="1"/>
  <c r="P645" i="2"/>
  <c r="J644" i="3" s="1"/>
  <c r="I644" i="3"/>
  <c r="K644" i="3"/>
  <c r="D645" i="3"/>
  <c r="N646" i="2" l="1"/>
  <c r="P646" i="2"/>
  <c r="J645" i="3" s="1"/>
  <c r="O646" i="2"/>
  <c r="F645" i="3" s="1"/>
  <c r="H645" i="3"/>
  <c r="K645" i="3"/>
  <c r="D646" i="3"/>
  <c r="I645" i="3" l="1"/>
  <c r="O647" i="2"/>
  <c r="F646" i="3" s="1"/>
  <c r="N647" i="2"/>
  <c r="H646" i="3" s="1"/>
  <c r="P647" i="2"/>
  <c r="J646" i="3" s="1"/>
  <c r="I646" i="3"/>
  <c r="K646" i="3"/>
  <c r="D647" i="3"/>
  <c r="N648" i="2" l="1"/>
  <c r="P648" i="2"/>
  <c r="J647" i="3" s="1"/>
  <c r="O648" i="2"/>
  <c r="F647" i="3"/>
  <c r="H647" i="3"/>
  <c r="I647" i="3"/>
  <c r="K647" i="3"/>
  <c r="D648" i="3"/>
  <c r="O649" i="2" l="1"/>
  <c r="F648" i="3" s="1"/>
  <c r="N649" i="2"/>
  <c r="H648" i="3" s="1"/>
  <c r="P649" i="2"/>
  <c r="J648" i="3" s="1"/>
  <c r="I648" i="3"/>
  <c r="K648" i="3"/>
  <c r="D649" i="3"/>
  <c r="N650" i="2" l="1"/>
  <c r="P650" i="2"/>
  <c r="J649" i="3" s="1"/>
  <c r="O650" i="2"/>
  <c r="F649" i="3"/>
  <c r="H649" i="3"/>
  <c r="I649" i="3"/>
  <c r="K649" i="3"/>
  <c r="D650" i="3"/>
  <c r="O651" i="2" l="1"/>
  <c r="N651" i="2"/>
  <c r="H650" i="3" s="1"/>
  <c r="P651" i="2"/>
  <c r="F650" i="3"/>
  <c r="I650" i="3"/>
  <c r="J650" i="3"/>
  <c r="K650" i="3"/>
  <c r="D651" i="3"/>
  <c r="N652" i="2" l="1"/>
  <c r="F651" i="3" s="1"/>
  <c r="P652" i="2"/>
  <c r="J651" i="3" s="1"/>
  <c r="O652" i="2"/>
  <c r="I651" i="3" s="1"/>
  <c r="H651" i="3"/>
  <c r="K651" i="3"/>
  <c r="D652" i="3"/>
  <c r="O653" i="2" l="1"/>
  <c r="N653" i="2"/>
  <c r="H652" i="3" s="1"/>
  <c r="P653" i="2"/>
  <c r="F652" i="3"/>
  <c r="I652" i="3"/>
  <c r="J652" i="3"/>
  <c r="K652" i="3"/>
  <c r="D653" i="3"/>
  <c r="N654" i="2" l="1"/>
  <c r="F653" i="3" s="1"/>
  <c r="P654" i="2"/>
  <c r="J653" i="3" s="1"/>
  <c r="O654" i="2"/>
  <c r="I653" i="3" s="1"/>
  <c r="H653" i="3"/>
  <c r="K653" i="3"/>
  <c r="D654" i="3"/>
  <c r="O655" i="2" l="1"/>
  <c r="N655" i="2"/>
  <c r="H654" i="3" s="1"/>
  <c r="P655" i="2"/>
  <c r="F654" i="3"/>
  <c r="I654" i="3"/>
  <c r="J654" i="3"/>
  <c r="K654" i="3"/>
  <c r="D655" i="3"/>
  <c r="N656" i="2" l="1"/>
  <c r="F655" i="3" s="1"/>
  <c r="P656" i="2"/>
  <c r="J655" i="3" s="1"/>
  <c r="O656" i="2"/>
  <c r="I655" i="3" s="1"/>
  <c r="H655" i="3"/>
  <c r="K655" i="3"/>
  <c r="D656" i="3"/>
  <c r="O657" i="2" l="1"/>
  <c r="N657" i="2"/>
  <c r="H656" i="3" s="1"/>
  <c r="P657" i="2"/>
  <c r="F656" i="3"/>
  <c r="I656" i="3"/>
  <c r="J656" i="3"/>
  <c r="K656" i="3"/>
  <c r="D657" i="3"/>
  <c r="N658" i="2" l="1"/>
  <c r="F657" i="3" s="1"/>
  <c r="P658" i="2"/>
  <c r="J657" i="3" s="1"/>
  <c r="O658" i="2"/>
  <c r="I657" i="3" s="1"/>
  <c r="H657" i="3"/>
  <c r="K657" i="3"/>
  <c r="D658" i="3"/>
  <c r="O659" i="2" l="1"/>
  <c r="N659" i="2"/>
  <c r="H658" i="3" s="1"/>
  <c r="P659" i="2"/>
  <c r="F658" i="3"/>
  <c r="I658" i="3"/>
  <c r="J658" i="3"/>
  <c r="K658" i="3"/>
  <c r="D659" i="3"/>
  <c r="N660" i="2" l="1"/>
  <c r="F659" i="3" s="1"/>
  <c r="P660" i="2"/>
  <c r="J659" i="3" s="1"/>
  <c r="O660" i="2"/>
  <c r="I659" i="3" s="1"/>
  <c r="H659" i="3"/>
  <c r="K659" i="3"/>
  <c r="D660" i="3"/>
  <c r="O661" i="2" l="1"/>
  <c r="N661" i="2"/>
  <c r="H660" i="3" s="1"/>
  <c r="P661" i="2"/>
  <c r="F660" i="3"/>
  <c r="I660" i="3"/>
  <c r="J660" i="3"/>
  <c r="K660" i="3"/>
  <c r="D661" i="3"/>
  <c r="N662" i="2" l="1"/>
  <c r="F661" i="3" s="1"/>
  <c r="P662" i="2"/>
  <c r="J661" i="3" s="1"/>
  <c r="O662" i="2"/>
  <c r="I661" i="3" s="1"/>
  <c r="H661" i="3"/>
  <c r="K661" i="3"/>
  <c r="D662" i="3"/>
  <c r="O663" i="2" l="1"/>
  <c r="N663" i="2"/>
  <c r="H662" i="3" s="1"/>
  <c r="P663" i="2"/>
  <c r="F662" i="3"/>
  <c r="I662" i="3"/>
  <c r="J662" i="3"/>
  <c r="K662" i="3"/>
  <c r="D663" i="3"/>
  <c r="N664" i="2" l="1"/>
  <c r="P664" i="2"/>
  <c r="J663" i="3" s="1"/>
  <c r="O664" i="2"/>
  <c r="F663" i="3"/>
  <c r="H663" i="3"/>
  <c r="I663" i="3"/>
  <c r="K663" i="3"/>
  <c r="D664" i="3"/>
  <c r="O665" i="2" l="1"/>
  <c r="F664" i="3" s="1"/>
  <c r="N665" i="2"/>
  <c r="H664" i="3" s="1"/>
  <c r="P665" i="2"/>
  <c r="J664" i="3" s="1"/>
  <c r="I664" i="3"/>
  <c r="K664" i="3"/>
  <c r="D665" i="3"/>
  <c r="N666" i="2" l="1"/>
  <c r="P666" i="2"/>
  <c r="J665" i="3" s="1"/>
  <c r="O666" i="2"/>
  <c r="F665" i="3"/>
  <c r="H665" i="3"/>
  <c r="I665" i="3"/>
  <c r="K665" i="3"/>
  <c r="D666" i="3"/>
  <c r="O667" i="2" l="1"/>
  <c r="F666" i="3" s="1"/>
  <c r="N667" i="2"/>
  <c r="H666" i="3" s="1"/>
  <c r="P667" i="2"/>
  <c r="J666" i="3" s="1"/>
  <c r="I666" i="3"/>
  <c r="K666" i="3"/>
  <c r="D667" i="3"/>
  <c r="N668" i="2" l="1"/>
  <c r="F667" i="3" s="1"/>
  <c r="P668" i="2"/>
  <c r="J667" i="3" s="1"/>
  <c r="O668" i="2"/>
  <c r="I667" i="3" s="1"/>
  <c r="H667" i="3"/>
  <c r="K667" i="3"/>
  <c r="D668" i="3"/>
  <c r="O669" i="2" l="1"/>
  <c r="N669" i="2"/>
  <c r="H668" i="3" s="1"/>
  <c r="P669" i="2"/>
  <c r="F668" i="3"/>
  <c r="I668" i="3"/>
  <c r="J668" i="3"/>
  <c r="K668" i="3"/>
  <c r="D669" i="3"/>
  <c r="N670" i="2" l="1"/>
  <c r="P670" i="2"/>
  <c r="J669" i="3" s="1"/>
  <c r="O670" i="2"/>
  <c r="F669" i="3"/>
  <c r="H669" i="3"/>
  <c r="I669" i="3"/>
  <c r="K669" i="3"/>
  <c r="D670" i="3"/>
  <c r="O671" i="2" l="1"/>
  <c r="N671" i="2"/>
  <c r="H670" i="3" s="1"/>
  <c r="P671" i="2"/>
  <c r="F670" i="3"/>
  <c r="I670" i="3"/>
  <c r="J670" i="3"/>
  <c r="K670" i="3"/>
  <c r="D671" i="3"/>
  <c r="N672" i="2" l="1"/>
  <c r="F671" i="3" s="1"/>
  <c r="P672" i="2"/>
  <c r="O672" i="2"/>
  <c r="I671" i="3" s="1"/>
  <c r="H671" i="3"/>
  <c r="J671" i="3"/>
  <c r="K671" i="3"/>
  <c r="D672" i="3"/>
  <c r="O673" i="2" l="1"/>
  <c r="N673" i="2"/>
  <c r="H672" i="3" s="1"/>
  <c r="P673" i="2"/>
  <c r="F672" i="3"/>
  <c r="I672" i="3"/>
  <c r="J672" i="3"/>
  <c r="K672" i="3"/>
  <c r="D673" i="3"/>
  <c r="N674" i="2" l="1"/>
  <c r="F673" i="3" s="1"/>
  <c r="P674" i="2"/>
  <c r="J673" i="3" s="1"/>
  <c r="O674" i="2"/>
  <c r="I673" i="3" s="1"/>
  <c r="H673" i="3"/>
  <c r="K673" i="3"/>
  <c r="D674" i="3"/>
  <c r="O675" i="2" l="1"/>
  <c r="N675" i="2"/>
  <c r="H674" i="3" s="1"/>
  <c r="P675" i="2"/>
  <c r="F674" i="3"/>
  <c r="I674" i="3"/>
  <c r="J674" i="3"/>
  <c r="K674" i="3"/>
  <c r="D675" i="3"/>
  <c r="N676" i="2" l="1"/>
  <c r="F675" i="3" s="1"/>
  <c r="P676" i="2"/>
  <c r="J675" i="3" s="1"/>
  <c r="O676" i="2"/>
  <c r="I675" i="3" s="1"/>
  <c r="H675" i="3"/>
  <c r="K675" i="3"/>
  <c r="D676" i="3"/>
  <c r="O677" i="2" l="1"/>
  <c r="N677" i="2"/>
  <c r="P677" i="2"/>
  <c r="H676" i="3"/>
  <c r="J676" i="3"/>
  <c r="K676" i="3"/>
  <c r="D677" i="3"/>
  <c r="F676" i="3" l="1"/>
  <c r="N678" i="2"/>
  <c r="P678" i="2"/>
  <c r="F677" i="3" s="1"/>
  <c r="O678" i="2"/>
  <c r="I676" i="3"/>
  <c r="H677" i="3"/>
  <c r="I677" i="3"/>
  <c r="K677" i="3"/>
  <c r="D678" i="3"/>
  <c r="J677" i="3" l="1"/>
  <c r="O679" i="2"/>
  <c r="F678" i="3" s="1"/>
  <c r="N679" i="2"/>
  <c r="H678" i="3" s="1"/>
  <c r="P679" i="2"/>
  <c r="J678" i="3" s="1"/>
  <c r="I678" i="3"/>
  <c r="K678" i="3"/>
  <c r="D679" i="3"/>
  <c r="N680" i="2" l="1"/>
  <c r="P680" i="2"/>
  <c r="J679" i="3" s="1"/>
  <c r="O680" i="2"/>
  <c r="F679" i="3"/>
  <c r="H679" i="3"/>
  <c r="I679" i="3"/>
  <c r="K679" i="3"/>
  <c r="D680" i="3"/>
  <c r="O681" i="2" l="1"/>
  <c r="F680" i="3" s="1"/>
  <c r="N681" i="2"/>
  <c r="H680" i="3" s="1"/>
  <c r="P681" i="2"/>
  <c r="J680" i="3" s="1"/>
  <c r="I680" i="3"/>
  <c r="K680" i="3"/>
  <c r="D681" i="3"/>
  <c r="N682" i="2" l="1"/>
  <c r="P682" i="2"/>
  <c r="J681" i="3" s="1"/>
  <c r="O682" i="2"/>
  <c r="F681" i="3"/>
  <c r="H681" i="3"/>
  <c r="I681" i="3"/>
  <c r="K681" i="3"/>
  <c r="D682" i="3"/>
  <c r="O683" i="2" l="1"/>
  <c r="N683" i="2"/>
  <c r="P683" i="2"/>
  <c r="H682" i="3"/>
  <c r="J682" i="3"/>
  <c r="K682" i="3"/>
  <c r="D683" i="3"/>
  <c r="F682" i="3" l="1"/>
  <c r="N684" i="2"/>
  <c r="H683" i="3" s="1"/>
  <c r="P684" i="2"/>
  <c r="O684" i="2"/>
  <c r="I683" i="3" s="1"/>
  <c r="I682" i="3"/>
  <c r="F683" i="3"/>
  <c r="J683" i="3"/>
  <c r="K683" i="3"/>
  <c r="D684" i="3"/>
  <c r="O685" i="2" l="1"/>
  <c r="N685" i="2"/>
  <c r="H684" i="3" s="1"/>
  <c r="P685" i="2"/>
  <c r="F684" i="3"/>
  <c r="I684" i="3"/>
  <c r="J684" i="3"/>
  <c r="K684" i="3"/>
  <c r="D685" i="3"/>
  <c r="N686" i="2" l="1"/>
  <c r="F685" i="3" s="1"/>
  <c r="P686" i="2"/>
  <c r="J685" i="3" s="1"/>
  <c r="O686" i="2"/>
  <c r="I685" i="3" s="1"/>
  <c r="H685" i="3"/>
  <c r="K685" i="3"/>
  <c r="D686" i="3"/>
  <c r="O687" i="2" l="1"/>
  <c r="N687" i="2"/>
  <c r="H686" i="3" s="1"/>
  <c r="P687" i="2"/>
  <c r="F686" i="3"/>
  <c r="I686" i="3"/>
  <c r="J686" i="3"/>
  <c r="K686" i="3"/>
  <c r="D687" i="3"/>
  <c r="N688" i="2" l="1"/>
  <c r="F687" i="3" s="1"/>
  <c r="P688" i="2"/>
  <c r="J687" i="3" s="1"/>
  <c r="O688" i="2"/>
  <c r="I687" i="3" s="1"/>
  <c r="H687" i="3"/>
  <c r="K687" i="3"/>
  <c r="D688" i="3"/>
  <c r="O689" i="2" l="1"/>
  <c r="N689" i="2"/>
  <c r="H688" i="3" s="1"/>
  <c r="P689" i="2"/>
  <c r="F688" i="3"/>
  <c r="I688" i="3"/>
  <c r="J688" i="3"/>
  <c r="K688" i="3"/>
  <c r="D689" i="3"/>
  <c r="N690" i="2" l="1"/>
  <c r="F689" i="3" s="1"/>
  <c r="P690" i="2"/>
  <c r="J689" i="3" s="1"/>
  <c r="O690" i="2"/>
  <c r="I689" i="3" s="1"/>
  <c r="H689" i="3"/>
  <c r="K689" i="3"/>
  <c r="D690" i="3"/>
  <c r="O691" i="2" l="1"/>
  <c r="N691" i="2"/>
  <c r="H690" i="3" s="1"/>
  <c r="P691" i="2"/>
  <c r="F690" i="3"/>
  <c r="I690" i="3"/>
  <c r="J690" i="3"/>
  <c r="K690" i="3"/>
  <c r="D691" i="3"/>
  <c r="N692" i="2" l="1"/>
  <c r="F691" i="3" s="1"/>
  <c r="P692" i="2"/>
  <c r="J691" i="3" s="1"/>
  <c r="O692" i="2"/>
  <c r="I691" i="3" s="1"/>
  <c r="H691" i="3"/>
  <c r="K691" i="3"/>
  <c r="D692" i="3"/>
  <c r="O693" i="2" l="1"/>
  <c r="N693" i="2"/>
  <c r="H692" i="3" s="1"/>
  <c r="P693" i="2"/>
  <c r="F692" i="3"/>
  <c r="I692" i="3"/>
  <c r="J692" i="3"/>
  <c r="K692" i="3"/>
  <c r="D693" i="3"/>
  <c r="N694" i="2" l="1"/>
  <c r="F693" i="3" s="1"/>
  <c r="P694" i="2"/>
  <c r="J693" i="3" s="1"/>
  <c r="O694" i="2"/>
  <c r="I693" i="3" s="1"/>
  <c r="H693" i="3"/>
  <c r="K693" i="3"/>
  <c r="D694" i="3"/>
  <c r="O695" i="2" l="1"/>
  <c r="N695" i="2"/>
  <c r="H694" i="3" s="1"/>
  <c r="P695" i="2"/>
  <c r="F694" i="3"/>
  <c r="I694" i="3"/>
  <c r="J694" i="3"/>
  <c r="K694" i="3"/>
  <c r="D695" i="3"/>
  <c r="N696" i="2" l="1"/>
  <c r="F695" i="3" s="1"/>
  <c r="P696" i="2"/>
  <c r="J695" i="3" s="1"/>
  <c r="O696" i="2"/>
  <c r="I695" i="3" s="1"/>
  <c r="H695" i="3"/>
  <c r="K695" i="3"/>
  <c r="D696" i="3"/>
  <c r="O697" i="2" l="1"/>
  <c r="N697" i="2"/>
  <c r="P697" i="2"/>
  <c r="H696" i="3"/>
  <c r="J696" i="3"/>
  <c r="K696" i="3"/>
  <c r="D697" i="3"/>
  <c r="F696" i="3" l="1"/>
  <c r="N698" i="2"/>
  <c r="H697" i="3" s="1"/>
  <c r="P698" i="2"/>
  <c r="F697" i="3" s="1"/>
  <c r="O698" i="2"/>
  <c r="I696" i="3"/>
  <c r="I697" i="3"/>
  <c r="K697" i="3"/>
  <c r="D698" i="3"/>
  <c r="J697" i="3" l="1"/>
  <c r="O699" i="2"/>
  <c r="F698" i="3" s="1"/>
  <c r="N699" i="2"/>
  <c r="H698" i="3" s="1"/>
  <c r="P699" i="2"/>
  <c r="J698" i="3" s="1"/>
  <c r="I698" i="3"/>
  <c r="K698" i="3"/>
  <c r="D699" i="3"/>
  <c r="N700" i="2" l="1"/>
  <c r="P700" i="2"/>
  <c r="J699" i="3" s="1"/>
  <c r="O700" i="2"/>
  <c r="I699" i="3" s="1"/>
  <c r="H699" i="3"/>
  <c r="K699" i="3"/>
  <c r="D700" i="3"/>
  <c r="F699" i="3" l="1"/>
  <c r="O701" i="2"/>
  <c r="F700" i="3" s="1"/>
  <c r="N701" i="2"/>
  <c r="H700" i="3" s="1"/>
  <c r="P701" i="2"/>
  <c r="J700" i="3" s="1"/>
  <c r="I700" i="3"/>
  <c r="K700" i="3"/>
  <c r="D701" i="3"/>
  <c r="N702" i="2" l="1"/>
  <c r="P702" i="2"/>
  <c r="J701" i="3" s="1"/>
  <c r="O702" i="2"/>
  <c r="F701" i="3"/>
  <c r="H701" i="3"/>
  <c r="I701" i="3"/>
  <c r="K701" i="3"/>
  <c r="D702" i="3"/>
  <c r="O703" i="2" l="1"/>
  <c r="F702" i="3" s="1"/>
  <c r="N703" i="2"/>
  <c r="H702" i="3" s="1"/>
  <c r="P703" i="2"/>
  <c r="J702" i="3" s="1"/>
  <c r="I702" i="3"/>
  <c r="K702" i="3"/>
  <c r="D703" i="3"/>
  <c r="N704" i="2" l="1"/>
  <c r="P704" i="2"/>
  <c r="J703" i="3" s="1"/>
  <c r="O704" i="2"/>
  <c r="F703" i="3"/>
  <c r="H703" i="3"/>
  <c r="I703" i="3"/>
  <c r="K703" i="3"/>
  <c r="D704" i="3"/>
  <c r="O705" i="2" l="1"/>
  <c r="F704" i="3" s="1"/>
  <c r="N705" i="2"/>
  <c r="H704" i="3" s="1"/>
  <c r="P705" i="2"/>
  <c r="J704" i="3" s="1"/>
  <c r="I704" i="3"/>
  <c r="K704" i="3"/>
  <c r="D705" i="3"/>
  <c r="N706" i="2" l="1"/>
  <c r="P706" i="2"/>
  <c r="J705" i="3" s="1"/>
  <c r="O706" i="2"/>
  <c r="F705" i="3"/>
  <c r="H705" i="3"/>
  <c r="I705" i="3"/>
  <c r="K705" i="3"/>
  <c r="D706" i="3"/>
  <c r="O707" i="2" l="1"/>
  <c r="F706" i="3" s="1"/>
  <c r="N707" i="2"/>
  <c r="P707" i="2"/>
  <c r="H706" i="3"/>
  <c r="J706" i="3"/>
  <c r="K706" i="3"/>
  <c r="D707" i="3"/>
  <c r="I706" i="3" l="1"/>
  <c r="N708" i="2"/>
  <c r="F707" i="3" s="1"/>
  <c r="P708" i="2"/>
  <c r="J707" i="3" s="1"/>
  <c r="O708" i="2"/>
  <c r="I707" i="3" s="1"/>
  <c r="H707" i="3"/>
  <c r="K707" i="3"/>
  <c r="D708" i="3"/>
  <c r="O709" i="2" l="1"/>
  <c r="N709" i="2"/>
  <c r="H708" i="3" s="1"/>
  <c r="P709" i="2"/>
  <c r="F708" i="3"/>
  <c r="I708" i="3"/>
  <c r="J708" i="3"/>
  <c r="K708" i="3"/>
  <c r="D709" i="3"/>
  <c r="N710" i="2" l="1"/>
  <c r="F709" i="3" s="1"/>
  <c r="P710" i="2"/>
  <c r="J709" i="3" s="1"/>
  <c r="O710" i="2"/>
  <c r="I709" i="3" s="1"/>
  <c r="H709" i="3"/>
  <c r="K709" i="3"/>
  <c r="D710" i="3"/>
  <c r="O711" i="2" l="1"/>
  <c r="N711" i="2"/>
  <c r="H710" i="3" s="1"/>
  <c r="P711" i="2"/>
  <c r="F710" i="3"/>
  <c r="I710" i="3"/>
  <c r="J710" i="3"/>
  <c r="K710" i="3"/>
  <c r="D711" i="3"/>
  <c r="N712" i="2" l="1"/>
  <c r="F711" i="3" s="1"/>
  <c r="P712" i="2"/>
  <c r="J711" i="3" s="1"/>
  <c r="O712" i="2"/>
  <c r="I711" i="3" s="1"/>
  <c r="H711" i="3"/>
  <c r="K711" i="3"/>
  <c r="D712" i="3"/>
  <c r="O713" i="2" l="1"/>
  <c r="N713" i="2"/>
  <c r="H712" i="3" s="1"/>
  <c r="P713" i="2"/>
  <c r="F712" i="3"/>
  <c r="I712" i="3"/>
  <c r="J712" i="3"/>
  <c r="K712" i="3"/>
  <c r="D713" i="3"/>
  <c r="N714" i="2" l="1"/>
  <c r="F713" i="3" s="1"/>
  <c r="P714" i="2"/>
  <c r="J713" i="3" s="1"/>
  <c r="O714" i="2"/>
  <c r="I713" i="3" s="1"/>
  <c r="H713" i="3"/>
  <c r="K713" i="3"/>
  <c r="D714" i="3"/>
  <c r="O715" i="2" l="1"/>
  <c r="N715" i="2"/>
  <c r="H714" i="3" s="1"/>
  <c r="P715" i="2"/>
  <c r="F714" i="3"/>
  <c r="I714" i="3"/>
  <c r="J714" i="3"/>
  <c r="K714" i="3"/>
  <c r="D715" i="3"/>
  <c r="N716" i="2" l="1"/>
  <c r="F715" i="3" s="1"/>
  <c r="P716" i="2"/>
  <c r="J715" i="3" s="1"/>
  <c r="O716" i="2"/>
  <c r="I715" i="3" s="1"/>
  <c r="H715" i="3"/>
  <c r="K715" i="3"/>
  <c r="D716" i="3"/>
  <c r="O717" i="2" l="1"/>
  <c r="N717" i="2"/>
  <c r="H716" i="3" s="1"/>
  <c r="P717" i="2"/>
  <c r="F716" i="3"/>
  <c r="I716" i="3"/>
  <c r="J716" i="3"/>
  <c r="K716" i="3"/>
  <c r="D717" i="3"/>
  <c r="N718" i="2" l="1"/>
  <c r="F717" i="3" s="1"/>
  <c r="P718" i="2"/>
  <c r="J717" i="3" s="1"/>
  <c r="O718" i="2"/>
  <c r="I717" i="3" s="1"/>
  <c r="H717" i="3"/>
  <c r="K717" i="3"/>
  <c r="D718" i="3"/>
  <c r="O719" i="2" l="1"/>
  <c r="N719" i="2"/>
  <c r="H718" i="3" s="1"/>
  <c r="P719" i="2"/>
  <c r="F718" i="3"/>
  <c r="I718" i="3"/>
  <c r="J718" i="3"/>
  <c r="K718" i="3"/>
  <c r="D719" i="3"/>
  <c r="N720" i="2" l="1"/>
  <c r="F719" i="3" s="1"/>
  <c r="P720" i="2"/>
  <c r="J719" i="3" s="1"/>
  <c r="O720" i="2"/>
  <c r="I719" i="3" s="1"/>
  <c r="H719" i="3"/>
  <c r="K719" i="3"/>
  <c r="D720" i="3"/>
  <c r="O721" i="2" l="1"/>
  <c r="N721" i="2"/>
  <c r="H720" i="3" s="1"/>
  <c r="P721" i="2"/>
  <c r="F720" i="3"/>
  <c r="I720" i="3"/>
  <c r="J720" i="3"/>
  <c r="K720" i="3"/>
  <c r="D721" i="3"/>
  <c r="N722" i="2" l="1"/>
  <c r="F721" i="3" s="1"/>
  <c r="P722" i="2"/>
  <c r="J721" i="3" s="1"/>
  <c r="O722" i="2"/>
  <c r="I721" i="3" s="1"/>
  <c r="H721" i="3"/>
  <c r="K721" i="3"/>
  <c r="D722" i="3"/>
  <c r="O723" i="2" l="1"/>
  <c r="N723" i="2"/>
  <c r="H722" i="3" s="1"/>
  <c r="P723" i="2"/>
  <c r="F722" i="3"/>
  <c r="I722" i="3"/>
  <c r="J722" i="3"/>
  <c r="K722" i="3"/>
  <c r="D723" i="3"/>
  <c r="N724" i="2" l="1"/>
  <c r="F723" i="3" s="1"/>
  <c r="P724" i="2"/>
  <c r="J723" i="3" s="1"/>
  <c r="O724" i="2"/>
  <c r="I723" i="3" s="1"/>
  <c r="H723" i="3"/>
  <c r="K723" i="3"/>
  <c r="D724" i="3"/>
  <c r="O725" i="2" l="1"/>
  <c r="N725" i="2"/>
  <c r="H724" i="3" s="1"/>
  <c r="P725" i="2"/>
  <c r="F724" i="3"/>
  <c r="I724" i="3"/>
  <c r="J724" i="3"/>
  <c r="K724" i="3"/>
  <c r="D725" i="3"/>
  <c r="N726" i="2" l="1"/>
  <c r="F725" i="3" s="1"/>
  <c r="P726" i="2"/>
  <c r="J725" i="3" s="1"/>
  <c r="O726" i="2"/>
  <c r="I725" i="3" s="1"/>
  <c r="H725" i="3"/>
  <c r="K725" i="3"/>
  <c r="D726" i="3"/>
  <c r="O727" i="2" l="1"/>
  <c r="N727" i="2"/>
  <c r="H726" i="3" s="1"/>
  <c r="P727" i="2"/>
  <c r="F726" i="3"/>
  <c r="I726" i="3"/>
  <c r="J726" i="3"/>
  <c r="K726" i="3"/>
  <c r="D727" i="3"/>
  <c r="N728" i="2" l="1"/>
  <c r="F727" i="3" s="1"/>
  <c r="P728" i="2"/>
  <c r="J727" i="3" s="1"/>
  <c r="O728" i="2"/>
  <c r="I727" i="3" s="1"/>
  <c r="H727" i="3"/>
  <c r="K727" i="3"/>
  <c r="D728" i="3"/>
  <c r="O729" i="2" l="1"/>
  <c r="N729" i="2"/>
  <c r="H728" i="3" s="1"/>
  <c r="P729" i="2"/>
  <c r="F728" i="3"/>
  <c r="I728" i="3"/>
  <c r="J728" i="3"/>
  <c r="K728" i="3"/>
  <c r="D729" i="3"/>
  <c r="N730" i="2" l="1"/>
  <c r="F729" i="3" s="1"/>
  <c r="P730" i="2"/>
  <c r="J729" i="3" s="1"/>
  <c r="O730" i="2"/>
  <c r="I729" i="3" s="1"/>
  <c r="H729" i="3"/>
  <c r="K729" i="3"/>
  <c r="D730" i="3"/>
  <c r="O731" i="2" l="1"/>
  <c r="N731" i="2"/>
  <c r="H730" i="3" s="1"/>
  <c r="P731" i="2"/>
  <c r="F730" i="3"/>
  <c r="I730" i="3"/>
  <c r="J730" i="3"/>
  <c r="K730" i="3"/>
  <c r="D731" i="3"/>
  <c r="N732" i="2" l="1"/>
  <c r="F731" i="3" s="1"/>
  <c r="P732" i="2"/>
  <c r="J731" i="3" s="1"/>
  <c r="O732" i="2"/>
  <c r="I731" i="3" s="1"/>
  <c r="H731" i="3"/>
  <c r="K731" i="3"/>
  <c r="D732" i="3"/>
  <c r="O733" i="2" l="1"/>
  <c r="N733" i="2"/>
  <c r="H732" i="3" s="1"/>
  <c r="P733" i="2"/>
  <c r="F732" i="3"/>
  <c r="I732" i="3"/>
  <c r="J732" i="3"/>
  <c r="K732" i="3"/>
  <c r="D733" i="3"/>
  <c r="N734" i="2" l="1"/>
  <c r="F733" i="3" s="1"/>
  <c r="P734" i="2"/>
  <c r="J733" i="3" s="1"/>
  <c r="O734" i="2"/>
  <c r="I733" i="3" s="1"/>
  <c r="H733" i="3"/>
  <c r="K733" i="3"/>
  <c r="D734" i="3"/>
  <c r="O735" i="2" l="1"/>
  <c r="N735" i="2"/>
  <c r="H734" i="3" s="1"/>
  <c r="P735" i="2"/>
  <c r="F734" i="3"/>
  <c r="I734" i="3"/>
  <c r="J734" i="3"/>
  <c r="K734" i="3"/>
  <c r="D735" i="3"/>
  <c r="N736" i="2" l="1"/>
  <c r="P736" i="2"/>
  <c r="J735" i="3" s="1"/>
  <c r="O736" i="2"/>
  <c r="F735" i="3"/>
  <c r="H735" i="3"/>
  <c r="I735" i="3"/>
  <c r="K735" i="3"/>
  <c r="D736" i="3"/>
  <c r="O737" i="2" l="1"/>
  <c r="N737" i="2"/>
  <c r="H736" i="3" s="1"/>
  <c r="P737" i="2"/>
  <c r="F736" i="3"/>
  <c r="I736" i="3"/>
  <c r="J736" i="3"/>
  <c r="K736" i="3"/>
  <c r="D737" i="3"/>
  <c r="N738" i="2" l="1"/>
  <c r="F737" i="3" s="1"/>
  <c r="P738" i="2"/>
  <c r="J737" i="3" s="1"/>
  <c r="O738" i="2"/>
  <c r="I737" i="3" s="1"/>
  <c r="H737" i="3"/>
  <c r="K737" i="3"/>
  <c r="D738" i="3"/>
  <c r="O739" i="2" l="1"/>
  <c r="N739" i="2"/>
  <c r="H738" i="3" s="1"/>
  <c r="P739" i="2"/>
  <c r="F738" i="3"/>
  <c r="I738" i="3"/>
  <c r="J738" i="3"/>
  <c r="K738" i="3"/>
  <c r="D739" i="3"/>
  <c r="N740" i="2" l="1"/>
  <c r="F739" i="3" s="1"/>
  <c r="P740" i="2"/>
  <c r="J739" i="3" s="1"/>
  <c r="O740" i="2"/>
  <c r="I739" i="3" s="1"/>
  <c r="H739" i="3"/>
  <c r="K739" i="3"/>
  <c r="D740" i="3"/>
  <c r="O741" i="2" l="1"/>
  <c r="N741" i="2"/>
  <c r="H740" i="3" s="1"/>
  <c r="P741" i="2"/>
  <c r="F740" i="3"/>
  <c r="I740" i="3"/>
  <c r="J740" i="3"/>
  <c r="K740" i="3"/>
  <c r="D741" i="3"/>
  <c r="N742" i="2" l="1"/>
  <c r="F741" i="3" s="1"/>
  <c r="P742" i="2"/>
  <c r="J741" i="3" s="1"/>
  <c r="O742" i="2"/>
  <c r="I741" i="3" s="1"/>
  <c r="H741" i="3"/>
  <c r="K741" i="3"/>
  <c r="D742" i="3"/>
  <c r="O743" i="2" l="1"/>
  <c r="N743" i="2"/>
  <c r="H742" i="3" s="1"/>
  <c r="P743" i="2"/>
  <c r="F742" i="3"/>
  <c r="I742" i="3"/>
  <c r="J742" i="3"/>
  <c r="K742" i="3"/>
  <c r="D743" i="3"/>
  <c r="N744" i="2" l="1"/>
  <c r="F743" i="3" s="1"/>
  <c r="P744" i="2"/>
  <c r="J743" i="3" s="1"/>
  <c r="O744" i="2"/>
  <c r="I743" i="3" s="1"/>
  <c r="H743" i="3"/>
  <c r="K743" i="3"/>
  <c r="D744" i="3"/>
  <c r="O745" i="2" l="1"/>
  <c r="N745" i="2"/>
  <c r="H744" i="3" s="1"/>
  <c r="P745" i="2"/>
  <c r="F744" i="3"/>
  <c r="I744" i="3"/>
  <c r="J744" i="3"/>
  <c r="K744" i="3"/>
  <c r="D745" i="3"/>
  <c r="N746" i="2" l="1"/>
  <c r="F745" i="3" s="1"/>
  <c r="P746" i="2"/>
  <c r="J745" i="3" s="1"/>
  <c r="O746" i="2"/>
  <c r="I745" i="3" s="1"/>
  <c r="H745" i="3"/>
  <c r="K745" i="3"/>
  <c r="D746" i="3"/>
  <c r="O747" i="2" l="1"/>
  <c r="N747" i="2"/>
  <c r="H746" i="3" s="1"/>
  <c r="P747" i="2"/>
  <c r="F746" i="3"/>
  <c r="I746" i="3"/>
  <c r="J746" i="3"/>
  <c r="K746" i="3"/>
  <c r="D747" i="3"/>
  <c r="N748" i="2" l="1"/>
  <c r="F747" i="3" s="1"/>
  <c r="P748" i="2"/>
  <c r="J747" i="3" s="1"/>
  <c r="O748" i="2"/>
  <c r="I747" i="3" s="1"/>
  <c r="H747" i="3"/>
  <c r="K747" i="3"/>
  <c r="D748" i="3"/>
  <c r="O749" i="2" l="1"/>
  <c r="N749" i="2"/>
  <c r="H748" i="3" s="1"/>
  <c r="P749" i="2"/>
  <c r="F748" i="3"/>
  <c r="I748" i="3"/>
  <c r="J748" i="3"/>
  <c r="K748" i="3"/>
  <c r="D749" i="3"/>
  <c r="N750" i="2" l="1"/>
  <c r="F749" i="3" s="1"/>
  <c r="P750" i="2"/>
  <c r="J749" i="3" s="1"/>
  <c r="O750" i="2"/>
  <c r="I749" i="3" s="1"/>
  <c r="H749" i="3"/>
  <c r="K749" i="3"/>
  <c r="D750" i="3"/>
  <c r="O751" i="2" l="1"/>
  <c r="N751" i="2"/>
  <c r="H750" i="3" s="1"/>
  <c r="P751" i="2"/>
  <c r="F750" i="3"/>
  <c r="I750" i="3"/>
  <c r="J750" i="3"/>
  <c r="K750" i="3"/>
  <c r="D751" i="3"/>
  <c r="N752" i="2" l="1"/>
  <c r="P752" i="2"/>
  <c r="J751" i="3" s="1"/>
  <c r="O752" i="2"/>
  <c r="F751" i="3"/>
  <c r="H751" i="3"/>
  <c r="I751" i="3"/>
  <c r="K751" i="3"/>
  <c r="D752" i="3"/>
  <c r="O753" i="2" l="1"/>
  <c r="F752" i="3" s="1"/>
  <c r="N753" i="2"/>
  <c r="H752" i="3" s="1"/>
  <c r="P753" i="2"/>
  <c r="J752" i="3" s="1"/>
  <c r="I752" i="3"/>
  <c r="K752" i="3"/>
  <c r="D753" i="3"/>
  <c r="N754" i="2" l="1"/>
  <c r="F753" i="3" s="1"/>
  <c r="P754" i="2"/>
  <c r="J753" i="3" s="1"/>
  <c r="O754" i="2"/>
  <c r="I753" i="3" s="1"/>
  <c r="H753" i="3"/>
  <c r="K753" i="3"/>
  <c r="D754" i="3"/>
  <c r="O755" i="2" l="1"/>
  <c r="N755" i="2"/>
  <c r="H754" i="3" s="1"/>
  <c r="P755" i="2"/>
  <c r="F754" i="3"/>
  <c r="I754" i="3"/>
  <c r="J754" i="3"/>
  <c r="K754" i="3"/>
  <c r="D755" i="3"/>
  <c r="N756" i="2" l="1"/>
  <c r="F755" i="3" s="1"/>
  <c r="P756" i="2"/>
  <c r="J755" i="3" s="1"/>
  <c r="O756" i="2"/>
  <c r="I755" i="3" s="1"/>
  <c r="H755" i="3"/>
  <c r="K755" i="3"/>
  <c r="D756" i="3"/>
  <c r="O757" i="2" l="1"/>
  <c r="N757" i="2"/>
  <c r="H756" i="3" s="1"/>
  <c r="P757" i="2"/>
  <c r="F756" i="3"/>
  <c r="I756" i="3"/>
  <c r="J756" i="3"/>
  <c r="K756" i="3"/>
  <c r="D757" i="3"/>
  <c r="N758" i="2" l="1"/>
  <c r="F757" i="3" s="1"/>
  <c r="P758" i="2"/>
  <c r="J757" i="3" s="1"/>
  <c r="O758" i="2"/>
  <c r="I757" i="3" s="1"/>
  <c r="H757" i="3"/>
  <c r="K757" i="3"/>
  <c r="D758" i="3"/>
  <c r="O759" i="2" l="1"/>
  <c r="N759" i="2"/>
  <c r="H758" i="3" s="1"/>
  <c r="P759" i="2"/>
  <c r="F758" i="3"/>
  <c r="I758" i="3"/>
  <c r="J758" i="3"/>
  <c r="K758" i="3"/>
  <c r="D759" i="3"/>
  <c r="N760" i="2" l="1"/>
  <c r="P760" i="2"/>
  <c r="J759" i="3" s="1"/>
  <c r="O760" i="2"/>
  <c r="F759" i="3"/>
  <c r="H759" i="3"/>
  <c r="I759" i="3"/>
  <c r="K759" i="3"/>
  <c r="D760" i="3"/>
  <c r="O761" i="2" l="1"/>
  <c r="F760" i="3" s="1"/>
  <c r="N761" i="2"/>
  <c r="H760" i="3" s="1"/>
  <c r="P761" i="2"/>
  <c r="J760" i="3" s="1"/>
  <c r="I760" i="3"/>
  <c r="K760" i="3"/>
  <c r="D761" i="3"/>
  <c r="N762" i="2" l="1"/>
  <c r="P762" i="2"/>
  <c r="J761" i="3" s="1"/>
  <c r="O762" i="2"/>
  <c r="F761" i="3"/>
  <c r="H761" i="3"/>
  <c r="I761" i="3"/>
  <c r="K761" i="3"/>
  <c r="D762" i="3"/>
  <c r="O763" i="2" l="1"/>
  <c r="F762" i="3" s="1"/>
  <c r="N763" i="2"/>
  <c r="H762" i="3" s="1"/>
  <c r="P763" i="2"/>
  <c r="J762" i="3" s="1"/>
  <c r="I762" i="3"/>
  <c r="K762" i="3"/>
  <c r="D763" i="3"/>
  <c r="N764" i="2" l="1"/>
  <c r="P764" i="2"/>
  <c r="J763" i="3" s="1"/>
  <c r="O764" i="2"/>
  <c r="F763" i="3"/>
  <c r="H763" i="3"/>
  <c r="I763" i="3"/>
  <c r="K763" i="3"/>
  <c r="D764" i="3"/>
  <c r="O765" i="2" l="1"/>
  <c r="F764" i="3" s="1"/>
  <c r="N765" i="2"/>
  <c r="H764" i="3" s="1"/>
  <c r="P765" i="2"/>
  <c r="J764" i="3" s="1"/>
  <c r="I764" i="3"/>
  <c r="K764" i="3"/>
  <c r="D765" i="3"/>
  <c r="N766" i="2" l="1"/>
  <c r="P766" i="2"/>
  <c r="J765" i="3" s="1"/>
  <c r="O766" i="2"/>
  <c r="F765" i="3"/>
  <c r="H765" i="3"/>
  <c r="I765" i="3"/>
  <c r="K765" i="3"/>
  <c r="D766" i="3"/>
  <c r="O767" i="2" l="1"/>
  <c r="F766" i="3" s="1"/>
  <c r="N767" i="2"/>
  <c r="H766" i="3" s="1"/>
  <c r="P767" i="2"/>
  <c r="J766" i="3" s="1"/>
  <c r="I766" i="3"/>
  <c r="K766" i="3"/>
  <c r="D767" i="3"/>
  <c r="N768" i="2" l="1"/>
  <c r="P768" i="2"/>
  <c r="J767" i="3" s="1"/>
  <c r="O768" i="2"/>
  <c r="F767" i="3"/>
  <c r="H767" i="3"/>
  <c r="I767" i="3"/>
  <c r="K767" i="3"/>
  <c r="D768" i="3"/>
  <c r="O769" i="2" l="1"/>
  <c r="F768" i="3" s="1"/>
  <c r="N769" i="2"/>
  <c r="H768" i="3" s="1"/>
  <c r="P769" i="2"/>
  <c r="J768" i="3" s="1"/>
  <c r="I768" i="3"/>
  <c r="K768" i="3"/>
  <c r="D769" i="3"/>
  <c r="N770" i="2" l="1"/>
  <c r="P770" i="2"/>
  <c r="J769" i="3" s="1"/>
  <c r="O770" i="2"/>
  <c r="I769" i="3" s="1"/>
  <c r="H769" i="3"/>
  <c r="K769" i="3"/>
  <c r="D770" i="3"/>
  <c r="F769" i="3" l="1"/>
  <c r="O771" i="2"/>
  <c r="N771" i="2"/>
  <c r="H770" i="3" s="1"/>
  <c r="P771" i="2"/>
  <c r="F770" i="3"/>
  <c r="I770" i="3"/>
  <c r="J770" i="3"/>
  <c r="K770" i="3"/>
  <c r="D771" i="3"/>
  <c r="N772" i="2" l="1"/>
  <c r="P772" i="2"/>
  <c r="J771" i="3" s="1"/>
  <c r="O772" i="2"/>
  <c r="F771" i="3"/>
  <c r="H771" i="3"/>
  <c r="I771" i="3"/>
  <c r="K771" i="3"/>
  <c r="D772" i="3"/>
  <c r="O773" i="2" l="1"/>
  <c r="F772" i="3" s="1"/>
  <c r="N773" i="2"/>
  <c r="H772" i="3" s="1"/>
  <c r="P773" i="2"/>
  <c r="J772" i="3" s="1"/>
  <c r="I772" i="3"/>
  <c r="K772" i="3"/>
  <c r="D773" i="3"/>
  <c r="N774" i="2" l="1"/>
  <c r="P774" i="2"/>
  <c r="J773" i="3" s="1"/>
  <c r="O774" i="2"/>
  <c r="F773" i="3"/>
  <c r="H773" i="3"/>
  <c r="I773" i="3"/>
  <c r="K773" i="3"/>
  <c r="D774" i="3"/>
  <c r="O775" i="2" l="1"/>
  <c r="F774" i="3" s="1"/>
  <c r="N775" i="2"/>
  <c r="H774" i="3" s="1"/>
  <c r="P775" i="2"/>
  <c r="J774" i="3" s="1"/>
  <c r="I774" i="3"/>
  <c r="K774" i="3"/>
  <c r="D775" i="3"/>
  <c r="N776" i="2" l="1"/>
  <c r="F775" i="3" s="1"/>
  <c r="P776" i="2"/>
  <c r="J775" i="3" s="1"/>
  <c r="O776" i="2"/>
  <c r="I775" i="3" s="1"/>
  <c r="H775" i="3"/>
  <c r="K775" i="3"/>
  <c r="D776" i="3"/>
  <c r="O777" i="2" l="1"/>
  <c r="F776" i="3" s="1"/>
  <c r="N777" i="2"/>
  <c r="H776" i="3" s="1"/>
  <c r="P777" i="2"/>
  <c r="J776" i="3" s="1"/>
  <c r="I776" i="3"/>
  <c r="K776" i="3"/>
  <c r="D777" i="3"/>
  <c r="N778" i="2" l="1"/>
  <c r="P778" i="2"/>
  <c r="J777" i="3" s="1"/>
  <c r="O778" i="2"/>
  <c r="F777" i="3"/>
  <c r="H777" i="3"/>
  <c r="I777" i="3"/>
  <c r="K777" i="3"/>
  <c r="D778" i="3"/>
  <c r="O779" i="2" l="1"/>
  <c r="N779" i="2"/>
  <c r="P779" i="2"/>
  <c r="H778" i="3"/>
  <c r="J778" i="3"/>
  <c r="K778" i="3"/>
  <c r="D779" i="3"/>
  <c r="F778" i="3" l="1"/>
  <c r="N780" i="2"/>
  <c r="P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P781" i="2"/>
  <c r="J780" i="3" s="1"/>
  <c r="I780" i="3"/>
  <c r="K780" i="3"/>
  <c r="D781" i="3"/>
  <c r="N782" i="2" l="1"/>
  <c r="P782" i="2"/>
  <c r="J781" i="3" s="1"/>
  <c r="O782" i="2"/>
  <c r="F781" i="3"/>
  <c r="H781" i="3"/>
  <c r="I781" i="3"/>
  <c r="K781" i="3"/>
  <c r="D782" i="3"/>
  <c r="O783" i="2" l="1"/>
  <c r="F782" i="3" s="1"/>
  <c r="N783" i="2"/>
  <c r="H782" i="3" s="1"/>
  <c r="P783" i="2"/>
  <c r="J782" i="3" s="1"/>
  <c r="I782" i="3"/>
  <c r="K782" i="3"/>
  <c r="D783" i="3"/>
  <c r="N784" i="2" l="1"/>
  <c r="P784" i="2"/>
  <c r="J783" i="3" s="1"/>
  <c r="O784" i="2"/>
  <c r="F783" i="3"/>
  <c r="H783" i="3"/>
  <c r="I783" i="3"/>
  <c r="K783" i="3"/>
  <c r="D784" i="3"/>
  <c r="O785" i="2" l="1"/>
  <c r="F784" i="3" s="1"/>
  <c r="N785" i="2"/>
  <c r="H784" i="3" s="1"/>
  <c r="P785" i="2"/>
  <c r="J784" i="3" s="1"/>
  <c r="I784" i="3"/>
  <c r="K784" i="3"/>
  <c r="D785" i="3"/>
  <c r="N786" i="2" l="1"/>
  <c r="P786" i="2"/>
  <c r="J785" i="3" s="1"/>
  <c r="O786" i="2"/>
  <c r="F785" i="3"/>
  <c r="H785" i="3"/>
  <c r="I785" i="3"/>
  <c r="K785" i="3"/>
  <c r="D786" i="3"/>
  <c r="O787" i="2" l="1"/>
  <c r="F786" i="3" s="1"/>
  <c r="N787" i="2"/>
  <c r="H786" i="3" s="1"/>
  <c r="P787" i="2"/>
  <c r="J786" i="3" s="1"/>
  <c r="I786" i="3"/>
  <c r="K786" i="3"/>
  <c r="D787" i="3"/>
  <c r="N788" i="2" l="1"/>
  <c r="P788" i="2"/>
  <c r="J787" i="3" s="1"/>
  <c r="O788" i="2"/>
  <c r="F787" i="3"/>
  <c r="H787" i="3"/>
  <c r="I787" i="3"/>
  <c r="K787" i="3"/>
  <c r="D788" i="3"/>
  <c r="O789" i="2" l="1"/>
  <c r="F788" i="3" s="1"/>
  <c r="N789" i="2"/>
  <c r="H788" i="3" s="1"/>
  <c r="P789" i="2"/>
  <c r="J788" i="3" s="1"/>
  <c r="I788" i="3"/>
  <c r="K788" i="3"/>
  <c r="D789" i="3"/>
  <c r="N790" i="2" l="1"/>
  <c r="P790" i="2"/>
  <c r="J789" i="3" s="1"/>
  <c r="O790" i="2"/>
  <c r="F789" i="3"/>
  <c r="H789" i="3"/>
  <c r="I789" i="3"/>
  <c r="K789" i="3"/>
  <c r="D790" i="3"/>
  <c r="O791" i="2" l="1"/>
  <c r="F790" i="3" s="1"/>
  <c r="N791" i="2"/>
  <c r="H790" i="3" s="1"/>
  <c r="P791" i="2"/>
  <c r="J790" i="3" s="1"/>
  <c r="I790" i="3"/>
  <c r="K790" i="3"/>
  <c r="D791" i="3"/>
  <c r="N792" i="2" l="1"/>
  <c r="P792" i="2"/>
  <c r="J791" i="3" s="1"/>
  <c r="O792" i="2"/>
  <c r="F791" i="3"/>
  <c r="H791" i="3"/>
  <c r="I791" i="3"/>
  <c r="K791" i="3"/>
  <c r="D792" i="3"/>
  <c r="O793" i="2" l="1"/>
  <c r="F792" i="3" s="1"/>
  <c r="N793" i="2"/>
  <c r="H792" i="3" s="1"/>
  <c r="P793" i="2"/>
  <c r="J792" i="3" s="1"/>
  <c r="I792" i="3"/>
  <c r="K792" i="3"/>
  <c r="D793" i="3"/>
  <c r="N794" i="2" l="1"/>
  <c r="P794" i="2"/>
  <c r="J793" i="3" s="1"/>
  <c r="O794" i="2"/>
  <c r="F793" i="3"/>
  <c r="H793" i="3"/>
  <c r="I793" i="3"/>
  <c r="K793" i="3"/>
  <c r="D794" i="3"/>
  <c r="O795" i="2" l="1"/>
  <c r="F794" i="3" s="1"/>
  <c r="N795" i="2"/>
  <c r="H794" i="3" s="1"/>
  <c r="P795" i="2"/>
  <c r="J794" i="3" s="1"/>
  <c r="I794" i="3"/>
  <c r="K794" i="3"/>
  <c r="D795" i="3"/>
  <c r="N796" i="2" l="1"/>
  <c r="P796" i="2"/>
  <c r="J795" i="3" s="1"/>
  <c r="O796" i="2"/>
  <c r="F795" i="3"/>
  <c r="H795" i="3"/>
  <c r="I795" i="3"/>
  <c r="K795" i="3"/>
  <c r="D796" i="3"/>
  <c r="O797" i="2" l="1"/>
  <c r="F796" i="3" s="1"/>
  <c r="N797" i="2"/>
  <c r="H796" i="3" s="1"/>
  <c r="P797" i="2"/>
  <c r="J796" i="3" s="1"/>
  <c r="I796" i="3"/>
  <c r="K796" i="3"/>
  <c r="D797" i="3"/>
  <c r="N798" i="2" l="1"/>
  <c r="P798" i="2"/>
  <c r="J797" i="3" s="1"/>
  <c r="O798" i="2"/>
  <c r="I797" i="3" s="1"/>
  <c r="H797" i="3"/>
  <c r="K797" i="3"/>
  <c r="D798" i="3"/>
  <c r="F797" i="3" l="1"/>
  <c r="O799" i="2"/>
  <c r="F798" i="3" s="1"/>
  <c r="N799" i="2"/>
  <c r="H798" i="3" s="1"/>
  <c r="P799" i="2"/>
  <c r="J798" i="3" s="1"/>
  <c r="I798" i="3"/>
  <c r="K798" i="3"/>
  <c r="D799" i="3"/>
  <c r="N800" i="2" l="1"/>
  <c r="P800" i="2"/>
  <c r="J799" i="3" s="1"/>
  <c r="O800" i="2"/>
  <c r="I799" i="3" s="1"/>
  <c r="H799" i="3"/>
  <c r="K799" i="3"/>
  <c r="D800" i="3"/>
  <c r="F799" i="3" l="1"/>
  <c r="O801" i="2"/>
  <c r="N801" i="2"/>
  <c r="H800" i="3" s="1"/>
  <c r="P801" i="2"/>
  <c r="F800" i="3"/>
  <c r="I800" i="3"/>
  <c r="J800" i="3"/>
  <c r="K800" i="3"/>
  <c r="D801" i="3"/>
  <c r="N802" i="2" l="1"/>
  <c r="P802" i="2"/>
  <c r="J801" i="3" s="1"/>
  <c r="O802" i="2"/>
  <c r="F801" i="3"/>
  <c r="H801" i="3"/>
  <c r="I801" i="3"/>
  <c r="K801" i="3"/>
  <c r="D802" i="3"/>
  <c r="N803" i="2" l="1"/>
  <c r="O803" i="2"/>
  <c r="P803" i="2"/>
  <c r="J802" i="3" s="1"/>
  <c r="I802" i="3"/>
  <c r="K802" i="3"/>
  <c r="D803" i="3"/>
  <c r="F802" i="3" l="1"/>
  <c r="H802" i="3"/>
  <c r="N804" i="2"/>
  <c r="P804" i="2"/>
  <c r="J803" i="3" s="1"/>
  <c r="O804" i="2"/>
  <c r="F803" i="3"/>
  <c r="H803" i="3"/>
  <c r="I803" i="3"/>
  <c r="K803" i="3"/>
  <c r="D804" i="3"/>
  <c r="O805" i="2" l="1"/>
  <c r="N805" i="2"/>
  <c r="P805" i="2"/>
  <c r="H804" i="3"/>
  <c r="J804" i="3"/>
  <c r="K804" i="3"/>
  <c r="D805" i="3"/>
  <c r="F804" i="3" l="1"/>
  <c r="N806" i="2"/>
  <c r="P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P807" i="2"/>
  <c r="J806" i="3" s="1"/>
  <c r="I806" i="3"/>
  <c r="K806" i="3"/>
  <c r="D807" i="3"/>
  <c r="N808" i="2" l="1"/>
  <c r="P808" i="2"/>
  <c r="J807" i="3" s="1"/>
  <c r="O808" i="2"/>
  <c r="F807" i="3"/>
  <c r="H807" i="3"/>
  <c r="I807" i="3"/>
  <c r="K807" i="3"/>
  <c r="D808" i="3"/>
  <c r="O809" i="2" l="1"/>
  <c r="F808" i="3" s="1"/>
  <c r="N809" i="2"/>
  <c r="H808" i="3" s="1"/>
  <c r="P809" i="2"/>
  <c r="J808" i="3" s="1"/>
  <c r="I808" i="3"/>
  <c r="K808" i="3"/>
  <c r="D809" i="3"/>
  <c r="N810" i="2" l="1"/>
  <c r="P810" i="2"/>
  <c r="J809" i="3" s="1"/>
  <c r="O810" i="2"/>
  <c r="I809" i="3" s="1"/>
  <c r="H809" i="3"/>
  <c r="K809" i="3"/>
  <c r="D810" i="3"/>
  <c r="F809" i="3" l="1"/>
  <c r="O811" i="2"/>
  <c r="F810" i="3" s="1"/>
  <c r="N811" i="2"/>
  <c r="H810" i="3" s="1"/>
  <c r="P811" i="2"/>
  <c r="J810" i="3" s="1"/>
  <c r="I810" i="3"/>
  <c r="K810" i="3"/>
  <c r="D811" i="3"/>
  <c r="N812" i="2" l="1"/>
  <c r="P812" i="2"/>
  <c r="J811" i="3" s="1"/>
  <c r="O812" i="2"/>
  <c r="F811" i="3"/>
  <c r="H811" i="3"/>
  <c r="I811" i="3"/>
  <c r="K811" i="3"/>
  <c r="D812" i="3"/>
  <c r="O813" i="2" l="1"/>
  <c r="F812" i="3" s="1"/>
  <c r="N813" i="2"/>
  <c r="H812" i="3" s="1"/>
  <c r="P813" i="2"/>
  <c r="J812" i="3" s="1"/>
  <c r="I812" i="3"/>
  <c r="K812" i="3"/>
  <c r="D813" i="3"/>
  <c r="N814" i="2" l="1"/>
  <c r="P814" i="2"/>
  <c r="J813" i="3" s="1"/>
  <c r="O814" i="2"/>
  <c r="F813" i="3"/>
  <c r="H813" i="3"/>
  <c r="I813" i="3"/>
  <c r="K813" i="3"/>
  <c r="D814" i="3"/>
  <c r="O815" i="2" l="1"/>
  <c r="N815" i="2"/>
  <c r="P815" i="2"/>
  <c r="H814" i="3"/>
  <c r="J814" i="3"/>
  <c r="K814" i="3"/>
  <c r="D815" i="3"/>
  <c r="F814" i="3" l="1"/>
  <c r="N816" i="2"/>
  <c r="P816" i="2"/>
  <c r="F815" i="3" s="1"/>
  <c r="O816" i="2"/>
  <c r="I814" i="3"/>
  <c r="H815" i="3"/>
  <c r="I815" i="3"/>
  <c r="K815" i="3"/>
  <c r="D816" i="3"/>
  <c r="J815" i="3" l="1"/>
  <c r="O817" i="2"/>
  <c r="F816" i="3" s="1"/>
  <c r="N817" i="2"/>
  <c r="H816" i="3" s="1"/>
  <c r="P817" i="2"/>
  <c r="J816" i="3" s="1"/>
  <c r="I816" i="3"/>
  <c r="K816" i="3"/>
  <c r="D817" i="3"/>
  <c r="N818" i="2" l="1"/>
  <c r="P818" i="2"/>
  <c r="J817" i="3" s="1"/>
  <c r="O818" i="2"/>
  <c r="I817" i="3" s="1"/>
  <c r="H817" i="3"/>
  <c r="K817" i="3"/>
  <c r="D818" i="3"/>
  <c r="F817" i="3" l="1"/>
  <c r="O819" i="2"/>
  <c r="N819" i="2"/>
  <c r="H818" i="3" s="1"/>
  <c r="P819" i="2"/>
  <c r="F818" i="3"/>
  <c r="I818" i="3"/>
  <c r="J818" i="3"/>
  <c r="K818" i="3"/>
  <c r="D819" i="3"/>
  <c r="N820" i="2" l="1"/>
  <c r="P820" i="2"/>
  <c r="J819" i="3" s="1"/>
  <c r="O820" i="2"/>
  <c r="F819" i="3"/>
  <c r="H819" i="3"/>
  <c r="I819" i="3"/>
  <c r="K819" i="3"/>
  <c r="D820" i="3"/>
  <c r="O821" i="2" l="1"/>
  <c r="F820" i="3" s="1"/>
  <c r="N821" i="2"/>
  <c r="H820" i="3" s="1"/>
  <c r="P821" i="2"/>
  <c r="J820" i="3" s="1"/>
  <c r="I820" i="3"/>
  <c r="K820" i="3"/>
  <c r="D821" i="3"/>
  <c r="N822" i="2" l="1"/>
  <c r="P822" i="2"/>
  <c r="J821" i="3" s="1"/>
  <c r="O822" i="2"/>
  <c r="F821" i="3"/>
  <c r="H821" i="3"/>
  <c r="I821" i="3"/>
  <c r="K821" i="3"/>
  <c r="D822" i="3"/>
  <c r="O823" i="2" l="1"/>
  <c r="N823" i="2"/>
  <c r="P823" i="2"/>
  <c r="H822" i="3"/>
  <c r="J822" i="3"/>
  <c r="K822" i="3"/>
  <c r="D823" i="3"/>
  <c r="F822" i="3" l="1"/>
  <c r="N824" i="2"/>
  <c r="P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P825" i="2"/>
  <c r="J824" i="3" s="1"/>
  <c r="I824" i="3"/>
  <c r="K824" i="3"/>
  <c r="D825" i="3"/>
  <c r="N826" i="2" l="1"/>
  <c r="P826" i="2"/>
  <c r="J825" i="3" s="1"/>
  <c r="O826" i="2"/>
  <c r="F825" i="3"/>
  <c r="H825" i="3"/>
  <c r="I825" i="3"/>
  <c r="K825" i="3"/>
  <c r="D826" i="3"/>
  <c r="O827" i="2" l="1"/>
  <c r="N827" i="2"/>
  <c r="P827" i="2"/>
  <c r="H826" i="3"/>
  <c r="J826" i="3"/>
  <c r="K826" i="3"/>
  <c r="D827" i="3"/>
  <c r="F826" i="3" l="1"/>
  <c r="N828" i="2"/>
  <c r="P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P829" i="2"/>
  <c r="J828" i="3" s="1"/>
  <c r="I828" i="3"/>
  <c r="K828" i="3"/>
  <c r="D829" i="3"/>
  <c r="N830" i="2" l="1"/>
  <c r="P830" i="2"/>
  <c r="J829" i="3" s="1"/>
  <c r="O830" i="2"/>
  <c r="I829" i="3" s="1"/>
  <c r="H829" i="3"/>
  <c r="K829" i="3"/>
  <c r="D830" i="3"/>
  <c r="F829" i="3" l="1"/>
  <c r="O831" i="2"/>
  <c r="N831" i="2"/>
  <c r="H830" i="3" s="1"/>
  <c r="P831" i="2"/>
  <c r="F830" i="3"/>
  <c r="I830" i="3"/>
  <c r="J830" i="3"/>
  <c r="K830" i="3"/>
  <c r="D831" i="3"/>
  <c r="N832" i="2" l="1"/>
  <c r="P832" i="2"/>
  <c r="J831" i="3" s="1"/>
  <c r="O832" i="2"/>
  <c r="I831" i="3" s="1"/>
  <c r="H831" i="3"/>
  <c r="K831" i="3"/>
  <c r="D832" i="3"/>
  <c r="F831" i="3" l="1"/>
  <c r="O833" i="2"/>
  <c r="F832" i="3" s="1"/>
  <c r="N833" i="2"/>
  <c r="H832" i="3" s="1"/>
  <c r="P833" i="2"/>
  <c r="J832" i="3" s="1"/>
  <c r="I832" i="3"/>
  <c r="K832" i="3"/>
  <c r="D833" i="3"/>
  <c r="N834" i="2" l="1"/>
  <c r="P834" i="2"/>
  <c r="J833" i="3" s="1"/>
  <c r="O834" i="2"/>
  <c r="F833" i="3"/>
  <c r="H833" i="3"/>
  <c r="I833" i="3"/>
  <c r="K833" i="3"/>
  <c r="D834" i="3"/>
  <c r="O835" i="2" l="1"/>
  <c r="N835" i="2"/>
  <c r="P835" i="2"/>
  <c r="H834" i="3"/>
  <c r="J834" i="3"/>
  <c r="K834" i="3"/>
  <c r="D835" i="3"/>
  <c r="F834" i="3" l="1"/>
  <c r="N836" i="2"/>
  <c r="P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P837" i="2"/>
  <c r="J836" i="3" s="1"/>
  <c r="I836" i="3"/>
  <c r="K836" i="3"/>
  <c r="D837" i="3"/>
  <c r="N838" i="2" l="1"/>
  <c r="P838" i="2"/>
  <c r="J837" i="3" s="1"/>
  <c r="O838" i="2"/>
  <c r="F837" i="3"/>
  <c r="H837" i="3"/>
  <c r="I837" i="3"/>
  <c r="K837" i="3"/>
  <c r="D838" i="3"/>
  <c r="O839" i="2" l="1"/>
  <c r="F838" i="3" s="1"/>
  <c r="N839" i="2"/>
  <c r="H838" i="3" s="1"/>
  <c r="P839" i="2"/>
  <c r="J838" i="3" s="1"/>
  <c r="I838" i="3"/>
  <c r="K838" i="3"/>
  <c r="D839" i="3"/>
  <c r="N840" i="2" l="1"/>
  <c r="P840" i="2"/>
  <c r="J839" i="3" s="1"/>
  <c r="O840" i="2"/>
  <c r="I839" i="3" s="1"/>
  <c r="H839" i="3"/>
  <c r="K839" i="3"/>
  <c r="D840" i="3"/>
  <c r="F839" i="3" l="1"/>
  <c r="O841" i="2"/>
  <c r="F840" i="3" s="1"/>
  <c r="N841" i="2"/>
  <c r="H840" i="3" s="1"/>
  <c r="P841" i="2"/>
  <c r="J840" i="3" s="1"/>
  <c r="I840" i="3"/>
  <c r="K840" i="3"/>
  <c r="D841" i="3"/>
  <c r="N842" i="2" l="1"/>
  <c r="P842" i="2"/>
  <c r="J841" i="3" s="1"/>
  <c r="O842" i="2"/>
  <c r="I841" i="3" s="1"/>
  <c r="H841" i="3"/>
  <c r="K841" i="3"/>
  <c r="D842" i="3"/>
  <c r="F841" i="3" l="1"/>
  <c r="O843" i="2"/>
  <c r="F842" i="3" s="1"/>
  <c r="N843" i="2"/>
  <c r="H842" i="3" s="1"/>
  <c r="P843" i="2"/>
  <c r="J842" i="3" s="1"/>
  <c r="I842" i="3"/>
  <c r="K842" i="3"/>
  <c r="D843" i="3"/>
  <c r="N844" i="2" l="1"/>
  <c r="P844" i="2"/>
  <c r="J843" i="3" s="1"/>
  <c r="O844" i="2"/>
  <c r="F843" i="3"/>
  <c r="H843" i="3"/>
  <c r="I843" i="3"/>
  <c r="K843" i="3"/>
  <c r="D844" i="3"/>
  <c r="O845" i="2" l="1"/>
  <c r="N845" i="2"/>
  <c r="P845" i="2"/>
  <c r="H844" i="3"/>
  <c r="J844" i="3"/>
  <c r="K844" i="3"/>
  <c r="D845" i="3"/>
  <c r="F844" i="3" l="1"/>
  <c r="N846" i="2"/>
  <c r="H845" i="3" s="1"/>
  <c r="P846" i="2"/>
  <c r="F845" i="3" s="1"/>
  <c r="O846" i="2"/>
  <c r="I844" i="3"/>
  <c r="I845" i="3"/>
  <c r="K845" i="3"/>
  <c r="D846" i="3"/>
  <c r="J845" i="3" l="1"/>
  <c r="O847" i="2"/>
  <c r="N847" i="2"/>
  <c r="H846" i="3" s="1"/>
  <c r="P847" i="2"/>
  <c r="F846" i="3"/>
  <c r="I846" i="3"/>
  <c r="J846" i="3"/>
  <c r="K846" i="3"/>
  <c r="D847" i="3"/>
  <c r="N848" i="2" l="1"/>
  <c r="P848" i="2"/>
  <c r="J847" i="3" s="1"/>
  <c r="O848" i="2"/>
  <c r="I847" i="3" s="1"/>
  <c r="H847" i="3"/>
  <c r="K847" i="3"/>
  <c r="D848" i="3"/>
  <c r="F847" i="3" l="1"/>
  <c r="O849" i="2"/>
  <c r="F848" i="3" s="1"/>
  <c r="N849" i="2"/>
  <c r="H848" i="3" s="1"/>
  <c r="P849" i="2"/>
  <c r="J848" i="3" s="1"/>
  <c r="I848" i="3"/>
  <c r="K848" i="3"/>
  <c r="D849" i="3"/>
  <c r="N850" i="2" l="1"/>
  <c r="P850" i="2"/>
  <c r="J849" i="3" s="1"/>
  <c r="O850" i="2"/>
  <c r="F849" i="3"/>
  <c r="H849" i="3"/>
  <c r="I849" i="3"/>
  <c r="K849" i="3"/>
  <c r="D850" i="3"/>
  <c r="O851" i="2" l="1"/>
  <c r="N851" i="2"/>
  <c r="H850" i="3" s="1"/>
  <c r="P851" i="2"/>
  <c r="F850" i="3"/>
  <c r="I850" i="3"/>
  <c r="J850" i="3"/>
  <c r="K850" i="3"/>
  <c r="D851" i="3"/>
  <c r="N852" i="2" l="1"/>
  <c r="P852" i="2"/>
  <c r="J851" i="3" s="1"/>
  <c r="O852" i="2"/>
  <c r="I851" i="3" s="1"/>
  <c r="H851" i="3"/>
  <c r="K851" i="3"/>
  <c r="D852" i="3"/>
  <c r="F851" i="3" l="1"/>
  <c r="O853" i="2"/>
  <c r="F852" i="3" s="1"/>
  <c r="N853" i="2"/>
  <c r="H852" i="3" s="1"/>
  <c r="P853" i="2"/>
  <c r="J852" i="3" s="1"/>
  <c r="I852" i="3"/>
  <c r="K852" i="3"/>
  <c r="D853" i="3"/>
  <c r="N854" i="2" l="1"/>
  <c r="P854" i="2"/>
  <c r="J853" i="3" s="1"/>
  <c r="O854" i="2"/>
  <c r="F853" i="3"/>
  <c r="H853" i="3"/>
  <c r="I853" i="3"/>
  <c r="K853" i="3"/>
  <c r="D854" i="3"/>
  <c r="O855" i="2" l="1"/>
  <c r="N855" i="2"/>
  <c r="P855" i="2"/>
  <c r="H854" i="3"/>
  <c r="J854" i="3"/>
  <c r="K854" i="3"/>
  <c r="D855" i="3"/>
  <c r="F854" i="3" l="1"/>
  <c r="N856" i="2"/>
  <c r="P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P857" i="2"/>
  <c r="J856" i="3" s="1"/>
  <c r="I856" i="3"/>
  <c r="K856" i="3"/>
  <c r="D857" i="3"/>
  <c r="N858" i="2" l="1"/>
  <c r="P858" i="2"/>
  <c r="J857" i="3" s="1"/>
  <c r="O858" i="2"/>
  <c r="F857" i="3"/>
  <c r="H857" i="3"/>
  <c r="I857" i="3"/>
  <c r="K857" i="3"/>
  <c r="D858" i="3"/>
  <c r="O859" i="2" l="1"/>
  <c r="N859" i="2"/>
  <c r="H858" i="3" s="1"/>
  <c r="P859" i="2"/>
  <c r="F858" i="3"/>
  <c r="I858" i="3"/>
  <c r="J858" i="3"/>
  <c r="K858" i="3"/>
  <c r="D859" i="3"/>
  <c r="N860" i="2" l="1"/>
  <c r="P860" i="2"/>
  <c r="J859" i="3" s="1"/>
  <c r="O860" i="2"/>
  <c r="F859" i="3"/>
  <c r="H859" i="3"/>
  <c r="I859" i="3"/>
  <c r="K859" i="3"/>
  <c r="D860" i="3"/>
  <c r="O861" i="2" l="1"/>
  <c r="N861" i="2"/>
  <c r="H860" i="3" s="1"/>
  <c r="P861" i="2"/>
  <c r="F860" i="3"/>
  <c r="I860" i="3"/>
  <c r="J860" i="3"/>
  <c r="K860" i="3"/>
  <c r="D861" i="3"/>
  <c r="N862" i="2" l="1"/>
  <c r="P862" i="2"/>
  <c r="J861" i="3" s="1"/>
  <c r="O862" i="2"/>
  <c r="F861" i="3"/>
  <c r="H861" i="3"/>
  <c r="I861" i="3"/>
  <c r="K861" i="3"/>
  <c r="D862" i="3"/>
  <c r="O863" i="2" l="1"/>
  <c r="N863" i="2"/>
  <c r="P863" i="2"/>
  <c r="H862" i="3"/>
  <c r="J862" i="3"/>
  <c r="K862" i="3"/>
  <c r="D863" i="3"/>
  <c r="F862" i="3" l="1"/>
  <c r="N864" i="2"/>
  <c r="P864" i="2"/>
  <c r="F863" i="3" s="1"/>
  <c r="O864" i="2"/>
  <c r="I862" i="3"/>
  <c r="H863" i="3"/>
  <c r="I863" i="3"/>
  <c r="K863" i="3"/>
  <c r="D864" i="3"/>
  <c r="J863" i="3" l="1"/>
  <c r="O865" i="2"/>
  <c r="F864" i="3" s="1"/>
  <c r="N865" i="2"/>
  <c r="H864" i="3" s="1"/>
  <c r="P865" i="2"/>
  <c r="J864" i="3" s="1"/>
  <c r="I864" i="3"/>
  <c r="K864" i="3"/>
  <c r="D865" i="3"/>
  <c r="N866" i="2" l="1"/>
  <c r="P866" i="2"/>
  <c r="J865" i="3" s="1"/>
  <c r="O866" i="2"/>
  <c r="F865" i="3"/>
  <c r="H865" i="3"/>
  <c r="I865" i="3"/>
  <c r="K865" i="3"/>
  <c r="D866" i="3"/>
  <c r="O867" i="2" l="1"/>
  <c r="F866" i="3" s="1"/>
  <c r="N867" i="2"/>
  <c r="H866" i="3" s="1"/>
  <c r="P867" i="2"/>
  <c r="J866" i="3" s="1"/>
  <c r="I866" i="3"/>
  <c r="K866" i="3"/>
  <c r="D867" i="3"/>
  <c r="N868" i="2" l="1"/>
  <c r="P868" i="2"/>
  <c r="J867" i="3" s="1"/>
  <c r="O868" i="2"/>
  <c r="F867" i="3"/>
  <c r="H867" i="3"/>
  <c r="I867" i="3"/>
  <c r="K867" i="3"/>
  <c r="D868" i="3"/>
  <c r="O869" i="2" l="1"/>
  <c r="N869" i="2"/>
  <c r="P869" i="2"/>
  <c r="H868" i="3"/>
  <c r="J868" i="3"/>
  <c r="K868" i="3"/>
  <c r="D869" i="3"/>
  <c r="F868" i="3" l="1"/>
  <c r="N870" i="2"/>
  <c r="H869" i="3" s="1"/>
  <c r="P870" i="2"/>
  <c r="O870" i="2"/>
  <c r="I869" i="3" s="1"/>
  <c r="I868" i="3"/>
  <c r="F869" i="3"/>
  <c r="J869" i="3"/>
  <c r="K869" i="3"/>
  <c r="D870" i="3"/>
  <c r="O871" i="2" l="1"/>
  <c r="N871" i="2"/>
  <c r="P871" i="2"/>
  <c r="H870" i="3"/>
  <c r="J870" i="3"/>
  <c r="K870" i="3"/>
  <c r="D871" i="3"/>
  <c r="F870" i="3" l="1"/>
  <c r="N872" i="2"/>
  <c r="P872" i="2"/>
  <c r="F871" i="3" s="1"/>
  <c r="O872" i="2"/>
  <c r="I870" i="3"/>
  <c r="H871" i="3"/>
  <c r="I871" i="3"/>
  <c r="K871" i="3"/>
  <c r="D872" i="3"/>
  <c r="J871" i="3" l="1"/>
  <c r="O873" i="2"/>
  <c r="F872" i="3" s="1"/>
  <c r="N873" i="2"/>
  <c r="H872" i="3" s="1"/>
  <c r="P873" i="2"/>
  <c r="J872" i="3" s="1"/>
  <c r="I872" i="3"/>
  <c r="K872" i="3"/>
  <c r="D873" i="3"/>
  <c r="N874" i="2" l="1"/>
  <c r="P874" i="2"/>
  <c r="J873" i="3" s="1"/>
  <c r="O874" i="2"/>
  <c r="F873" i="3"/>
  <c r="H873" i="3"/>
  <c r="I873" i="3"/>
  <c r="K873" i="3"/>
  <c r="D874" i="3"/>
  <c r="O875" i="2" l="1"/>
  <c r="I874" i="3" s="1"/>
  <c r="N875" i="2"/>
  <c r="P875" i="2"/>
  <c r="J874" i="3"/>
  <c r="K874" i="3"/>
  <c r="D875" i="3"/>
  <c r="F874" i="3" l="1"/>
  <c r="N876" i="2"/>
  <c r="H875" i="3" s="1"/>
  <c r="P876" i="2"/>
  <c r="O876" i="2"/>
  <c r="I875" i="3" s="1"/>
  <c r="H874" i="3"/>
  <c r="F875" i="3"/>
  <c r="J875" i="3"/>
  <c r="K875" i="3"/>
  <c r="D876" i="3"/>
  <c r="O877" i="2" l="1"/>
  <c r="N877" i="2"/>
  <c r="H876" i="3" s="1"/>
  <c r="P877" i="2"/>
  <c r="F876" i="3"/>
  <c r="I876" i="3"/>
  <c r="J876" i="3"/>
  <c r="K876" i="3"/>
  <c r="D877" i="3"/>
  <c r="N878" i="2" l="1"/>
  <c r="P878" i="2"/>
  <c r="J877" i="3" s="1"/>
  <c r="O878" i="2"/>
  <c r="I877" i="3" s="1"/>
  <c r="H877" i="3"/>
  <c r="K877" i="3"/>
  <c r="D878" i="3"/>
  <c r="F877" i="3" l="1"/>
  <c r="O879" i="2"/>
  <c r="N879" i="2"/>
  <c r="H878" i="3" s="1"/>
  <c r="P879" i="2"/>
  <c r="F878" i="3"/>
  <c r="I878" i="3"/>
  <c r="J878" i="3"/>
  <c r="K878" i="3"/>
  <c r="D879" i="3"/>
  <c r="N880" i="2" l="1"/>
  <c r="P880" i="2"/>
  <c r="J879" i="3" s="1"/>
  <c r="O880" i="2"/>
  <c r="I879" i="3" s="1"/>
  <c r="H879" i="3"/>
  <c r="K879" i="3"/>
  <c r="D880" i="3"/>
  <c r="F879" i="3" l="1"/>
  <c r="O881" i="2"/>
  <c r="F880" i="3" s="1"/>
  <c r="N881" i="2"/>
  <c r="H880" i="3" s="1"/>
  <c r="P881" i="2"/>
  <c r="J880" i="3" s="1"/>
  <c r="I880" i="3"/>
  <c r="K880" i="3"/>
  <c r="D881" i="3"/>
  <c r="N882" i="2" l="1"/>
  <c r="F881" i="3" s="1"/>
  <c r="P882" i="2"/>
  <c r="J881" i="3" s="1"/>
  <c r="O882" i="2"/>
  <c r="I881" i="3" s="1"/>
  <c r="H881" i="3"/>
  <c r="K881" i="3"/>
  <c r="D882" i="3"/>
  <c r="O883" i="2" l="1"/>
  <c r="N883" i="2"/>
  <c r="P883" i="2"/>
  <c r="H882" i="3"/>
  <c r="J882" i="3"/>
  <c r="K882" i="3"/>
  <c r="D883" i="3"/>
  <c r="F882" i="3" l="1"/>
  <c r="N884" i="2"/>
  <c r="P884" i="2"/>
  <c r="F883" i="3" s="1"/>
  <c r="O884" i="2"/>
  <c r="I882" i="3"/>
  <c r="H883" i="3"/>
  <c r="I883" i="3"/>
  <c r="K883" i="3"/>
  <c r="D884" i="3"/>
  <c r="J883" i="3" l="1"/>
  <c r="O885" i="2"/>
  <c r="F884" i="3" s="1"/>
  <c r="N885" i="2"/>
  <c r="H884" i="3" s="1"/>
  <c r="P885" i="2"/>
  <c r="J884" i="3" s="1"/>
  <c r="I884" i="3"/>
  <c r="K884" i="3"/>
  <c r="D885" i="3"/>
  <c r="N886" i="2" l="1"/>
  <c r="P886" i="2"/>
  <c r="J885" i="3" s="1"/>
  <c r="O886" i="2"/>
  <c r="I885" i="3" s="1"/>
  <c r="H885" i="3"/>
  <c r="K885" i="3"/>
  <c r="D886" i="3"/>
  <c r="F885" i="3" l="1"/>
  <c r="O887" i="2"/>
  <c r="N887" i="2"/>
  <c r="H886" i="3" s="1"/>
  <c r="P887" i="2"/>
  <c r="F886" i="3"/>
  <c r="I886" i="3"/>
  <c r="J886" i="3"/>
  <c r="K886" i="3"/>
  <c r="D887" i="3"/>
  <c r="N888" i="2" l="1"/>
  <c r="P888" i="2"/>
  <c r="J887" i="3" s="1"/>
  <c r="O888" i="2"/>
  <c r="F887" i="3"/>
  <c r="H887" i="3"/>
  <c r="I887" i="3"/>
  <c r="K887" i="3"/>
  <c r="D888" i="3"/>
  <c r="O889" i="2" l="1"/>
  <c r="F888" i="3" s="1"/>
  <c r="N889" i="2"/>
  <c r="H888" i="3" s="1"/>
  <c r="P889" i="2"/>
  <c r="J888" i="3" s="1"/>
  <c r="I888" i="3"/>
  <c r="K888" i="3"/>
  <c r="D889" i="3"/>
  <c r="N890" i="2" l="1"/>
  <c r="P890" i="2"/>
  <c r="J889" i="3" s="1"/>
  <c r="O890" i="2"/>
  <c r="F889" i="3"/>
  <c r="H889" i="3"/>
  <c r="I889" i="3"/>
  <c r="K889" i="3"/>
  <c r="D890" i="3"/>
  <c r="O891" i="2" l="1"/>
  <c r="N891" i="2"/>
  <c r="P891" i="2"/>
  <c r="H890" i="3"/>
  <c r="J890" i="3"/>
  <c r="K890" i="3"/>
  <c r="D891" i="3"/>
  <c r="F890" i="3" l="1"/>
  <c r="N892" i="2"/>
  <c r="P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P893" i="2"/>
  <c r="F892" i="3"/>
  <c r="I892" i="3"/>
  <c r="J892" i="3"/>
  <c r="K892" i="3"/>
  <c r="D893" i="3"/>
  <c r="N894" i="2" l="1"/>
  <c r="P894" i="2"/>
  <c r="J893" i="3" s="1"/>
  <c r="O894" i="2"/>
  <c r="F893" i="3"/>
  <c r="H893" i="3"/>
  <c r="I893" i="3"/>
  <c r="K893" i="3"/>
  <c r="D894" i="3"/>
  <c r="O895" i="2" l="1"/>
  <c r="F894" i="3" s="1"/>
  <c r="N895" i="2"/>
  <c r="H894" i="3" s="1"/>
  <c r="P895" i="2"/>
  <c r="J894" i="3" s="1"/>
  <c r="I894" i="3"/>
  <c r="K894" i="3"/>
  <c r="D895" i="3"/>
  <c r="N896" i="2" l="1"/>
  <c r="F895" i="3" s="1"/>
  <c r="P896" i="2"/>
  <c r="J895" i="3" s="1"/>
  <c r="O896" i="2"/>
  <c r="I895" i="3" s="1"/>
  <c r="H895" i="3"/>
  <c r="K895" i="3"/>
  <c r="D896" i="3"/>
  <c r="O897" i="2" l="1"/>
  <c r="N897" i="2"/>
  <c r="H896" i="3" s="1"/>
  <c r="P897" i="2"/>
  <c r="F896" i="3"/>
  <c r="I896" i="3"/>
  <c r="J896" i="3"/>
  <c r="K896" i="3"/>
  <c r="D897" i="3"/>
  <c r="N898" i="2" l="1"/>
  <c r="P898" i="2"/>
  <c r="O898" i="2"/>
  <c r="I897" i="3" s="1"/>
  <c r="J897" i="3"/>
  <c r="K897" i="3"/>
  <c r="D898" i="3"/>
  <c r="F897" i="3" l="1"/>
  <c r="H897" i="3"/>
  <c r="O899" i="2"/>
  <c r="N899" i="2"/>
  <c r="H898" i="3" s="1"/>
  <c r="P899" i="2"/>
  <c r="F898" i="3"/>
  <c r="I898" i="3"/>
  <c r="J898" i="3"/>
  <c r="K898" i="3"/>
  <c r="D899" i="3"/>
  <c r="N900" i="2" l="1"/>
  <c r="F899" i="3" s="1"/>
  <c r="P900" i="2"/>
  <c r="J899" i="3" s="1"/>
  <c r="O900" i="2"/>
  <c r="I899" i="3" s="1"/>
  <c r="H899" i="3"/>
  <c r="K899" i="3"/>
  <c r="D900" i="3"/>
  <c r="O901" i="2" l="1"/>
  <c r="N901" i="2"/>
  <c r="H900" i="3" s="1"/>
  <c r="P901" i="2"/>
  <c r="F900" i="3"/>
  <c r="I900" i="3"/>
  <c r="J900" i="3"/>
  <c r="K900" i="3"/>
  <c r="D901" i="3"/>
  <c r="N902" i="2" l="1"/>
  <c r="P902" i="2"/>
  <c r="O902" i="2"/>
  <c r="I901" i="3" s="1"/>
  <c r="J901" i="3"/>
  <c r="K901" i="3"/>
  <c r="D902" i="3"/>
  <c r="F901" i="3" l="1"/>
  <c r="H901" i="3"/>
  <c r="O903" i="2"/>
  <c r="N903" i="2"/>
  <c r="H902" i="3" s="1"/>
  <c r="P903" i="2"/>
  <c r="F902" i="3"/>
  <c r="I902" i="3"/>
  <c r="J902" i="3"/>
  <c r="K902" i="3"/>
  <c r="D903" i="3"/>
  <c r="N904" i="2" l="1"/>
  <c r="P904" i="2"/>
  <c r="O904" i="2"/>
  <c r="I903" i="3" s="1"/>
  <c r="J903" i="3"/>
  <c r="K903" i="3"/>
  <c r="D904" i="3"/>
  <c r="F903" i="3" l="1"/>
  <c r="H903" i="3"/>
  <c r="O905" i="2"/>
  <c r="N905" i="2"/>
  <c r="H904" i="3" s="1"/>
  <c r="P905" i="2"/>
  <c r="F904" i="3"/>
  <c r="I904" i="3"/>
  <c r="J904" i="3"/>
  <c r="K904" i="3"/>
  <c r="D905" i="3"/>
  <c r="N906" i="2" l="1"/>
  <c r="P906" i="2"/>
  <c r="O906" i="2"/>
  <c r="I905" i="3" s="1"/>
  <c r="J905" i="3"/>
  <c r="K905" i="3"/>
  <c r="D906" i="3"/>
  <c r="F905" i="3" l="1"/>
  <c r="H905" i="3"/>
  <c r="O907" i="2"/>
  <c r="N907" i="2"/>
  <c r="H906" i="3" s="1"/>
  <c r="P907" i="2"/>
  <c r="F906" i="3"/>
  <c r="I906" i="3"/>
  <c r="J906" i="3"/>
  <c r="K906" i="3"/>
  <c r="D907" i="3"/>
  <c r="N908" i="2" l="1"/>
  <c r="F907" i="3" s="1"/>
  <c r="P908" i="2"/>
  <c r="J907" i="3" s="1"/>
  <c r="O908" i="2"/>
  <c r="I907" i="3" s="1"/>
  <c r="H907" i="3"/>
  <c r="K907" i="3"/>
  <c r="D908" i="3"/>
  <c r="O909" i="2" l="1"/>
  <c r="N909" i="2"/>
  <c r="P909" i="2"/>
  <c r="H908" i="3"/>
  <c r="J908" i="3"/>
  <c r="K908" i="3"/>
  <c r="D909" i="3"/>
  <c r="F908" i="3" l="1"/>
  <c r="N910" i="2"/>
  <c r="P910" i="2"/>
  <c r="F909" i="3" s="1"/>
  <c r="O910" i="2"/>
  <c r="I908" i="3"/>
  <c r="H909" i="3"/>
  <c r="I909" i="3"/>
  <c r="K909" i="3"/>
  <c r="D910" i="3"/>
  <c r="J909" i="3" l="1"/>
  <c r="O911" i="2"/>
  <c r="F910" i="3" s="1"/>
  <c r="N911" i="2"/>
  <c r="H910" i="3" s="1"/>
  <c r="P911" i="2"/>
  <c r="J910" i="3" s="1"/>
  <c r="I910" i="3"/>
  <c r="K910" i="3"/>
  <c r="D911" i="3"/>
  <c r="N912" i="2" l="1"/>
  <c r="P912" i="2"/>
  <c r="J911" i="3" s="1"/>
  <c r="O912" i="2"/>
  <c r="F911" i="3"/>
  <c r="H911" i="3"/>
  <c r="I911" i="3"/>
  <c r="K911" i="3"/>
  <c r="D912" i="3"/>
  <c r="O913" i="2" l="1"/>
  <c r="F912" i="3" s="1"/>
  <c r="N913" i="2"/>
  <c r="H912" i="3" s="1"/>
  <c r="P913" i="2"/>
  <c r="J912" i="3" s="1"/>
  <c r="I912" i="3"/>
  <c r="K912" i="3"/>
  <c r="D913" i="3"/>
  <c r="N914" i="2" l="1"/>
  <c r="P914" i="2"/>
  <c r="J913" i="3" s="1"/>
  <c r="O914" i="2"/>
  <c r="I913" i="3" s="1"/>
  <c r="H913" i="3"/>
  <c r="K913" i="3"/>
  <c r="D914" i="3"/>
  <c r="F913" i="3" l="1"/>
  <c r="O915" i="2"/>
  <c r="N915" i="2"/>
  <c r="P915" i="2"/>
  <c r="H914" i="3"/>
  <c r="J914" i="3"/>
  <c r="K914" i="3"/>
  <c r="D915" i="3"/>
  <c r="F914" i="3" l="1"/>
  <c r="N916" i="2"/>
  <c r="P916" i="2"/>
  <c r="F915" i="3" s="1"/>
  <c r="O916" i="2"/>
  <c r="I914" i="3"/>
  <c r="H915" i="3"/>
  <c r="I915" i="3"/>
  <c r="K915" i="3"/>
  <c r="D916" i="3"/>
  <c r="J915" i="3" l="1"/>
  <c r="O917" i="2"/>
  <c r="F916" i="3" s="1"/>
  <c r="N917" i="2"/>
  <c r="H916" i="3" s="1"/>
  <c r="P917" i="2"/>
  <c r="J916" i="3" s="1"/>
  <c r="I916" i="3"/>
  <c r="K916" i="3"/>
  <c r="D917" i="3"/>
  <c r="N918" i="2" l="1"/>
  <c r="P918" i="2"/>
  <c r="J917" i="3" s="1"/>
  <c r="O918" i="2"/>
  <c r="F917" i="3"/>
  <c r="H917" i="3"/>
  <c r="I917" i="3"/>
  <c r="K917" i="3"/>
  <c r="D918" i="3"/>
  <c r="O919" i="2" l="1"/>
  <c r="N919" i="2"/>
  <c r="P919" i="2"/>
  <c r="H918" i="3"/>
  <c r="J918" i="3"/>
  <c r="K918" i="3"/>
  <c r="D919" i="3"/>
  <c r="F918" i="3" l="1"/>
  <c r="N920" i="2"/>
  <c r="P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P921" i="2"/>
  <c r="J920" i="3" s="1"/>
  <c r="I920" i="3"/>
  <c r="K920" i="3"/>
  <c r="D921" i="3"/>
  <c r="N922" i="2" l="1"/>
  <c r="P922" i="2"/>
  <c r="J921" i="3" s="1"/>
  <c r="O922" i="2"/>
  <c r="F921" i="3"/>
  <c r="H921" i="3"/>
  <c r="I921" i="3"/>
  <c r="K921" i="3"/>
  <c r="D922" i="3"/>
  <c r="O923" i="2" l="1"/>
  <c r="F922" i="3" s="1"/>
  <c r="N923" i="2"/>
  <c r="H922" i="3" s="1"/>
  <c r="P923" i="2"/>
  <c r="J922" i="3" s="1"/>
  <c r="I922" i="3"/>
  <c r="K922" i="3"/>
  <c r="D923" i="3"/>
  <c r="N924" i="2" l="1"/>
  <c r="P924" i="2"/>
  <c r="J923" i="3" s="1"/>
  <c r="O924" i="2"/>
  <c r="F923" i="3"/>
  <c r="H923" i="3"/>
  <c r="I923" i="3"/>
  <c r="K923" i="3"/>
  <c r="D924" i="3"/>
  <c r="O925" i="2" l="1"/>
  <c r="N925" i="2"/>
  <c r="P925" i="2"/>
  <c r="H924" i="3"/>
  <c r="J924" i="3"/>
  <c r="K924" i="3"/>
  <c r="D925" i="3"/>
  <c r="F924" i="3" l="1"/>
  <c r="N926" i="2"/>
  <c r="H925" i="3" s="1"/>
  <c r="P926" i="2"/>
  <c r="O926" i="2"/>
  <c r="I925" i="3" s="1"/>
  <c r="I924" i="3"/>
  <c r="F925" i="3"/>
  <c r="J925" i="3"/>
  <c r="K925" i="3"/>
  <c r="D926" i="3"/>
  <c r="O927" i="2" l="1"/>
  <c r="N927" i="2"/>
  <c r="H926" i="3" s="1"/>
  <c r="P927" i="2"/>
  <c r="F926" i="3"/>
  <c r="I926" i="3"/>
  <c r="J926" i="3"/>
  <c r="K926" i="3"/>
  <c r="D927" i="3"/>
  <c r="N928" i="2" l="1"/>
  <c r="P928" i="2"/>
  <c r="J927" i="3" s="1"/>
  <c r="O928" i="2"/>
  <c r="F927" i="3"/>
  <c r="H927" i="3"/>
  <c r="I927" i="3"/>
  <c r="K927" i="3"/>
  <c r="D928" i="3"/>
  <c r="O929" i="2" l="1"/>
  <c r="F928" i="3" s="1"/>
  <c r="N929" i="2"/>
  <c r="H928" i="3" s="1"/>
  <c r="P929" i="2"/>
  <c r="J928" i="3" s="1"/>
  <c r="I928" i="3"/>
  <c r="K928" i="3"/>
  <c r="D929" i="3"/>
  <c r="N930" i="2" l="1"/>
  <c r="P930" i="2"/>
  <c r="J929" i="3" s="1"/>
  <c r="O930" i="2"/>
  <c r="F929" i="3"/>
  <c r="H929" i="3"/>
  <c r="I929" i="3"/>
  <c r="K929" i="3"/>
  <c r="D930" i="3"/>
  <c r="O931" i="2" l="1"/>
  <c r="F930" i="3" s="1"/>
  <c r="N931" i="2"/>
  <c r="H930" i="3" s="1"/>
  <c r="P931" i="2"/>
  <c r="J930" i="3" s="1"/>
  <c r="I930" i="3"/>
  <c r="K930" i="3"/>
  <c r="D931" i="3"/>
  <c r="N932" i="2" l="1"/>
  <c r="P932" i="2"/>
  <c r="J931" i="3" s="1"/>
  <c r="O932" i="2"/>
  <c r="F931" i="3"/>
  <c r="H931" i="3"/>
  <c r="I931" i="3"/>
  <c r="K931" i="3"/>
  <c r="D932" i="3"/>
  <c r="O933" i="2" l="1"/>
  <c r="F932" i="3" s="1"/>
  <c r="N933" i="2"/>
  <c r="H932" i="3" s="1"/>
  <c r="P933" i="2"/>
  <c r="J932" i="3" s="1"/>
  <c r="I932" i="3"/>
  <c r="K932" i="3"/>
  <c r="D933" i="3"/>
  <c r="N934" i="2" l="1"/>
  <c r="P934" i="2"/>
  <c r="J933" i="3" s="1"/>
  <c r="O934" i="2"/>
  <c r="F933" i="3"/>
  <c r="H933" i="3"/>
  <c r="I933" i="3"/>
  <c r="K933" i="3"/>
  <c r="D934" i="3"/>
  <c r="O935" i="2" l="1"/>
  <c r="N935" i="2"/>
  <c r="P935" i="2"/>
  <c r="H934" i="3"/>
  <c r="J934" i="3"/>
  <c r="K934" i="3"/>
  <c r="D935" i="3"/>
  <c r="F934" i="3" l="1"/>
  <c r="N936" i="2"/>
  <c r="P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P937" i="2"/>
  <c r="J936" i="3" s="1"/>
  <c r="I936" i="3"/>
  <c r="K936" i="3"/>
  <c r="D937" i="3"/>
  <c r="N938" i="2" l="1"/>
  <c r="P938" i="2"/>
  <c r="J937" i="3" s="1"/>
  <c r="O938" i="2"/>
  <c r="F937" i="3"/>
  <c r="H937" i="3"/>
  <c r="I937" i="3"/>
  <c r="K937" i="3"/>
  <c r="D938" i="3"/>
  <c r="O939" i="2" l="1"/>
  <c r="F938" i="3" s="1"/>
  <c r="N939" i="2"/>
  <c r="H938" i="3" s="1"/>
  <c r="P939" i="2"/>
  <c r="J938" i="3" s="1"/>
  <c r="I938" i="3"/>
  <c r="K938" i="3"/>
  <c r="D939" i="3"/>
  <c r="N940" i="2" l="1"/>
  <c r="F939" i="3" s="1"/>
  <c r="P940" i="2"/>
  <c r="J939" i="3" s="1"/>
  <c r="O940" i="2"/>
  <c r="I939" i="3" s="1"/>
  <c r="H939" i="3"/>
  <c r="K939" i="3"/>
  <c r="D940" i="3"/>
  <c r="O941" i="2" l="1"/>
  <c r="N941" i="2"/>
  <c r="P941" i="2"/>
  <c r="H940" i="3"/>
  <c r="J940" i="3"/>
  <c r="K940" i="3"/>
  <c r="D941" i="3"/>
  <c r="F940" i="3" l="1"/>
  <c r="N942" i="2"/>
  <c r="P942" i="2"/>
  <c r="F941" i="3" s="1"/>
  <c r="O942" i="2"/>
  <c r="I940" i="3"/>
  <c r="H941" i="3"/>
  <c r="I941" i="3"/>
  <c r="K941" i="3"/>
  <c r="D942" i="3"/>
  <c r="J941" i="3" l="1"/>
  <c r="O943" i="2"/>
  <c r="F942" i="3" s="1"/>
  <c r="N943" i="2"/>
  <c r="H942" i="3" s="1"/>
  <c r="P943" i="2"/>
  <c r="J942" i="3" s="1"/>
  <c r="I942" i="3"/>
  <c r="K942" i="3"/>
  <c r="D943" i="3"/>
  <c r="N944" i="2" l="1"/>
  <c r="P944" i="2"/>
  <c r="J943" i="3" s="1"/>
  <c r="O944" i="2"/>
  <c r="F943" i="3"/>
  <c r="H943" i="3"/>
  <c r="I943" i="3"/>
  <c r="K943" i="3"/>
  <c r="D944" i="3"/>
  <c r="O945" i="2" l="1"/>
  <c r="F944" i="3" s="1"/>
  <c r="N945" i="2"/>
  <c r="H944" i="3" s="1"/>
  <c r="P945" i="2"/>
  <c r="J944" i="3" s="1"/>
  <c r="I944" i="3"/>
  <c r="K944" i="3"/>
  <c r="D945" i="3"/>
  <c r="N946" i="2" l="1"/>
  <c r="P946" i="2"/>
  <c r="J945" i="3" s="1"/>
  <c r="O946" i="2"/>
  <c r="I945" i="3" s="1"/>
  <c r="H945" i="3"/>
  <c r="K945" i="3"/>
  <c r="D946" i="3"/>
  <c r="F945" i="3" l="1"/>
  <c r="O947" i="2"/>
  <c r="F946" i="3" s="1"/>
  <c r="N947" i="2"/>
  <c r="H946" i="3" s="1"/>
  <c r="P947" i="2"/>
  <c r="J946" i="3" s="1"/>
  <c r="I946" i="3"/>
  <c r="K946" i="3"/>
  <c r="D947" i="3"/>
  <c r="N948" i="2" l="1"/>
  <c r="P948" i="2"/>
  <c r="J947" i="3" s="1"/>
  <c r="O948" i="2"/>
  <c r="F947" i="3"/>
  <c r="H947" i="3"/>
  <c r="I947" i="3"/>
  <c r="K947" i="3"/>
  <c r="D948" i="3"/>
  <c r="O949" i="2" l="1"/>
  <c r="N949" i="2"/>
  <c r="P949" i="2"/>
  <c r="H948" i="3"/>
  <c r="J948" i="3"/>
  <c r="K948" i="3"/>
  <c r="D949" i="3"/>
  <c r="F948" i="3" l="1"/>
  <c r="N950" i="2"/>
  <c r="H949" i="3" s="1"/>
  <c r="P950" i="2"/>
  <c r="O950" i="2"/>
  <c r="I949" i="3" s="1"/>
  <c r="I948" i="3"/>
  <c r="F949" i="3"/>
  <c r="J949" i="3"/>
  <c r="K949" i="3"/>
  <c r="D950" i="3"/>
  <c r="O951" i="2" l="1"/>
  <c r="N951" i="2"/>
  <c r="P951" i="2"/>
  <c r="H950" i="3"/>
  <c r="J950" i="3"/>
  <c r="K950" i="3"/>
  <c r="D951" i="3"/>
  <c r="F950" i="3" l="1"/>
  <c r="N952" i="2"/>
  <c r="H951" i="3" s="1"/>
  <c r="P952" i="2"/>
  <c r="O952" i="2"/>
  <c r="I951" i="3" s="1"/>
  <c r="I950" i="3"/>
  <c r="F951" i="3"/>
  <c r="J951" i="3"/>
  <c r="K951" i="3"/>
  <c r="D952" i="3"/>
  <c r="O953" i="2" l="1"/>
  <c r="N953" i="2"/>
  <c r="H952" i="3" s="1"/>
  <c r="P953" i="2"/>
  <c r="F952" i="3"/>
  <c r="I952" i="3"/>
  <c r="J952" i="3"/>
  <c r="K952" i="3"/>
  <c r="D953" i="3"/>
  <c r="N954" i="2" l="1"/>
  <c r="F953" i="3" s="1"/>
  <c r="P954" i="2"/>
  <c r="J953" i="3" s="1"/>
  <c r="O954" i="2"/>
  <c r="I953" i="3" s="1"/>
  <c r="H953" i="3"/>
  <c r="K953" i="3"/>
  <c r="D954" i="3"/>
  <c r="O955" i="2" l="1"/>
  <c r="N955" i="2"/>
  <c r="H954" i="3" s="1"/>
  <c r="P955" i="2"/>
  <c r="F954" i="3"/>
  <c r="I954" i="3"/>
  <c r="J954" i="3"/>
  <c r="K954" i="3"/>
  <c r="D955" i="3"/>
  <c r="N956" i="2" l="1"/>
  <c r="F955" i="3" s="1"/>
  <c r="P956" i="2"/>
  <c r="J955" i="3" s="1"/>
  <c r="O956" i="2"/>
  <c r="I955" i="3" s="1"/>
  <c r="H955" i="3"/>
  <c r="K955" i="3"/>
  <c r="D956" i="3"/>
  <c r="O957" i="2" l="1"/>
  <c r="N957" i="2"/>
  <c r="P957" i="2"/>
  <c r="H956" i="3"/>
  <c r="J956" i="3"/>
  <c r="K956" i="3"/>
  <c r="D957" i="3"/>
  <c r="F956" i="3" l="1"/>
  <c r="N958" i="2"/>
  <c r="P958" i="2"/>
  <c r="F957" i="3" s="1"/>
  <c r="O958" i="2"/>
  <c r="I956" i="3"/>
  <c r="H957" i="3"/>
  <c r="I957" i="3"/>
  <c r="K957" i="3"/>
  <c r="D958" i="3"/>
  <c r="J957" i="3" l="1"/>
  <c r="O959" i="2"/>
  <c r="F958" i="3" s="1"/>
  <c r="N959" i="2"/>
  <c r="H958" i="3" s="1"/>
  <c r="P959" i="2"/>
  <c r="J958" i="3" s="1"/>
  <c r="I958" i="3"/>
  <c r="K958" i="3"/>
  <c r="D959" i="3"/>
  <c r="N960" i="2" l="1"/>
  <c r="P960" i="2"/>
  <c r="J959" i="3" s="1"/>
  <c r="O960" i="2"/>
  <c r="F959" i="3"/>
  <c r="H959" i="3"/>
  <c r="I959" i="3"/>
  <c r="K959" i="3"/>
  <c r="D960" i="3"/>
  <c r="O961" i="2" l="1"/>
  <c r="F960" i="3" s="1"/>
  <c r="N961" i="2"/>
  <c r="H960" i="3" s="1"/>
  <c r="P961" i="2"/>
  <c r="J960" i="3" s="1"/>
  <c r="I960" i="3"/>
  <c r="K960" i="3"/>
  <c r="D961" i="3"/>
  <c r="N962" i="2" l="1"/>
  <c r="F961" i="3" s="1"/>
  <c r="P962" i="2"/>
  <c r="J961" i="3" s="1"/>
  <c r="O962" i="2"/>
  <c r="I961" i="3" s="1"/>
  <c r="H961" i="3"/>
  <c r="K961" i="3"/>
  <c r="D962" i="3"/>
  <c r="O963" i="2" l="1"/>
  <c r="N963" i="2"/>
  <c r="H962" i="3" s="1"/>
  <c r="P963" i="2"/>
  <c r="F962" i="3"/>
  <c r="I962" i="3"/>
  <c r="J962" i="3"/>
  <c r="K962" i="3"/>
  <c r="D963" i="3"/>
  <c r="N964" i="2" l="1"/>
  <c r="F963" i="3" s="1"/>
  <c r="P964" i="2"/>
  <c r="J963" i="3" s="1"/>
  <c r="O964" i="2"/>
  <c r="I963" i="3" s="1"/>
  <c r="H963" i="3"/>
  <c r="K963" i="3"/>
  <c r="D964" i="3"/>
  <c r="O965" i="2" l="1"/>
  <c r="N965" i="2"/>
  <c r="P965" i="2"/>
  <c r="H964" i="3"/>
  <c r="J964" i="3"/>
  <c r="K964" i="3"/>
  <c r="D965" i="3"/>
  <c r="F964" i="3" l="1"/>
  <c r="N966" i="2"/>
  <c r="P966" i="2"/>
  <c r="F965" i="3" s="1"/>
  <c r="O966" i="2"/>
  <c r="I964" i="3"/>
  <c r="H965" i="3"/>
  <c r="I965" i="3"/>
  <c r="K965" i="3"/>
  <c r="D966" i="3"/>
  <c r="J965" i="3" l="1"/>
  <c r="O967" i="2"/>
  <c r="F966" i="3" s="1"/>
  <c r="N967" i="2"/>
  <c r="H966" i="3" s="1"/>
  <c r="P967" i="2"/>
  <c r="J966" i="3" s="1"/>
  <c r="I966" i="3"/>
  <c r="K966" i="3"/>
  <c r="D967" i="3"/>
  <c r="N968" i="2" l="1"/>
  <c r="P968" i="2"/>
  <c r="J967" i="3" s="1"/>
  <c r="O968" i="2"/>
  <c r="I967" i="3" s="1"/>
  <c r="H967" i="3"/>
  <c r="K967" i="3"/>
  <c r="D968" i="3"/>
  <c r="F967" i="3" l="1"/>
  <c r="O969" i="2"/>
  <c r="F968" i="3" s="1"/>
  <c r="N969" i="2"/>
  <c r="H968" i="3" s="1"/>
  <c r="P969" i="2"/>
  <c r="J968" i="3" s="1"/>
  <c r="I968" i="3"/>
  <c r="K968" i="3"/>
  <c r="D969" i="3"/>
  <c r="N970" i="2" l="1"/>
  <c r="P970" i="2"/>
  <c r="O970" i="2"/>
  <c r="I969" i="3" s="1"/>
  <c r="J969" i="3"/>
  <c r="K969" i="3"/>
  <c r="D970" i="3"/>
  <c r="F969" i="3" l="1"/>
  <c r="H969" i="3"/>
  <c r="O971" i="2"/>
  <c r="N971" i="2"/>
  <c r="H970" i="3" s="1"/>
  <c r="P971" i="2"/>
  <c r="F970" i="3"/>
  <c r="I970" i="3"/>
  <c r="J970" i="3"/>
  <c r="K970" i="3"/>
  <c r="D971" i="3"/>
  <c r="N972" i="2" l="1"/>
  <c r="P972" i="2"/>
  <c r="O972" i="2"/>
  <c r="I971" i="3" s="1"/>
  <c r="J971" i="3"/>
  <c r="K971" i="3"/>
  <c r="D972" i="3"/>
  <c r="F971" i="3" l="1"/>
  <c r="H971" i="3"/>
  <c r="O973" i="2"/>
  <c r="N973" i="2"/>
  <c r="H972" i="3" s="1"/>
  <c r="P973" i="2"/>
  <c r="F972" i="3"/>
  <c r="I972" i="3"/>
  <c r="J972" i="3"/>
  <c r="K972" i="3"/>
  <c r="D973" i="3"/>
  <c r="N974" i="2" l="1"/>
  <c r="F973" i="3" s="1"/>
  <c r="P974" i="2"/>
  <c r="J973" i="3" s="1"/>
  <c r="O974" i="2"/>
  <c r="I973" i="3" s="1"/>
  <c r="H973" i="3"/>
  <c r="K973" i="3"/>
  <c r="D974" i="3"/>
  <c r="O975" i="2" l="1"/>
  <c r="N975" i="2"/>
  <c r="P975" i="2"/>
  <c r="H974" i="3"/>
  <c r="J974" i="3"/>
  <c r="K974" i="3"/>
  <c r="D975" i="3"/>
  <c r="F974" i="3" l="1"/>
  <c r="N976" i="2"/>
  <c r="P976" i="2"/>
  <c r="F975" i="3" s="1"/>
  <c r="O976" i="2"/>
  <c r="I974" i="3"/>
  <c r="H975" i="3"/>
  <c r="I975" i="3"/>
  <c r="K975" i="3"/>
  <c r="D976" i="3"/>
  <c r="J975" i="3" l="1"/>
  <c r="O977" i="2"/>
  <c r="F976" i="3" s="1"/>
  <c r="N977" i="2"/>
  <c r="H976" i="3" s="1"/>
  <c r="P977" i="2"/>
  <c r="J976" i="3" s="1"/>
  <c r="I976" i="3"/>
  <c r="K976" i="3"/>
  <c r="D977" i="3"/>
  <c r="N978" i="2" l="1"/>
  <c r="P978" i="2"/>
  <c r="O978" i="2"/>
  <c r="I977" i="3" s="1"/>
  <c r="J977" i="3"/>
  <c r="K977" i="3"/>
  <c r="D978" i="3"/>
  <c r="F977" i="3" l="1"/>
  <c r="H977" i="3"/>
  <c r="O979" i="2"/>
  <c r="N979" i="2"/>
  <c r="H978" i="3" s="1"/>
  <c r="P979" i="2"/>
  <c r="F978" i="3"/>
  <c r="I978" i="3"/>
  <c r="J978" i="3"/>
  <c r="K978" i="3"/>
  <c r="D979" i="3"/>
  <c r="N980" i="2" l="1"/>
  <c r="P980" i="2"/>
  <c r="J979" i="3" s="1"/>
  <c r="O980" i="2"/>
  <c r="F979" i="3"/>
  <c r="H979" i="3"/>
  <c r="I979" i="3"/>
  <c r="K979" i="3"/>
  <c r="D980" i="3"/>
  <c r="O981" i="2" l="1"/>
  <c r="F980" i="3" s="1"/>
  <c r="N981" i="2"/>
  <c r="H980" i="3" s="1"/>
  <c r="P981" i="2"/>
  <c r="J980" i="3" s="1"/>
  <c r="I980" i="3"/>
  <c r="K980" i="3"/>
  <c r="D981" i="3"/>
  <c r="N982" i="2" l="1"/>
  <c r="P982" i="2"/>
  <c r="J981" i="3" s="1"/>
  <c r="O982" i="2"/>
  <c r="F981" i="3"/>
  <c r="H981" i="3"/>
  <c r="I981" i="3"/>
  <c r="K981" i="3"/>
  <c r="D982" i="3"/>
  <c r="O983" i="2" l="1"/>
  <c r="F982" i="3" s="1"/>
  <c r="N983" i="2"/>
  <c r="H982" i="3" s="1"/>
  <c r="P983" i="2"/>
  <c r="J982" i="3" s="1"/>
  <c r="I982" i="3"/>
  <c r="K982" i="3"/>
  <c r="D983" i="3"/>
  <c r="N984" i="2" l="1"/>
  <c r="P984" i="2"/>
  <c r="J983" i="3" s="1"/>
  <c r="O984" i="2"/>
  <c r="I983" i="3" s="1"/>
  <c r="H983" i="3"/>
  <c r="K983" i="3"/>
  <c r="D984" i="3"/>
  <c r="F983" i="3" l="1"/>
  <c r="O985" i="2"/>
  <c r="F984" i="3" s="1"/>
  <c r="N985" i="2"/>
  <c r="H984" i="3" s="1"/>
  <c r="P985" i="2"/>
  <c r="J984" i="3" s="1"/>
  <c r="I984" i="3"/>
  <c r="K984" i="3"/>
  <c r="D985" i="3"/>
  <c r="N986" i="2" l="1"/>
  <c r="P986" i="2"/>
  <c r="J985" i="3" s="1"/>
  <c r="O986" i="2"/>
  <c r="F985" i="3"/>
  <c r="H985" i="3"/>
  <c r="I985" i="3"/>
  <c r="K985" i="3"/>
  <c r="D986" i="3"/>
  <c r="O987" i="2" l="1"/>
  <c r="F986" i="3" s="1"/>
  <c r="N987" i="2"/>
  <c r="H986" i="3" s="1"/>
  <c r="P987" i="2"/>
  <c r="J986" i="3" s="1"/>
  <c r="I986" i="3"/>
  <c r="K986" i="3"/>
  <c r="D987" i="3"/>
  <c r="N988" i="2" l="1"/>
  <c r="P988" i="2"/>
  <c r="J987" i="3" s="1"/>
  <c r="O988" i="2"/>
  <c r="F987" i="3"/>
  <c r="H987" i="3"/>
  <c r="I987" i="3"/>
  <c r="K987" i="3"/>
  <c r="D988" i="3"/>
  <c r="O989" i="2" l="1"/>
  <c r="F988" i="3" s="1"/>
  <c r="N989" i="2"/>
  <c r="H988" i="3" s="1"/>
  <c r="P989" i="2"/>
  <c r="J988" i="3" s="1"/>
  <c r="I988" i="3"/>
  <c r="K988" i="3"/>
  <c r="D989" i="3"/>
  <c r="N990" i="2" l="1"/>
  <c r="P990" i="2"/>
  <c r="J989" i="3" s="1"/>
  <c r="O990" i="2"/>
  <c r="F989" i="3"/>
  <c r="H989" i="3"/>
  <c r="I989" i="3"/>
  <c r="K989" i="3"/>
  <c r="D990" i="3"/>
  <c r="O991" i="2" l="1"/>
  <c r="N991" i="2"/>
  <c r="P991" i="2"/>
  <c r="H990" i="3"/>
  <c r="J990" i="3"/>
  <c r="K990" i="3"/>
  <c r="D991" i="3"/>
  <c r="F990" i="3" l="1"/>
  <c r="N992" i="2"/>
  <c r="P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P993" i="2"/>
  <c r="J992" i="3" s="1"/>
  <c r="I992" i="3"/>
  <c r="K992" i="3"/>
  <c r="D993" i="3"/>
  <c r="N994" i="2" l="1"/>
  <c r="F993" i="3" s="1"/>
  <c r="P994" i="2"/>
  <c r="J993" i="3" s="1"/>
  <c r="O994" i="2"/>
  <c r="I993" i="3" s="1"/>
  <c r="H993" i="3"/>
  <c r="K993" i="3"/>
  <c r="D994" i="3"/>
  <c r="O995" i="2" l="1"/>
  <c r="N995" i="2"/>
  <c r="H994" i="3" s="1"/>
  <c r="P995" i="2"/>
  <c r="F994" i="3"/>
  <c r="I994" i="3"/>
  <c r="J994" i="3"/>
  <c r="K994" i="3"/>
  <c r="D995" i="3"/>
  <c r="N996" i="2" l="1"/>
  <c r="F995" i="3" s="1"/>
  <c r="P996" i="2"/>
  <c r="J995" i="3" s="1"/>
  <c r="O996" i="2"/>
  <c r="I995" i="3" s="1"/>
  <c r="H995" i="3"/>
  <c r="K995" i="3"/>
  <c r="D996" i="3"/>
  <c r="O997" i="2" l="1"/>
  <c r="N997" i="2"/>
  <c r="P997" i="2"/>
  <c r="H996" i="3"/>
  <c r="J996" i="3"/>
  <c r="K996" i="3"/>
  <c r="D997" i="3"/>
  <c r="F996" i="3" l="1"/>
  <c r="N998" i="2"/>
  <c r="P998" i="2"/>
  <c r="F997" i="3" s="1"/>
  <c r="O998" i="2"/>
  <c r="I996" i="3"/>
  <c r="H997" i="3"/>
  <c r="I997" i="3"/>
  <c r="K997" i="3"/>
  <c r="D998" i="3"/>
  <c r="J997" i="3" l="1"/>
  <c r="O999" i="2"/>
  <c r="N999" i="2"/>
  <c r="P999" i="2"/>
  <c r="H998" i="3"/>
  <c r="J998" i="3"/>
  <c r="K998" i="3"/>
  <c r="D999" i="3"/>
  <c r="F998" i="3" l="1"/>
  <c r="N1000" i="2"/>
  <c r="P1000" i="2"/>
  <c r="O1000" i="2"/>
  <c r="I999" i="3" s="1"/>
  <c r="I998" i="3"/>
  <c r="H999" i="3"/>
  <c r="J999" i="3"/>
  <c r="K999" i="3"/>
  <c r="D1000" i="3"/>
  <c r="F999" i="3" l="1"/>
  <c r="O1001" i="2"/>
  <c r="N1001" i="2"/>
  <c r="P1001" i="2"/>
  <c r="H1000" i="3"/>
  <c r="J1000" i="3"/>
  <c r="K1000" i="3"/>
  <c r="D1001" i="3"/>
  <c r="F1000" i="3" l="1"/>
  <c r="N1002" i="2"/>
  <c r="P1002" i="2"/>
  <c r="F1001" i="3" s="1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F3" i="2" l="1"/>
  <c r="R3" i="2" s="1"/>
  <c r="E3" i="2"/>
  <c r="G3" i="2"/>
  <c r="S3" i="2" s="1"/>
  <c r="E2" i="5"/>
  <c r="H3" i="2" s="1"/>
  <c r="Q3" i="2" s="1"/>
  <c r="F2" i="5"/>
  <c r="I3" i="2" s="1"/>
  <c r="Q3" i="4"/>
  <c r="G2" i="5"/>
  <c r="J3" i="2" s="1"/>
  <c r="P3" i="4"/>
  <c r="N3" i="4"/>
  <c r="R3" i="4" s="1"/>
  <c r="S3" i="4" l="1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L4" i="2" s="1"/>
  <c r="AI3" i="4"/>
  <c r="AJ3" i="4"/>
  <c r="AO3" i="4" l="1"/>
  <c r="AU3" i="4" s="1"/>
  <c r="AQ3" i="4"/>
  <c r="AW3" i="4" s="1"/>
  <c r="F3" i="4"/>
  <c r="J3" i="4" s="1"/>
  <c r="M4" i="2" s="1"/>
  <c r="G3" i="4"/>
  <c r="AP3" i="4"/>
  <c r="AV3" i="4" s="1"/>
  <c r="D3" i="4"/>
  <c r="H3" i="4" s="1"/>
  <c r="K4" i="2" s="1"/>
  <c r="M2" i="4"/>
  <c r="L2" i="4"/>
  <c r="K2" i="4"/>
  <c r="O2" i="4"/>
  <c r="Q2" i="4" l="1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D2" i="4"/>
  <c r="F2" i="4"/>
  <c r="J2" i="4" s="1"/>
  <c r="M3" i="2" s="1"/>
  <c r="H2" i="4"/>
  <c r="K3" i="2" s="1"/>
  <c r="I2" i="4"/>
  <c r="L3" i="2" s="1"/>
  <c r="K2" i="3" l="1"/>
  <c r="J2" i="3" l="1"/>
  <c r="H2" i="3"/>
  <c r="I2" i="3"/>
  <c r="F2" i="3"/>
</calcChain>
</file>

<file path=xl/sharedStrings.xml><?xml version="1.0" encoding="utf-8"?>
<sst xmlns="http://schemas.openxmlformats.org/spreadsheetml/2006/main" count="706" uniqueCount="288">
  <si>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</si>
  <si>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</si>
  <si>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</si>
  <si>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</si>
  <si>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</si>
  <si>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</si>
  <si>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</si>
  <si>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</si>
  <si>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</si>
  <si>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</si>
  <si>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</si>
  <si>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</si>
  <si>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</si>
  <si>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</si>
  <si>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</si>
  <si>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</si>
  <si>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</si>
  <si>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</si>
  <si>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</si>
  <si>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</si>
  <si>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</si>
  <si>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</si>
  <si>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</si>
  <si>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</si>
  <si>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</si>
  <si>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</si>
  <si>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</si>
  <si>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</si>
  <si>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</si>
  <si>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</si>
  <si>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</si>
  <si>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</si>
  <si>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true bookies probability %</t>
  </si>
  <si>
    <t>Result</t>
  </si>
  <si>
    <t>0-1</t>
  </si>
  <si>
    <t>2-0</t>
  </si>
  <si>
    <t>Div</t>
  </si>
  <si>
    <t>E0</t>
  </si>
  <si>
    <t>UCL</t>
  </si>
  <si>
    <t>E1</t>
  </si>
  <si>
    <t>HT</t>
  </si>
  <si>
    <t>Tottenham</t>
  </si>
  <si>
    <t>Brentford</t>
  </si>
  <si>
    <t>SP1</t>
  </si>
  <si>
    <t>Betis</t>
  </si>
  <si>
    <t>Gijon</t>
  </si>
  <si>
    <t>SP2</t>
  </si>
  <si>
    <t>I1</t>
  </si>
  <si>
    <t>Brescia</t>
  </si>
  <si>
    <t>D2</t>
  </si>
  <si>
    <t>Wehen</t>
  </si>
  <si>
    <t>1-0</t>
  </si>
  <si>
    <t>1-1</t>
  </si>
  <si>
    <t>3-3</t>
  </si>
  <si>
    <t>1-2</t>
  </si>
  <si>
    <t>AT</t>
  </si>
  <si>
    <t>RB leipzig</t>
  </si>
  <si>
    <t>blackburn</t>
  </si>
  <si>
    <t>Napoli</t>
  </si>
  <si>
    <t>Greuther</t>
  </si>
  <si>
    <t>Barnsley</t>
  </si>
  <si>
    <t>Middlesbrough</t>
  </si>
  <si>
    <t>west Brom</t>
  </si>
  <si>
    <t>Bristol city</t>
  </si>
  <si>
    <t>Charlton</t>
  </si>
  <si>
    <t>Luton</t>
  </si>
  <si>
    <t>Leeds</t>
  </si>
  <si>
    <t>Reading</t>
  </si>
  <si>
    <t>Nottm</t>
  </si>
  <si>
    <t>QPR</t>
  </si>
  <si>
    <t>Preston</t>
  </si>
  <si>
    <t>Hull</t>
  </si>
  <si>
    <t>Stoke</t>
  </si>
  <si>
    <t>Cardiff</t>
  </si>
  <si>
    <t>Swansea</t>
  </si>
  <si>
    <t>Hudders</t>
  </si>
  <si>
    <t>E2</t>
  </si>
  <si>
    <t>Accrington</t>
  </si>
  <si>
    <t>Rotherham</t>
  </si>
  <si>
    <t>E3</t>
  </si>
  <si>
    <t>Mkdons</t>
  </si>
  <si>
    <t>coventry</t>
  </si>
  <si>
    <t>EC</t>
  </si>
  <si>
    <t>Chesterfield</t>
  </si>
  <si>
    <t>Chorley</t>
  </si>
  <si>
    <t>Dag and Red</t>
  </si>
  <si>
    <t>Dover Athletic</t>
  </si>
  <si>
    <t>Harrogate</t>
  </si>
  <si>
    <t>Hartlepool</t>
  </si>
  <si>
    <t>Maidenhead</t>
  </si>
  <si>
    <t>Torquay</t>
  </si>
  <si>
    <t>Ebbsfleet</t>
  </si>
  <si>
    <t>Barnet</t>
  </si>
  <si>
    <t>Solihull</t>
  </si>
  <si>
    <t>Fylde</t>
  </si>
  <si>
    <t>Eastleigh</t>
  </si>
  <si>
    <t>Notts County</t>
  </si>
  <si>
    <t>Aldershot</t>
  </si>
  <si>
    <t>Halifax</t>
  </si>
  <si>
    <t>2-2</t>
  </si>
  <si>
    <t>0-3</t>
  </si>
  <si>
    <t>3-1</t>
  </si>
  <si>
    <t>0-0</t>
  </si>
  <si>
    <t>2-1</t>
  </si>
  <si>
    <t>2-3</t>
  </si>
  <si>
    <t>3-0</t>
  </si>
  <si>
    <t>0-2</t>
  </si>
  <si>
    <t>4-0</t>
  </si>
  <si>
    <t>5-1</t>
  </si>
  <si>
    <t>alaves</t>
  </si>
  <si>
    <t>D1</t>
  </si>
  <si>
    <t>Roma</t>
  </si>
  <si>
    <t>Lecce</t>
  </si>
  <si>
    <t>F1</t>
  </si>
  <si>
    <t>Rennes</t>
  </si>
  <si>
    <t>Nimes</t>
  </si>
  <si>
    <t>Vallecano</t>
  </si>
  <si>
    <t>Huesca</t>
  </si>
  <si>
    <t>I2</t>
  </si>
  <si>
    <t>Perugia</t>
  </si>
  <si>
    <t>Empoli</t>
  </si>
  <si>
    <t>Frankfurt</t>
  </si>
  <si>
    <t>Union Berlin</t>
  </si>
  <si>
    <t>Chelsea</t>
  </si>
  <si>
    <t>Bayern</t>
  </si>
  <si>
    <t>Barcelona</t>
  </si>
  <si>
    <t>Nottm forest</t>
  </si>
  <si>
    <t>Huddersfield</t>
  </si>
  <si>
    <t>Bristol City</t>
  </si>
  <si>
    <t>Derby</t>
  </si>
  <si>
    <t>West Brom</t>
  </si>
  <si>
    <t>Blackpool</t>
  </si>
  <si>
    <t>Bolton</t>
  </si>
  <si>
    <t>Coventry</t>
  </si>
  <si>
    <t>Oxford</t>
  </si>
  <si>
    <t>Portsmouth</t>
  </si>
  <si>
    <t>MK Dons</t>
  </si>
  <si>
    <t>Fleetwood</t>
  </si>
  <si>
    <t>Cheltenham</t>
  </si>
  <si>
    <t>Northampton</t>
  </si>
  <si>
    <t>Grimsby</t>
  </si>
  <si>
    <t>Newport</t>
  </si>
  <si>
    <t>Flyde</t>
  </si>
  <si>
    <t>Boreham</t>
  </si>
  <si>
    <t>4-2</t>
  </si>
  <si>
    <t>3-2</t>
  </si>
  <si>
    <t>1-3</t>
  </si>
  <si>
    <t>Blackburn</t>
  </si>
  <si>
    <t>EL</t>
  </si>
  <si>
    <t>Basel</t>
  </si>
  <si>
    <t>Apoel</t>
  </si>
  <si>
    <t>Espanyol</t>
  </si>
  <si>
    <t>Wolves</t>
  </si>
  <si>
    <t>Gent</t>
  </si>
  <si>
    <t>Istanbul</t>
  </si>
  <si>
    <t>Sporting Lisbon</t>
  </si>
  <si>
    <t>Lask Linz</t>
  </si>
  <si>
    <t>AZ alkmaar</t>
  </si>
  <si>
    <t>Malmo</t>
  </si>
  <si>
    <t>Wolfsburg</t>
  </si>
  <si>
    <t xml:space="preserve">Porto </t>
  </si>
  <si>
    <t>Leverkusen</t>
  </si>
  <si>
    <t>Marseiille</t>
  </si>
  <si>
    <t>4-1</t>
  </si>
  <si>
    <t>Overound</t>
  </si>
  <si>
    <t>Fulham</t>
  </si>
  <si>
    <t>Mallorca</t>
  </si>
  <si>
    <t>Getafe</t>
  </si>
  <si>
    <t>Hannover</t>
  </si>
  <si>
    <t>Holstein kiel</t>
  </si>
  <si>
    <t>F2</t>
  </si>
  <si>
    <t>Paris FC</t>
  </si>
  <si>
    <t>Lens</t>
  </si>
  <si>
    <t>P1</t>
  </si>
  <si>
    <t>Porto</t>
  </si>
  <si>
    <t>Benfica</t>
  </si>
  <si>
    <t>Moreirense</t>
  </si>
  <si>
    <t>Exeter</t>
  </si>
  <si>
    <t>Crewe</t>
  </si>
  <si>
    <t>Scunthorpe</t>
  </si>
  <si>
    <t>Boreham wood</t>
  </si>
  <si>
    <t>Spezia</t>
  </si>
  <si>
    <t>Pescara</t>
  </si>
  <si>
    <t>SC0</t>
  </si>
  <si>
    <t>Kilmarnock</t>
  </si>
  <si>
    <t>Aberdeen</t>
  </si>
  <si>
    <t>Livingston</t>
  </si>
  <si>
    <t>Celtic</t>
  </si>
  <si>
    <t>Motherwell</t>
  </si>
  <si>
    <t>Ross county</t>
  </si>
  <si>
    <t>Mirren</t>
  </si>
  <si>
    <t>Johnstone</t>
  </si>
  <si>
    <t>Valencia</t>
  </si>
  <si>
    <t>Nurnberg</t>
  </si>
  <si>
    <t>Osnabruck</t>
  </si>
  <si>
    <t>Marseille</t>
  </si>
  <si>
    <t>Amiens</t>
  </si>
  <si>
    <t>Le havre</t>
  </si>
  <si>
    <t>Auxerre</t>
  </si>
  <si>
    <t>Niort</t>
  </si>
  <si>
    <t>Nancy</t>
  </si>
  <si>
    <t>Clermont</t>
  </si>
  <si>
    <t>Sochaux</t>
  </si>
  <si>
    <t>Troyes</t>
  </si>
  <si>
    <t>Chambly</t>
  </si>
  <si>
    <t>Le mans</t>
  </si>
  <si>
    <t>Grenoble</t>
  </si>
  <si>
    <t>Valenciennes</t>
  </si>
  <si>
    <t>Chateroux</t>
  </si>
  <si>
    <t>Caen</t>
  </si>
  <si>
    <t>Man city</t>
  </si>
  <si>
    <t>West ham</t>
  </si>
  <si>
    <t>Cadiz</t>
  </si>
  <si>
    <t>Rodez</t>
  </si>
  <si>
    <t>Guingamp</t>
  </si>
  <si>
    <t>Swindon</t>
  </si>
  <si>
    <t>Ipswich</t>
  </si>
  <si>
    <t>Plymouth</t>
  </si>
  <si>
    <t>Santa clara</t>
  </si>
  <si>
    <t>Mainz</t>
  </si>
  <si>
    <t>Augsburg</t>
  </si>
  <si>
    <t>Genoa</t>
  </si>
  <si>
    <t>Lazio</t>
  </si>
  <si>
    <t>Zaragoza</t>
  </si>
  <si>
    <t>La coruna</t>
  </si>
  <si>
    <t>Lugo</t>
  </si>
  <si>
    <t>Oviedo</t>
  </si>
  <si>
    <t>Sevilla</t>
  </si>
  <si>
    <t>Espanol</t>
  </si>
  <si>
    <t>Valladolid</t>
  </si>
  <si>
    <t>Bilbao</t>
  </si>
  <si>
    <t>Granada</t>
  </si>
  <si>
    <t>Osasuna</t>
  </si>
  <si>
    <t>Sutton</t>
  </si>
  <si>
    <t>Barrow</t>
  </si>
  <si>
    <t>Woking</t>
  </si>
  <si>
    <t>Stockpot</t>
  </si>
  <si>
    <t>Lincoln</t>
  </si>
  <si>
    <t>Gillingham</t>
  </si>
  <si>
    <t>Rochdale</t>
  </si>
  <si>
    <t>Shrewbury</t>
  </si>
  <si>
    <t>Doncaster</t>
  </si>
  <si>
    <t>Southend</t>
  </si>
  <si>
    <t>Burton</t>
  </si>
  <si>
    <t>Sunderland</t>
  </si>
  <si>
    <t>Bristol</t>
  </si>
  <si>
    <t>Wimbledon</t>
  </si>
  <si>
    <t>Wycombe</t>
  </si>
  <si>
    <t>Carlisle</t>
  </si>
  <si>
    <t>Crawley</t>
  </si>
  <si>
    <t>Alexandra</t>
  </si>
  <si>
    <t>Leyton</t>
  </si>
  <si>
    <t>Salford</t>
  </si>
  <si>
    <t>Walsal</t>
  </si>
  <si>
    <t>Bromley</t>
  </si>
  <si>
    <t>Tranmere</t>
  </si>
  <si>
    <t>Morecambe</t>
  </si>
  <si>
    <t>Mansfield</t>
  </si>
  <si>
    <t>Stevenage</t>
  </si>
  <si>
    <t>Macclesfield</t>
  </si>
  <si>
    <t>Oldham</t>
  </si>
  <si>
    <t>Bradford</t>
  </si>
  <si>
    <t>Cambridge</t>
  </si>
  <si>
    <t>Colchester</t>
  </si>
  <si>
    <t>Forest green</t>
  </si>
  <si>
    <t>Port vale</t>
  </si>
  <si>
    <t>Yeovil</t>
  </si>
  <si>
    <t>Wrexham</t>
  </si>
  <si>
    <t>N1</t>
  </si>
  <si>
    <t>For sittad</t>
  </si>
  <si>
    <t>Zwolle</t>
  </si>
  <si>
    <t>Birmingham</t>
  </si>
  <si>
    <t>Shefield weds</t>
  </si>
  <si>
    <t>Wigan</t>
  </si>
  <si>
    <t>Eibar</t>
  </si>
  <si>
    <t>Elche</t>
  </si>
  <si>
    <t>Parma</t>
  </si>
  <si>
    <t>Spal</t>
  </si>
  <si>
    <t>Stuttgart</t>
  </si>
  <si>
    <t>Bielefield</t>
  </si>
  <si>
    <t>Alaves</t>
  </si>
  <si>
    <t>2-6</t>
  </si>
  <si>
    <t>5-0</t>
  </si>
  <si>
    <t>Millwall</t>
  </si>
  <si>
    <t>Bristo Rovs</t>
  </si>
  <si>
    <t>Sociedad</t>
  </si>
  <si>
    <t>Mgladbach</t>
  </si>
  <si>
    <t>FC Koln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</si>
</sst>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2" fontId="1" fillId="0" borderId="0" xfId="0" applyNumberFormat="1" applyFont="1"/>
    <xf numFmtId="2" fontId="1" fillId="0" borderId="0" xfId="0" applyNumberFormat="1" applyFont="1" applyAlignme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10" fontId="1" fillId="0" borderId="0" xfId="0" applyNumberFormat="1" applyFont="1"/>
    <xf numFmtId="0" fontId="1" fillId="2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Alignment="1"/>
    <xf numFmtId="49" fontId="1" fillId="2" borderId="0" xfId="0" applyNumberFormat="1" applyFont="1" applyFill="1" applyAlignment="1">
      <alignment horizontal="center"/>
    </xf>
    <xf numFmtId="0" fontId="1" fillId="2" borderId="0" xfId="0" applyFont="1" applyFill="1"/>
    <xf numFmtId="2" fontId="1" fillId="3" borderId="0" xfId="0" applyNumberFormat="1" applyFont="1" applyFill="1" applyAlignme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3</xdr:row>
      <xdr:rowOff>28575</xdr:rowOff>
    </xdr:from>
    <xdr:to>
      <xdr:col>13</xdr:col>
      <xdr:colOff>457200</xdr:colOff>
      <xdr:row>15</xdr:row>
      <xdr:rowOff>123825</xdr:rowOff>
    </xdr:to>
    <xdr:sp macro="" textlink="">
      <xdr:nvSpPr>
        <xdr:cNvPr id="2" name="TextBox 1"/>
        <xdr:cNvSpPr txBox="1"/>
      </xdr:nvSpPr>
      <xdr:spPr>
        <a:xfrm>
          <a:off x="9925050" y="514350"/>
          <a:ext cx="1485900" cy="2038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Popluate columns A and</a:t>
          </a:r>
          <a:r>
            <a:rPr lang="en-GB" sz="1100" baseline="0"/>
            <a:t> C with the bookmaker's home and away odds and the spreadsheet will automatically calculate the 'true' odds for the four margin models. It will handle up to 1,000 rows of odds.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1.1033138470034047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1.0808309687628768</v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>
        <f>IF('Log_working_3-way'!D2="","",1/'True_Odds_Calculator_3-way'!N3+1/'True_Odds_Calculator_3-way'!O3+1/'True_Odds_Calculator_3-way'!P3-1)</f>
        <v>1.8873791418627661E-14</v>
      </c>
      <c r="H2" s="6">
        <f>IF('Log_working_3-way'!$D2="","",'True_Odds_Calculator_3-way'!N3/'True_Odds_Calculator_3-way'!A3-1)</f>
        <v>9.6922382761015502E-3</v>
      </c>
      <c r="I2" s="6">
        <f>IF('Log_working_3-way'!$D2="","",'True_Odds_Calculator_3-way'!O3/'True_Odds_Calculator_3-way'!B3-1)</f>
        <v>4.6887949957337804E-2</v>
      </c>
      <c r="J2" s="6">
        <f>IF('Log_working_3-way'!$D2="","",'True_Odds_Calculator_3-way'!P3/'True_Odds_Calculator_3-way'!C3-1)</f>
        <v>5.7942714043739185E-2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>
        <f>IF('Log_working_3-way'!D3="","",1/'True_Odds_Calculator_3-way'!N4+1/'True_Odds_Calculator_3-way'!O4+1/'True_Odds_Calculator_3-way'!P4-1)</f>
        <v>4.4408920985006262E-16</v>
      </c>
      <c r="H3" s="6">
        <f>IF('Log_working_3-way'!$D3="","",'True_Odds_Calculator_3-way'!N4/'True_Odds_Calculator_3-way'!A4-1)</f>
        <v>1.7107003462881964E-2</v>
      </c>
      <c r="I3" s="6">
        <f>IF('Log_working_3-way'!$D3="","",'True_Odds_Calculator_3-way'!O4/'True_Odds_Calculator_3-way'!B4-1)</f>
        <v>2.422849917122849E-2</v>
      </c>
      <c r="J3" s="6">
        <f>IF('Log_working_3-way'!$D3="","",'True_Odds_Calculator_3-way'!P4/'True_Odds_Calculator_3-way'!C4-1)</f>
        <v>2.3386363583284053E-2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>
        <f>IF('Log_working_3-way'!D4="","",1/'True_Odds_Calculator_3-way'!N5+1/'True_Odds_Calculator_3-way'!O5+1/'True_Odds_Calculator_3-way'!P5-1)</f>
        <v>2.6303403899419209E-12</v>
      </c>
      <c r="H4" s="6">
        <f>IF('Log_working_3-way'!$D4="","",'True_Odds_Calculator_3-way'!N5/'True_Odds_Calculator_3-way'!A5-1)</f>
        <v>6.1819826217395235E-3</v>
      </c>
      <c r="I4" s="6">
        <f>IF('Log_working_3-way'!$D4="","",'True_Odds_Calculator_3-way'!O5/'True_Odds_Calculator_3-way'!B5-1)</f>
        <v>9.5579094557538102E-2</v>
      </c>
      <c r="J4" s="6">
        <f>IF('Log_working_3-way'!$D4="","",'True_Odds_Calculator_3-way'!P5/'True_Odds_Calculator_3-way'!C5-1)</f>
        <v>0.13480344778983322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>
        <f>IF('Log_working_3-way'!D5="","",1/'True_Odds_Calculator_3-way'!N6+1/'True_Odds_Calculator_3-way'!O6+1/'True_Odds_Calculator_3-way'!P6-1)</f>
        <v>1.7763568394002505E-15</v>
      </c>
      <c r="H5" s="6">
        <f>IF('Log_working_3-way'!$D5="","",'True_Odds_Calculator_3-way'!N6/'True_Odds_Calculator_3-way'!A6-1)</f>
        <v>4.0840773400740993E-2</v>
      </c>
      <c r="I5" s="6">
        <f>IF('Log_working_3-way'!$D5="","",'True_Odds_Calculator_3-way'!O6/'True_Odds_Calculator_3-way'!B6-1)</f>
        <v>3.3618824723645968E-2</v>
      </c>
      <c r="J5" s="6">
        <f>IF('Log_working_3-way'!$D5="","",'True_Odds_Calculator_3-way'!P6/'True_Odds_Calculator_3-way'!C6-1)</f>
        <v>9.527565745160782E-3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>
        <f>IF('Log_working_3-way'!D6="","",1/'True_Odds_Calculator_3-way'!N7+1/'True_Odds_Calculator_3-way'!O7+1/'True_Odds_Calculator_3-way'!P7-1)</f>
        <v>4.4408920985006262E-16</v>
      </c>
      <c r="H6" s="6">
        <f>IF('Log_working_3-way'!$D6="","",'True_Odds_Calculator_3-way'!N7/'True_Odds_Calculator_3-way'!A7-1)</f>
        <v>1.2870856372322326E-2</v>
      </c>
      <c r="I6" s="6">
        <f>IF('Log_working_3-way'!$D6="","",'True_Odds_Calculator_3-way'!O7/'True_Odds_Calculator_3-way'!B7-1)</f>
        <v>2.6466088454246917E-2</v>
      </c>
      <c r="J6" s="6">
        <f>IF('Log_working_3-way'!$D6="","",'True_Odds_Calculator_3-way'!P7/'True_Odds_Calculator_3-way'!C7-1)</f>
        <v>2.948137103083881E-2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>
        <f>IF('Log_working_3-way'!D7="","",1/'True_Odds_Calculator_3-way'!N8+1/'True_Odds_Calculator_3-way'!O8+1/'True_Odds_Calculator_3-way'!P8-1)</f>
        <v>5.9507954119908391E-12</v>
      </c>
      <c r="H7" s="6">
        <f>IF('Log_working_3-way'!$D7="","",'True_Odds_Calculator_3-way'!N8/'True_Odds_Calculator_3-way'!A8-1)</f>
        <v>5.9550450176195646E-3</v>
      </c>
      <c r="I7" s="6">
        <f>IF('Log_working_3-way'!$D7="","",'True_Odds_Calculator_3-way'!O8/'True_Odds_Calculator_3-way'!B8-1)</f>
        <v>0.1063862189466469</v>
      </c>
      <c r="J7" s="6">
        <f>IF('Log_working_3-way'!$D7="","",'True_Odds_Calculator_3-way'!P8/'True_Odds_Calculator_3-way'!C8-1)</f>
        <v>0.16265070305123119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>
        <f>IF('Log_working_3-way'!D8="","",1/'True_Odds_Calculator_3-way'!N9+1/'True_Odds_Calculator_3-way'!O9+1/'True_Odds_Calculator_3-way'!P9-1)</f>
        <v>8.8817841970012523E-16</v>
      </c>
      <c r="H8" s="6">
        <f>IF('Log_working_3-way'!$D8="","",'True_Odds_Calculator_3-way'!N9/'True_Odds_Calculator_3-way'!A9-1)</f>
        <v>1.8734431873361546E-2</v>
      </c>
      <c r="I8" s="6">
        <f>IF('Log_working_3-way'!$D8="","",'True_Odds_Calculator_3-way'!O9/'True_Odds_Calculator_3-way'!B9-1)</f>
        <v>2.5791879661251516E-2</v>
      </c>
      <c r="J8" s="6">
        <f>IF('Log_working_3-way'!$D8="","",'True_Odds_Calculator_3-way'!P9/'True_Odds_Calculator_3-way'!C9-1)</f>
        <v>2.4095221696419422E-2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>
        <f>IF('Log_working_3-way'!D9="","",1/'True_Odds_Calculator_3-way'!N10+1/'True_Odds_Calculator_3-way'!O10+1/'True_Odds_Calculator_3-way'!P10-1)</f>
        <v>6.6613381477509392E-16</v>
      </c>
      <c r="H9" s="6">
        <f>IF('Log_working_3-way'!$D9="","",'True_Odds_Calculator_3-way'!N10/'True_Odds_Calculator_3-way'!A10-1)</f>
        <v>1.201554691859763E-2</v>
      </c>
      <c r="I9" s="6">
        <f>IF('Log_working_3-way'!$D9="","",'True_Odds_Calculator_3-way'!O10/'True_Odds_Calculator_3-way'!B10-1)</f>
        <v>2.8307404178947282E-2</v>
      </c>
      <c r="J9" s="6">
        <f>IF('Log_working_3-way'!$D9="","",'True_Odds_Calculator_3-way'!P10/'True_Odds_Calculator_3-way'!C10-1)</f>
        <v>3.2079858553456297E-2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>
        <f>IF('Log_working_3-way'!D10="","",1/'True_Odds_Calculator_3-way'!N11+1/'True_Odds_Calculator_3-way'!O11+1/'True_Odds_Calculator_3-way'!P11-1)</f>
        <v>0</v>
      </c>
      <c r="H10" s="6">
        <f>IF('Log_working_3-way'!$D10="","",'True_Odds_Calculator_3-way'!N11/'True_Odds_Calculator_3-way'!A11-1)</f>
        <v>1.4522773637815733E-2</v>
      </c>
      <c r="I10" s="6">
        <f>IF('Log_working_3-way'!$D10="","",'True_Odds_Calculator_3-way'!O11/'True_Odds_Calculator_3-way'!B11-1)</f>
        <v>2.5643232491755485E-2</v>
      </c>
      <c r="J10" s="6">
        <f>IF('Log_working_3-way'!$D10="","",'True_Odds_Calculator_3-way'!P11/'True_Odds_Calculator_3-way'!C11-1)</f>
        <v>2.5588998017392672E-2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>
        <f>IF('Log_working_3-way'!D11="","",1/'True_Odds_Calculator_3-way'!N12+1/'True_Odds_Calculator_3-way'!O12+1/'True_Odds_Calculator_3-way'!P12-1)</f>
        <v>1.7896795156957523E-13</v>
      </c>
      <c r="H11" s="6">
        <f>IF('Log_working_3-way'!$D11="","",'True_Odds_Calculator_3-way'!N12/'True_Odds_Calculator_3-way'!A12-1)</f>
        <v>8.5834335852432719E-2</v>
      </c>
      <c r="I11" s="6">
        <f>IF('Log_working_3-way'!$D11="","",'True_Odds_Calculator_3-way'!O12/'True_Odds_Calculator_3-way'!B12-1)</f>
        <v>6.3484519334483958E-2</v>
      </c>
      <c r="J11" s="6">
        <f>IF('Log_working_3-way'!$D11="","",'True_Odds_Calculator_3-way'!P12/'True_Odds_Calculator_3-way'!C12-1)</f>
        <v>8.6196595749423732E-3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1.0586196391849598</v>
      </c>
      <c r="F12" s="6">
        <f>IF('Log_working_3-way'!D12="","",1/'True_Odds_Calculator_3-way'!N13+1/'True_Odds_Calculator_3-way'!O13+1/'True_Odds_Calculator_3-way'!P13-1)</f>
        <v>3.3746339056506258E-12</v>
      </c>
      <c r="H12" s="6">
        <f>IF('Log_working_3-way'!$D12="","",'True_Odds_Calculator_3-way'!N13/'True_Odds_Calculator_3-way'!A13-1)</f>
        <v>2.6985980736778048E-2</v>
      </c>
      <c r="I12" s="6">
        <f>IF('Log_working_3-way'!$D12="","",'True_Odds_Calculator_3-way'!O13/'True_Odds_Calculator_3-way'!B13-1)</f>
        <v>8.4338628185822495E-2</v>
      </c>
      <c r="J12" s="6">
        <f>IF('Log_working_3-way'!$D12="","",'True_Odds_Calculator_3-way'!P13/'True_Odds_Calculator_3-way'!C13-1)</f>
        <v>0.11074647977058527</v>
      </c>
      <c r="K12" s="6">
        <f>IF('Log_working_3-way'!$D12="","",1/'True_Odds_Calculator_3-way'!A13+1/'True_Odds_Calculator_3-way'!B13+1/'True_Odds_Calculator_3-way'!C13-1)</f>
        <v>5.284358299433678E-2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1.06020876524122</v>
      </c>
      <c r="F13" s="6">
        <f>IF('Log_working_3-way'!D13="","",1/'True_Odds_Calculator_3-way'!N14+1/'True_Odds_Calculator_3-way'!O14+1/'True_Odds_Calculator_3-way'!P14-1)</f>
        <v>4.7699622029995226E-12</v>
      </c>
      <c r="H13" s="6">
        <f>IF('Log_working_3-way'!$D13="","",'True_Odds_Calculator_3-way'!N14/'True_Odds_Calculator_3-way'!A14-1)</f>
        <v>0.11611494949688028</v>
      </c>
      <c r="I13" s="6">
        <f>IF('Log_working_3-way'!$D13="","",'True_Odds_Calculator_3-way'!O14/'True_Odds_Calculator_3-way'!B14-1)</f>
        <v>9.0869812086451063E-2</v>
      </c>
      <c r="J13" s="6">
        <f>IF('Log_working_3-way'!$D13="","",'True_Odds_Calculator_3-way'!P14/'True_Odds_Calculator_3-way'!C14-1)</f>
        <v>2.5733290697537603E-2</v>
      </c>
      <c r="K13" s="6">
        <f>IF('Log_working_3-way'!$D13="","",1/'True_Odds_Calculator_3-way'!A14+1/'True_Odds_Calculator_3-way'!B14+1/'True_Odds_Calculator_3-way'!C14-1)</f>
        <v>5.287708410245151E-2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1.052666678130838</v>
      </c>
      <c r="F14" s="6">
        <f>IF('Log_working_3-way'!D14="","",1/'True_Odds_Calculator_3-way'!N15+1/'True_Odds_Calculator_3-way'!O15+1/'True_Odds_Calculator_3-way'!P15-1)</f>
        <v>8.7441165419477329E-13</v>
      </c>
      <c r="H14" s="6">
        <f>IF('Log_working_3-way'!$D14="","",'True_Odds_Calculator_3-way'!N15/'True_Odds_Calculator_3-way'!A15-1)</f>
        <v>8.2182856007001703E-2</v>
      </c>
      <c r="I14" s="6">
        <f>IF('Log_working_3-way'!$D14="","",'True_Odds_Calculator_3-way'!O15/'True_Odds_Calculator_3-way'!B15-1)</f>
        <v>6.5910011488216069E-2</v>
      </c>
      <c r="J14" s="6">
        <f>IF('Log_working_3-way'!$D14="","",'True_Odds_Calculator_3-way'!P15/'True_Odds_Calculator_3-way'!C15-1)</f>
        <v>3.3805844815935071E-2</v>
      </c>
      <c r="K14" s="6">
        <f>IF('Log_working_3-way'!$D14="","",1/'True_Odds_Calculator_3-way'!A15+1/'True_Odds_Calculator_3-way'!B15+1/'True_Odds_Calculator_3-way'!C15-1)</f>
        <v>5.2748226950354526E-2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1.0555816342003372</v>
      </c>
      <c r="F15" s="6">
        <f>IF('Log_working_3-way'!D15="","",1/'True_Odds_Calculator_3-way'!N16+1/'True_Odds_Calculator_3-way'!O16+1/'True_Odds_Calculator_3-way'!P16-1)</f>
        <v>1.7807977314987511E-12</v>
      </c>
      <c r="H15" s="6">
        <f>IF('Log_working_3-way'!$D15="","",'True_Odds_Calculator_3-way'!N16/'True_Odds_Calculator_3-way'!A16-1)</f>
        <v>2.9255172182732325E-2</v>
      </c>
      <c r="I15" s="6">
        <f>IF('Log_working_3-way'!$D15="","",'True_Odds_Calculator_3-way'!O16/'True_Odds_Calculator_3-way'!B16-1)</f>
        <v>7.8886624971062691E-2</v>
      </c>
      <c r="J15" s="6">
        <f>IF('Log_working_3-way'!$D15="","",'True_Odds_Calculator_3-way'!P16/'True_Odds_Calculator_3-way'!C16-1)</f>
        <v>9.2844768221542973E-2</v>
      </c>
      <c r="K15" s="6">
        <f>IF('Log_working_3-way'!$D15="","",1/'True_Odds_Calculator_3-way'!A16+1/'True_Odds_Calculator_3-way'!B16+1/'True_Odds_Calculator_3-way'!C16-1)</f>
        <v>5.2769285851992587E-2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1.0494806523726956</v>
      </c>
      <c r="F16" s="6">
        <f>IF('Log_working_3-way'!D16="","",1/'True_Odds_Calculator_3-way'!N17+1/'True_Odds_Calculator_3-way'!O17+1/'True_Odds_Calculator_3-way'!P17-1)</f>
        <v>4.0725200989299992E-12</v>
      </c>
      <c r="H16" s="6">
        <f>IF('Log_working_3-way'!$D16="","",'True_Odds_Calculator_3-way'!N17/'True_Odds_Calculator_3-way'!A17-1)</f>
        <v>0.12932194705966804</v>
      </c>
      <c r="I16" s="6">
        <f>IF('Log_working_3-way'!$D16="","",'True_Odds_Calculator_3-way'!O17/'True_Odds_Calculator_3-way'!B17-1)</f>
        <v>9.7292563245570562E-2</v>
      </c>
      <c r="J16" s="6">
        <f>IF('Log_working_3-way'!$D16="","",'True_Odds_Calculator_3-way'!P17/'True_Odds_Calculator_3-way'!C17-1)</f>
        <v>1.150119468192079E-2</v>
      </c>
      <c r="K16" s="6">
        <f>IF('Log_working_3-way'!$D16="","",1/'True_Odds_Calculator_3-way'!A17+1/'True_Odds_Calculator_3-way'!B17+1/'True_Odds_Calculator_3-way'!C17-1)</f>
        <v>3.2406588821659366E-2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1.1203993922206164</v>
      </c>
      <c r="F17" s="6">
        <f>IF('Log_working_3-way'!D17="","",1/'True_Odds_Calculator_3-way'!N18+1/'True_Odds_Calculator_3-way'!O18+1/'True_Odds_Calculator_3-way'!P18-1)</f>
        <v>4.4408920985006262E-16</v>
      </c>
      <c r="H17" s="6">
        <f>IF('Log_working_3-way'!$D17="","",'True_Odds_Calculator_3-way'!N18/'True_Odds_Calculator_3-way'!A18-1)</f>
        <v>1.4823726256354197E-2</v>
      </c>
      <c r="I17" s="6">
        <f>IF('Log_working_3-way'!$D17="","",'True_Odds_Calculator_3-way'!O18/'True_Odds_Calculator_3-way'!B18-1)</f>
        <v>0.30628959821450064</v>
      </c>
      <c r="J17" s="6">
        <f>IF('Log_working_3-way'!$D17="","",'True_Odds_Calculator_3-way'!P18/'True_Odds_Calculator_3-way'!C18-1)</f>
        <v>0.39628899171108789</v>
      </c>
      <c r="K17" s="6">
        <f>IF('Log_working_3-way'!$D17="","",1/'True_Odds_Calculator_3-way'!A18+1/'True_Odds_Calculator_3-way'!B18+1/'True_Odds_Calculator_3-way'!C18-1)</f>
        <v>5.6151404386302506E-2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1.0532978393142598</v>
      </c>
      <c r="F18" s="6">
        <f>IF('Log_working_3-way'!D18="","",1/'True_Odds_Calculator_3-way'!N19+1/'True_Odds_Calculator_3-way'!O19+1/'True_Odds_Calculator_3-way'!P19-1)</f>
        <v>6.8212102632969618E-13</v>
      </c>
      <c r="H18" s="6">
        <f>IF('Log_working_3-way'!$D18="","",'True_Odds_Calculator_3-way'!N19/'True_Odds_Calculator_3-way'!A19-1)</f>
        <v>6.3866679616877864E-2</v>
      </c>
      <c r="I18" s="6">
        <f>IF('Log_working_3-way'!$D18="","",'True_Odds_Calculator_3-way'!O19/'True_Odds_Calculator_3-way'!B19-1)</f>
        <v>5.9352506054905163E-2</v>
      </c>
      <c r="J18" s="6">
        <f>IF('Log_working_3-way'!$D18="","",'True_Odds_Calculator_3-way'!P19/'True_Odds_Calculator_3-way'!C19-1)</f>
        <v>4.9373032264397043E-2</v>
      </c>
      <c r="K18" s="6">
        <f>IF('Log_working_3-way'!$D18="","",1/'True_Odds_Calculator_3-way'!A19+1/'True_Odds_Calculator_3-way'!B19+1/'True_Odds_Calculator_3-way'!C19-1)</f>
        <v>5.6830395826011015E-2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1.0510079938138412</v>
      </c>
      <c r="F19" s="6">
        <f>IF('Log_working_3-way'!D19="","",1/'True_Odds_Calculator_3-way'!N20+1/'True_Odds_Calculator_3-way'!O20+1/'True_Odds_Calculator_3-way'!P20-1)</f>
        <v>4.858335955759685E-13</v>
      </c>
      <c r="H19" s="6">
        <f>IF('Log_working_3-way'!$D19="","",'True_Odds_Calculator_3-way'!N20/'True_Odds_Calculator_3-way'!A20-1)</f>
        <v>5.4874329400761424E-2</v>
      </c>
      <c r="I19" s="6">
        <f>IF('Log_working_3-way'!$D19="","",'True_Odds_Calculator_3-way'!O20/'True_Odds_Calculator_3-way'!B20-1)</f>
        <v>6.1462630542971519E-2</v>
      </c>
      <c r="J19" s="6">
        <f>IF('Log_working_3-way'!$D19="","",'True_Odds_Calculator_3-way'!P20/'True_Odds_Calculator_3-way'!C20-1)</f>
        <v>4.8780524569911776E-2</v>
      </c>
      <c r="K19" s="6">
        <f>IF('Log_working_3-way'!$D19="","",1/'True_Odds_Calculator_3-way'!A20+1/'True_Odds_Calculator_3-way'!B20+1/'True_Odds_Calculator_3-way'!C20-1)</f>
        <v>5.4517960199925497E-2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1.0575723688015657</v>
      </c>
      <c r="F20" s="6">
        <f>IF('Log_working_3-way'!D20="","",1/'True_Odds_Calculator_3-way'!N21+1/'True_Odds_Calculator_3-way'!O21+1/'True_Odds_Calculator_3-way'!P21-1)</f>
        <v>2.6727509094826019E-12</v>
      </c>
      <c r="H20" s="6">
        <f>IF('Log_working_3-way'!$D20="","",'True_Odds_Calculator_3-way'!N21/'True_Odds_Calculator_3-way'!A21-1)</f>
        <v>2.7980757944689572E-2</v>
      </c>
      <c r="I20" s="6">
        <f>IF('Log_working_3-way'!$D20="","",'True_Odds_Calculator_3-way'!O21/'True_Odds_Calculator_3-way'!B21-1)</f>
        <v>8.3394746133289566E-2</v>
      </c>
      <c r="J20" s="6">
        <f>IF('Log_working_3-way'!$D20="","",'True_Odds_Calculator_3-way'!P21/'True_Odds_Calculator_3-way'!C21-1)</f>
        <v>0.10195952623468774</v>
      </c>
      <c r="K20" s="6">
        <f>IF('Log_working_3-way'!$D20="","",1/'True_Odds_Calculator_3-way'!A21+1/'True_Odds_Calculator_3-way'!B21+1/'True_Odds_Calculator_3-way'!C21-1)</f>
        <v>5.3136450530286261E-2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1.0625738307937607</v>
      </c>
      <c r="F21" s="6">
        <f>IF('Log_working_3-way'!D21="","",1/'True_Odds_Calculator_3-way'!N22+1/'True_Odds_Calculator_3-way'!O22+1/'True_Odds_Calculator_3-way'!P22-1)</f>
        <v>6.8132166575196607E-12</v>
      </c>
      <c r="H21" s="6">
        <f>IF('Log_working_3-way'!$D21="","",'True_Odds_Calculator_3-way'!N22/'True_Odds_Calculator_3-way'!A22-1)</f>
        <v>2.5867038788055741E-2</v>
      </c>
      <c r="I21" s="6">
        <f>IF('Log_working_3-way'!$D21="","",'True_Odds_Calculator_3-way'!O22/'True_Odds_Calculator_3-way'!B22-1)</f>
        <v>9.8073395858175871E-2</v>
      </c>
      <c r="J21" s="6">
        <f>IF('Log_working_3-way'!$D21="","",'True_Odds_Calculator_3-way'!P22/'True_Odds_Calculator_3-way'!C22-1)</f>
        <v>0.11922506741115635</v>
      </c>
      <c r="K21" s="6">
        <f>IF('Log_working_3-way'!$D21="","",1/'True_Odds_Calculator_3-way'!A22+1/'True_Odds_Calculator_3-way'!B22+1/'True_Odds_Calculator_3-way'!C22-1)</f>
        <v>5.4398119856394977E-2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1.0493780706033782</v>
      </c>
      <c r="F22" s="6">
        <f>IF('Log_working_3-way'!D22="","",1/'True_Odds_Calculator_3-way'!N23+1/'True_Odds_Calculator_3-way'!O23+1/'True_Odds_Calculator_3-way'!P23-1)</f>
        <v>3.801403636316536E-13</v>
      </c>
      <c r="H22" s="6">
        <f>IF('Log_working_3-way'!$D22="","",'True_Odds_Calculator_3-way'!N23/'True_Odds_Calculator_3-way'!A23-1)</f>
        <v>4.7104215105110203E-2</v>
      </c>
      <c r="I22" s="6">
        <f>IF('Log_working_3-way'!$D22="","",'True_Odds_Calculator_3-way'!O23/'True_Odds_Calculator_3-way'!B23-1)</f>
        <v>5.3710026733335692E-2</v>
      </c>
      <c r="J22" s="6">
        <f>IF('Log_working_3-way'!$D22="","",'True_Odds_Calculator_3-way'!P23/'True_Odds_Calculator_3-way'!C23-1)</f>
        <v>5.911551798489989E-2</v>
      </c>
      <c r="K22" s="6">
        <f>IF('Log_working_3-way'!$D22="","",1/'True_Odds_Calculator_3-way'!A23+1/'True_Odds_Calculator_3-way'!B23+1/'True_Odds_Calculator_3-way'!C23-1)</f>
        <v>5.282123800816052E-2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1.0599184815551852</v>
      </c>
      <c r="F23" s="6">
        <f>IF('Log_working_3-way'!D23="","",1/'True_Odds_Calculator_3-way'!N24+1/'True_Odds_Calculator_3-way'!O24+1/'True_Odds_Calculator_3-way'!P24-1)</f>
        <v>4.460876112943879E-12</v>
      </c>
      <c r="H23" s="6">
        <f>IF('Log_working_3-way'!$D23="","",'True_Odds_Calculator_3-way'!N24/'True_Odds_Calculator_3-way'!A24-1)</f>
        <v>0.11221380685653926</v>
      </c>
      <c r="I23" s="6">
        <f>IF('Log_working_3-way'!$D23="","",'True_Odds_Calculator_3-way'!O24/'True_Odds_Calculator_3-way'!B24-1)</f>
        <v>9.1330940099692892E-2</v>
      </c>
      <c r="J23" s="6">
        <f>IF('Log_working_3-way'!$D23="","",'True_Odds_Calculator_3-way'!P24/'True_Odds_Calculator_3-way'!C24-1)</f>
        <v>2.6049418598665941E-2</v>
      </c>
      <c r="K23" s="6">
        <f>IF('Log_working_3-way'!$D23="","",1/'True_Odds_Calculator_3-way'!A24+1/'True_Odds_Calculator_3-way'!B24+1/'True_Odds_Calculator_3-way'!C24-1)</f>
        <v>5.3091331625279015E-2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0.95426584467529829</v>
      </c>
      <c r="F24" s="6">
        <f>IF('Log_working_3-way'!D24="","",1/'True_Odds_Calculator_3-way'!N25+1/'True_Odds_Calculator_3-way'!O25+1/'True_Odds_Calculator_3-way'!P25-1)</f>
        <v>5.0981441290787188E-13</v>
      </c>
      <c r="H24" s="6">
        <f>IF('Log_working_3-way'!$D24="","",'True_Odds_Calculator_3-way'!N25/'True_Odds_Calculator_3-way'!A25-1)</f>
        <v>-5.7435154945821298E-2</v>
      </c>
      <c r="I24" s="6">
        <f>IF('Log_working_3-way'!$D24="","",'True_Odds_Calculator_3-way'!O25/'True_Odds_Calculator_3-way'!B25-1)</f>
        <v>-5.2875773659390557E-2</v>
      </c>
      <c r="J24" s="6">
        <f>IF('Log_working_3-way'!$D24="","",'True_Odds_Calculator_3-way'!P25/'True_Odds_Calculator_3-way'!C25-1)</f>
        <v>-4.4473933343505023E-2</v>
      </c>
      <c r="K24" s="6">
        <f>IF('Log_working_3-way'!$D24="","",1/'True_Odds_Calculator_3-way'!A25+1/'True_Odds_Calculator_3-way'!B25+1/'True_Odds_Calculator_3-way'!C25-1)</f>
        <v>-5.0951043515840899E-2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1.0500555201973216</v>
      </c>
      <c r="F25" s="6">
        <f>IF('Log_working_3-way'!D25="","",1/'True_Odds_Calculator_3-way'!N26+1/'True_Odds_Calculator_3-way'!O26+1/'True_Odds_Calculator_3-way'!P26-1)</f>
        <v>4.2810199829546036E-13</v>
      </c>
      <c r="H25" s="6">
        <f>IF('Log_working_3-way'!$D25="","",'True_Odds_Calculator_3-way'!N26/'True_Odds_Calculator_3-way'!A26-1)</f>
        <v>4.6301023802199692E-2</v>
      </c>
      <c r="I25" s="6">
        <f>IF('Log_working_3-way'!$D25="","",'True_Odds_Calculator_3-way'!O26/'True_Odds_Calculator_3-way'!B26-1)</f>
        <v>6.2542197052512183E-2</v>
      </c>
      <c r="J25" s="6">
        <f>IF('Log_working_3-way'!$D25="","",'True_Odds_Calculator_3-way'!P26/'True_Odds_Calculator_3-way'!C26-1)</f>
        <v>5.3822570823281124E-2</v>
      </c>
      <c r="K25" s="6">
        <f>IF('Log_working_3-way'!$D25="","",1/'True_Odds_Calculator_3-way'!A26+1/'True_Odds_Calculator_3-way'!B26+1/'True_Odds_Calculator_3-way'!C26-1)</f>
        <v>5.3354540196645317E-2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1.0533988036723037</v>
      </c>
      <c r="F26" s="6">
        <f>IF('Log_working_3-way'!D26="","",1/'True_Odds_Calculator_3-way'!N27+1/'True_Odds_Calculator_3-way'!O27+1/'True_Odds_Calculator_3-way'!P27-1)</f>
        <v>9.9920072216264089E-13</v>
      </c>
      <c r="H26" s="6">
        <f>IF('Log_working_3-way'!$D26="","",'True_Odds_Calculator_3-way'!N27/'True_Odds_Calculator_3-way'!A27-1)</f>
        <v>7.5966589108688254E-2</v>
      </c>
      <c r="I26" s="6">
        <f>IF('Log_working_3-way'!$D26="","",'True_Odds_Calculator_3-way'!O27/'True_Odds_Calculator_3-way'!B27-1)</f>
        <v>7.4788622225164358E-2</v>
      </c>
      <c r="J26" s="6">
        <f>IF('Log_working_3-way'!$D26="","",'True_Odds_Calculator_3-way'!P27/'True_Odds_Calculator_3-way'!C27-1)</f>
        <v>3.3395701367574526E-2</v>
      </c>
      <c r="K26" s="6">
        <f>IF('Log_working_3-way'!$D26="","",1/'True_Odds_Calculator_3-way'!A27+1/'True_Odds_Calculator_3-way'!B27+1/'True_Odds_Calculator_3-way'!C27-1)</f>
        <v>5.3415004652478615E-2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1.0515023084176172</v>
      </c>
      <c r="F27" s="6">
        <f>IF('Log_working_3-way'!D27="","",1/'True_Odds_Calculator_3-way'!N28+1/'True_Odds_Calculator_3-way'!O28+1/'True_Odds_Calculator_3-way'!P28-1)</f>
        <v>5.6443738571942959E-13</v>
      </c>
      <c r="H27" s="6">
        <f>IF('Log_working_3-way'!$D27="","",'True_Odds_Calculator_3-way'!N28/'True_Odds_Calculator_3-way'!A28-1)</f>
        <v>4.2217966873854484E-2</v>
      </c>
      <c r="I27" s="6">
        <f>IF('Log_working_3-way'!$D27="","",'True_Odds_Calculator_3-way'!O28/'True_Odds_Calculator_3-way'!B28-1)</f>
        <v>6.2415129171439654E-2</v>
      </c>
      <c r="J27" s="6">
        <f>IF('Log_working_3-way'!$D27="","",'True_Odds_Calculator_3-way'!P28/'True_Odds_Calculator_3-way'!C28-1)</f>
        <v>6.4406916178837648E-2</v>
      </c>
      <c r="K27" s="6">
        <f>IF('Log_working_3-way'!$D27="","",1/'True_Odds_Calculator_3-way'!A28+1/'True_Odds_Calculator_3-way'!B28+1/'True_Odds_Calculator_3-way'!C28-1)</f>
        <v>5.4289696762815032E-2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1.0845059789799876</v>
      </c>
      <c r="F28" s="6">
        <f>IF('Log_working_3-way'!D28="","",1/'True_Odds_Calculator_3-way'!N29+1/'True_Odds_Calculator_3-way'!O29+1/'True_Odds_Calculator_3-way'!P29-1)</f>
        <v>0</v>
      </c>
      <c r="H28" s="6">
        <f>IF('Log_working_3-way'!$D28="","",'True_Odds_Calculator_3-way'!N29/'True_Odds_Calculator_3-way'!A29-1)</f>
        <v>2.1751988829161295E-2</v>
      </c>
      <c r="I28" s="6">
        <f>IF('Log_working_3-way'!$D28="","",'True_Odds_Calculator_3-way'!O29/'True_Odds_Calculator_3-way'!B29-1)</f>
        <v>0.15406403596599527</v>
      </c>
      <c r="J28" s="6">
        <f>IF('Log_working_3-way'!$D28="","",'True_Odds_Calculator_3-way'!P29/'True_Odds_Calculator_3-way'!C29-1)</f>
        <v>0.21480334468760698</v>
      </c>
      <c r="K28" s="6">
        <f>IF('Log_working_3-way'!$D28="","",1/'True_Odds_Calculator_3-way'!A29+1/'True_Odds_Calculator_3-way'!B29+1/'True_Odds_Calculator_3-way'!C29-1)</f>
        <v>5.8680036981722417E-2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1.0512386808786052</v>
      </c>
      <c r="F29" s="6">
        <f>IF('Log_working_3-way'!D29="","",1/'True_Odds_Calculator_3-way'!N30+1/'True_Odds_Calculator_3-way'!O30+1/'True_Odds_Calculator_3-way'!P30-1)</f>
        <v>5.7798210661985649E-13</v>
      </c>
      <c r="H29" s="6">
        <f>IF('Log_working_3-way'!$D29="","",'True_Odds_Calculator_3-way'!N30/'True_Odds_Calculator_3-way'!A30-1)</f>
        <v>3.9051055435787241E-2</v>
      </c>
      <c r="I29" s="6">
        <f>IF('Log_working_3-way'!$D29="","",'True_Odds_Calculator_3-way'!O30/'True_Odds_Calculator_3-way'!B30-1)</f>
        <v>6.4390510604663609E-2</v>
      </c>
      <c r="J29" s="6">
        <f>IF('Log_working_3-way'!$D29="","",'True_Odds_Calculator_3-way'!P30/'True_Odds_Calculator_3-way'!C30-1)</f>
        <v>6.6606252278665679E-2</v>
      </c>
      <c r="K29" s="6">
        <f>IF('Log_working_3-way'!$D29="","",1/'True_Odds_Calculator_3-way'!A30+1/'True_Odds_Calculator_3-way'!B30+1/'True_Odds_Calculator_3-way'!C30-1)</f>
        <v>5.3433745741437999E-2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1.0638125390594411</v>
      </c>
      <c r="F30" s="6">
        <f>IF('Log_working_3-way'!D30="","",1/'True_Odds_Calculator_3-way'!N31+1/'True_Odds_Calculator_3-way'!O31+1/'True_Odds_Calculator_3-way'!P31-1)</f>
        <v>5.7500670891386108E-12</v>
      </c>
      <c r="H30" s="6">
        <f>IF('Log_working_3-way'!$D30="","",'True_Odds_Calculator_3-way'!N31/'True_Odds_Calculator_3-way'!A31-1)</f>
        <v>3.095826395992618E-2</v>
      </c>
      <c r="I30" s="6">
        <f>IF('Log_working_3-way'!$D30="","",'True_Odds_Calculator_3-way'!O31/'True_Odds_Calculator_3-way'!B31-1)</f>
        <v>9.4556419983458539E-2</v>
      </c>
      <c r="J30" s="6">
        <f>IF('Log_working_3-way'!$D30="","",'True_Odds_Calculator_3-way'!P31/'True_Odds_Calculator_3-way'!C31-1)</f>
        <v>0.10956270204456375</v>
      </c>
      <c r="K30" s="6">
        <f>IF('Log_working_3-way'!$D30="","",1/'True_Odds_Calculator_3-way'!A31+1/'True_Odds_Calculator_3-way'!B31+1/'True_Odds_Calculator_3-way'!C31-1)</f>
        <v>5.8951916734180765E-2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1.0522289881005713</v>
      </c>
      <c r="F31" s="6">
        <f>IF('Log_working_3-way'!D31="","",1/'True_Odds_Calculator_3-way'!N32+1/'True_Odds_Calculator_3-way'!O32+1/'True_Odds_Calculator_3-way'!P32-1)</f>
        <v>6.9699801485967328E-13</v>
      </c>
      <c r="H31" s="6">
        <f>IF('Log_working_3-way'!$D31="","",'True_Odds_Calculator_3-way'!N32/'True_Odds_Calculator_3-way'!A32-1)</f>
        <v>3.8203739191562835E-2</v>
      </c>
      <c r="I31" s="6">
        <f>IF('Log_working_3-way'!$D31="","",'True_Odds_Calculator_3-way'!O32/'True_Odds_Calculator_3-way'!B32-1)</f>
        <v>6.4342632810116873E-2</v>
      </c>
      <c r="J31" s="6">
        <f>IF('Log_working_3-way'!$D31="","",'True_Odds_Calculator_3-way'!P32/'True_Odds_Calculator_3-way'!C32-1)</f>
        <v>7.2214091392440505E-2</v>
      </c>
      <c r="K31" s="6">
        <f>IF('Log_working_3-way'!$D31="","",1/'True_Odds_Calculator_3-way'!A32+1/'True_Odds_Calculator_3-way'!B32+1/'True_Odds_Calculator_3-way'!C32-1)</f>
        <v>5.3993075815925717E-2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1.0526249917852435</v>
      </c>
      <c r="F32" s="6">
        <f>IF('Log_working_3-way'!D32="","",1/'True_Odds_Calculator_3-way'!N33+1/'True_Odds_Calculator_3-way'!O33+1/'True_Odds_Calculator_3-way'!P33-1)</f>
        <v>7.4473760491855501E-13</v>
      </c>
      <c r="H32" s="6">
        <f>IF('Log_working_3-way'!$D32="","",'True_Odds_Calculator_3-way'!N33/'True_Odds_Calculator_3-way'!A33-1)</f>
        <v>3.8097630451956244E-2</v>
      </c>
      <c r="I32" s="6">
        <f>IF('Log_working_3-way'!$D32="","",'True_Odds_Calculator_3-way'!O33/'True_Odds_Calculator_3-way'!B33-1)</f>
        <v>6.6520171019180285E-2</v>
      </c>
      <c r="J32" s="6">
        <f>IF('Log_working_3-way'!$D32="","",'True_Odds_Calculator_3-way'!P33/'True_Odds_Calculator_3-way'!C33-1)</f>
        <v>7.1580538381120107E-2</v>
      </c>
      <c r="K32" s="6">
        <f>IF('Log_working_3-way'!$D32="","",1/'True_Odds_Calculator_3-way'!A33+1/'True_Odds_Calculator_3-way'!B33+1/'True_Odds_Calculator_3-way'!C33-1)</f>
        <v>5.4335342760390093E-2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1.05049117102669</v>
      </c>
      <c r="F33" s="6">
        <f>IF('Log_working_3-way'!D33="","",1/'True_Odds_Calculator_3-way'!N34+1/'True_Odds_Calculator_3-way'!O34+1/'True_Odds_Calculator_3-way'!P34-1)</f>
        <v>4.9071857688431919E-13</v>
      </c>
      <c r="H33" s="6">
        <f>IF('Log_working_3-way'!$D33="","",'True_Odds_Calculator_3-way'!N34/'True_Odds_Calculator_3-way'!A34-1)</f>
        <v>5.9898932604877775E-2</v>
      </c>
      <c r="I33" s="6">
        <f>IF('Log_working_3-way'!$D33="","",'True_Odds_Calculator_3-way'!O34/'True_Odds_Calculator_3-way'!B34-1)</f>
        <v>6.5296825051926133E-2</v>
      </c>
      <c r="J33" s="6">
        <f>IF('Log_working_3-way'!$D33="","",'True_Odds_Calculator_3-way'!P34/'True_Odds_Calculator_3-way'!C34-1)</f>
        <v>4.0970264760957553E-2</v>
      </c>
      <c r="K33" s="6">
        <f>IF('Log_working_3-way'!$D33="","",1/'True_Odds_Calculator_3-way'!A34+1/'True_Odds_Calculator_3-way'!B34+1/'True_Odds_Calculator_3-way'!C34-1)</f>
        <v>5.3137320530043608E-2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1.0486172236977247</v>
      </c>
      <c r="F34" s="6">
        <f>IF('Log_working_3-way'!D34="","",1/'True_Odds_Calculator_3-way'!N35+1/'True_Odds_Calculator_3-way'!O35+1/'True_Odds_Calculator_3-way'!P35-1)</f>
        <v>3.3151259515307174E-13</v>
      </c>
      <c r="H34" s="6">
        <f>IF('Log_working_3-way'!$D34="","",'True_Odds_Calculator_3-way'!N35/'True_Odds_Calculator_3-way'!A35-1)</f>
        <v>5.1422465686489227E-2</v>
      </c>
      <c r="I34" s="6">
        <f>IF('Log_working_3-way'!$D34="","",'True_Odds_Calculator_3-way'!O35/'True_Odds_Calculator_3-way'!B35-1)</f>
        <v>5.4692390351221087E-2</v>
      </c>
      <c r="J34" s="6">
        <f>IF('Log_working_3-way'!$D34="","",'True_Odds_Calculator_3-way'!P35/'True_Odds_Calculator_3-way'!C35-1)</f>
        <v>5.074392438112918E-2</v>
      </c>
      <c r="K34" s="6">
        <f>IF('Log_working_3-way'!$D34="","",1/'True_Odds_Calculator_3-way'!A35+1/'True_Odds_Calculator_3-way'!B35+1/'True_Odds_Calculator_3-way'!C35-1)</f>
        <v>5.222607569487514E-2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1.0504580176147607</v>
      </c>
      <c r="F35" s="6">
        <f>IF('Log_working_3-way'!D35="","",1/'True_Odds_Calculator_3-way'!N36+1/'True_Odds_Calculator_3-way'!O36+1/'True_Odds_Calculator_3-way'!P36-1)</f>
        <v>4.7184478546569153E-13</v>
      </c>
      <c r="H35" s="6">
        <f>IF('Log_working_3-way'!$D35="","",'True_Odds_Calculator_3-way'!N36/'True_Odds_Calculator_3-way'!A36-1)</f>
        <v>4.2922578040230253E-2</v>
      </c>
      <c r="I35" s="6">
        <f>IF('Log_working_3-way'!$D35="","",'True_Odds_Calculator_3-way'!O36/'True_Odds_Calculator_3-way'!B36-1)</f>
        <v>6.2418426865299637E-2</v>
      </c>
      <c r="J35" s="6">
        <f>IF('Log_working_3-way'!$D35="","",'True_Odds_Calculator_3-way'!P36/'True_Odds_Calculator_3-way'!C36-1)</f>
        <v>5.960442358569118E-2</v>
      </c>
      <c r="K35" s="6">
        <f>IF('Log_working_3-way'!$D35="","",1/'True_Odds_Calculator_3-way'!A36+1/'True_Odds_Calculator_3-way'!B36+1/'True_Odds_Calculator_3-way'!C36-1)</f>
        <v>5.3447745433078175E-2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1.0488991315748213</v>
      </c>
      <c r="F36" s="6">
        <f>IF('Log_working_3-way'!D36="","",1/'True_Odds_Calculator_3-way'!N37+1/'True_Odds_Calculator_3-way'!O37+1/'True_Odds_Calculator_3-way'!P37-1)</f>
        <v>3.4816594052244909E-13</v>
      </c>
      <c r="H36" s="6">
        <f>IF('Log_working_3-way'!$D36="","",'True_Odds_Calculator_3-way'!N37/'True_Odds_Calculator_3-way'!A37-1)</f>
        <v>5.5703901217115881E-2</v>
      </c>
      <c r="I36" s="6">
        <f>IF('Log_working_3-way'!$D36="","",'True_Odds_Calculator_3-way'!O37/'True_Odds_Calculator_3-way'!B37-1)</f>
        <v>5.3619899122214543E-2</v>
      </c>
      <c r="J36" s="6">
        <f>IF('Log_working_3-way'!$D36="","",'True_Odds_Calculator_3-way'!P37/'True_Odds_Calculator_3-way'!C37-1)</f>
        <v>4.8615000166587485E-2</v>
      </c>
      <c r="K36" s="6">
        <f>IF('Log_working_3-way'!$D36="","",1/'True_Odds_Calculator_3-way'!A37+1/'True_Odds_Calculator_3-way'!B37+1/'True_Odds_Calculator_3-way'!C37-1)</f>
        <v>5.2463493772057612E-2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1.058910837125947</v>
      </c>
      <c r="F37" s="6">
        <f>IF('Log_working_3-way'!D37="","",1/'True_Odds_Calculator_3-way'!N38+1/'True_Odds_Calculator_3-way'!O38+1/'True_Odds_Calculator_3-way'!P38-1)</f>
        <v>3.5045299995317691E-12</v>
      </c>
      <c r="H37" s="6">
        <f>IF('Log_working_3-way'!$D37="","",'True_Odds_Calculator_3-way'!N38/'True_Odds_Calculator_3-way'!A38-1)</f>
        <v>2.7121837578955477E-2</v>
      </c>
      <c r="I37" s="6">
        <f>IF('Log_working_3-way'!$D37="","",'True_Odds_Calculator_3-way'!O38/'True_Odds_Calculator_3-way'!B38-1)</f>
        <v>8.5414109114043457E-2</v>
      </c>
      <c r="J37" s="6">
        <f>IF('Log_working_3-way'!$D37="","",'True_Odds_Calculator_3-way'!P38/'True_Odds_Calculator_3-way'!C38-1)</f>
        <v>0.11022636709343292</v>
      </c>
      <c r="K37" s="6">
        <f>IF('Log_working_3-way'!$D37="","",1/'True_Odds_Calculator_3-way'!A38+1/'True_Odds_Calculator_3-way'!B38+1/'True_Odds_Calculator_3-way'!C38-1)</f>
        <v>5.3168379249836306E-2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1.0546974457445357</v>
      </c>
      <c r="F38" s="6">
        <f>IF('Log_working_3-way'!D38="","",1/'True_Odds_Calculator_3-way'!N39+1/'True_Odds_Calculator_3-way'!O39+1/'True_Odds_Calculator_3-way'!P39-1)</f>
        <v>1.262545623603728E-12</v>
      </c>
      <c r="H38" s="6">
        <f>IF('Log_working_3-way'!$D38="","",'True_Odds_Calculator_3-way'!N39/'True_Odds_Calculator_3-way'!A39-1)</f>
        <v>9.2023222251376158E-2</v>
      </c>
      <c r="I38" s="6">
        <f>IF('Log_working_3-way'!$D38="","",'True_Odds_Calculator_3-way'!O39/'True_Odds_Calculator_3-way'!B39-1)</f>
        <v>6.7484033865433446E-2</v>
      </c>
      <c r="J38" s="6">
        <f>IF('Log_working_3-way'!$D38="","",'True_Odds_Calculator_3-way'!P39/'True_Odds_Calculator_3-way'!C39-1)</f>
        <v>3.3172825466521338E-2</v>
      </c>
      <c r="K38" s="6">
        <f>IF('Log_working_3-way'!$D38="","",1/'True_Odds_Calculator_3-way'!A39+1/'True_Odds_Calculator_3-way'!B39+1/'True_Odds_Calculator_3-way'!C39-1)</f>
        <v>5.369109598184485E-2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1.0496091237920298</v>
      </c>
      <c r="F39" s="6">
        <f>IF('Log_working_3-way'!D39="","",1/'True_Odds_Calculator_3-way'!N40+1/'True_Odds_Calculator_3-way'!O40+1/'True_Odds_Calculator_3-way'!P40-1)</f>
        <v>3.9346303992715548E-13</v>
      </c>
      <c r="H39" s="6">
        <f>IF('Log_working_3-way'!$D39="","",'True_Odds_Calculator_3-way'!N40/'True_Odds_Calculator_3-way'!A40-1)</f>
        <v>5.4058556670126823E-2</v>
      </c>
      <c r="I39" s="6">
        <f>IF('Log_working_3-way'!$D39="","",'True_Odds_Calculator_3-way'!O40/'True_Odds_Calculator_3-way'!B40-1)</f>
        <v>5.9153286934171323E-2</v>
      </c>
      <c r="J39" s="6">
        <f>IF('Log_working_3-way'!$D39="","",'True_Odds_Calculator_3-way'!P40/'True_Odds_Calculator_3-way'!C40-1)</f>
        <v>4.7411525213666872E-2</v>
      </c>
      <c r="K39" s="6">
        <f>IF('Log_working_3-way'!$D39="","",1/'True_Odds_Calculator_3-way'!A40+1/'True_Odds_Calculator_3-way'!B40+1/'True_Odds_Calculator_3-way'!C40-1)</f>
        <v>5.3074264795135218E-2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1.0529061071913317</v>
      </c>
      <c r="F40" s="6">
        <f>IF('Log_working_3-way'!D40="","",1/'True_Odds_Calculator_3-way'!N41+1/'True_Odds_Calculator_3-way'!O41+1/'True_Odds_Calculator_3-way'!P41-1)</f>
        <v>8.8995477653952548E-13</v>
      </c>
      <c r="H40" s="6">
        <f>IF('Log_working_3-way'!$D40="","",'True_Odds_Calculator_3-way'!N41/'True_Odds_Calculator_3-way'!A41-1)</f>
        <v>7.4367332016401777E-2</v>
      </c>
      <c r="I40" s="6">
        <f>IF('Log_working_3-way'!$D40="","",'True_Odds_Calculator_3-way'!O41/'True_Odds_Calculator_3-way'!B41-1)</f>
        <v>7.2583099989949273E-2</v>
      </c>
      <c r="J40" s="6">
        <f>IF('Log_working_3-way'!$D40="","",'True_Odds_Calculator_3-way'!P41/'True_Odds_Calculator_3-way'!C41-1)</f>
        <v>3.4194421574387235E-2</v>
      </c>
      <c r="K40" s="6">
        <f>IF('Log_working_3-way'!$D40="","",1/'True_Odds_Calculator_3-way'!A41+1/'True_Odds_Calculator_3-way'!B41+1/'True_Odds_Calculator_3-way'!C41-1)</f>
        <v>5.3350422520549667E-2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1.0653535061033426</v>
      </c>
      <c r="F41" s="6">
        <f>IF('Log_working_3-way'!D41="","",1/'True_Odds_Calculator_3-way'!N42+1/'True_Odds_Calculator_3-way'!O42+1/'True_Odds_Calculator_3-way'!P42-1)</f>
        <v>1.1711076552956001E-11</v>
      </c>
      <c r="H41" s="6">
        <f>IF('Log_working_3-way'!$D41="","",'True_Odds_Calculator_3-way'!N42/'True_Odds_Calculator_3-way'!A42-1)</f>
        <v>2.4116926311220643E-2</v>
      </c>
      <c r="I41" s="6">
        <f>IF('Log_working_3-way'!$D41="","",'True_Odds_Calculator_3-way'!O42/'True_Odds_Calculator_3-way'!B42-1)</f>
        <v>0.10264651618305609</v>
      </c>
      <c r="J41" s="6">
        <f>IF('Log_working_3-way'!$D41="","",'True_Odds_Calculator_3-way'!P42/'True_Odds_Calculator_3-way'!C42-1)</f>
        <v>0.13974406795637462</v>
      </c>
      <c r="K41" s="6">
        <f>IF('Log_working_3-way'!$D41="","",1/'True_Odds_Calculator_3-way'!A42+1/'True_Odds_Calculator_3-way'!B42+1/'True_Odds_Calculator_3-way'!C42-1)</f>
        <v>5.3794826216350788E-2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1.0516574505943879</v>
      </c>
      <c r="F42" s="6">
        <f>IF('Log_working_3-way'!D42="","",1/'True_Odds_Calculator_3-way'!N43+1/'True_Odds_Calculator_3-way'!O43+1/'True_Odds_Calculator_3-way'!P43-1)</f>
        <v>5.9641180882863409E-13</v>
      </c>
      <c r="H42" s="6">
        <f>IF('Log_working_3-way'!$D42="","",'True_Odds_Calculator_3-way'!N43/'True_Odds_Calculator_3-way'!A43-1)</f>
        <v>6.9621824682242872E-2</v>
      </c>
      <c r="I42" s="6">
        <f>IF('Log_working_3-way'!$D42="","",'True_Odds_Calculator_3-way'!O43/'True_Odds_Calculator_3-way'!B43-1)</f>
        <v>6.0187043486470193E-2</v>
      </c>
      <c r="J42" s="6">
        <f>IF('Log_working_3-way'!$D42="","",'True_Odds_Calculator_3-way'!P43/'True_Odds_Calculator_3-way'!C43-1)</f>
        <v>4.0955789893763361E-2</v>
      </c>
      <c r="K42" s="6">
        <f>IF('Log_working_3-way'!$D42="","",1/'True_Odds_Calculator_3-way'!A43+1/'True_Odds_Calculator_3-way'!B43+1/'True_Odds_Calculator_3-way'!C43-1)</f>
        <v>5.4089890538601804E-2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1.0554474804383627</v>
      </c>
      <c r="F43" s="6">
        <f>IF('Log_working_3-way'!D43="","",1/'True_Odds_Calculator_3-way'!N44+1/'True_Odds_Calculator_3-way'!O44+1/'True_Odds_Calculator_3-way'!P44-1)</f>
        <v>1.4623857680362562E-12</v>
      </c>
      <c r="H43" s="6">
        <f>IF('Log_working_3-way'!$D43="","",'True_Odds_Calculator_3-way'!N44/'True_Odds_Calculator_3-way'!A44-1)</f>
        <v>3.2488345602971203E-2</v>
      </c>
      <c r="I43" s="6">
        <f>IF('Log_working_3-way'!$D43="","",'True_Odds_Calculator_3-way'!O44/'True_Odds_Calculator_3-way'!B44-1)</f>
        <v>7.5881121368092774E-2</v>
      </c>
      <c r="J43" s="6">
        <f>IF('Log_working_3-way'!$D43="","",'True_Odds_Calculator_3-way'!P44/'True_Odds_Calculator_3-way'!C44-1)</f>
        <v>8.6164875857430712E-2</v>
      </c>
      <c r="K43" s="6">
        <f>IF('Log_working_3-way'!$D43="","",1/'True_Odds_Calculator_3-way'!A44+1/'True_Odds_Calculator_3-way'!B44+1/'True_Odds_Calculator_3-way'!C44-1)</f>
        <v>5.4402657178598934E-2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1.0517394894329677</v>
      </c>
      <c r="F44" s="6">
        <f>IF('Log_working_3-way'!D44="","",1/'True_Odds_Calculator_3-way'!N45+1/'True_Odds_Calculator_3-way'!O45+1/'True_Odds_Calculator_3-way'!P45-1)</f>
        <v>5.8530957858238253E-13</v>
      </c>
      <c r="H44" s="6">
        <f>IF('Log_working_3-way'!$D44="","",'True_Odds_Calculator_3-way'!N45/'True_Odds_Calculator_3-way'!A45-1)</f>
        <v>4.241645760537649E-2</v>
      </c>
      <c r="I44" s="6">
        <f>IF('Log_working_3-way'!$D44="","",'True_Odds_Calculator_3-way'!O45/'True_Odds_Calculator_3-way'!B45-1)</f>
        <v>6.1163573664407167E-2</v>
      </c>
      <c r="J44" s="6">
        <f>IF('Log_working_3-way'!$D44="","",'True_Odds_Calculator_3-way'!P45/'True_Odds_Calculator_3-way'!C45-1)</f>
        <v>6.6329740594066156E-2</v>
      </c>
      <c r="K44" s="6">
        <f>IF('Log_working_3-way'!$D44="","",1/'True_Odds_Calculator_3-way'!A45+1/'True_Odds_Calculator_3-way'!B45+1/'True_Odds_Calculator_3-way'!C45-1)</f>
        <v>5.4506332335905183E-2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1.0544054874700266</v>
      </c>
      <c r="F45" s="6">
        <f>IF('Log_working_3-way'!D45="","",1/'True_Odds_Calculator_3-way'!N46+1/'True_Odds_Calculator_3-way'!O46+1/'True_Odds_Calculator_3-way'!P46-1)</f>
        <v>1.0942358130705543E-12</v>
      </c>
      <c r="H45" s="6">
        <f>IF('Log_working_3-way'!$D45="","",'True_Odds_Calculator_3-way'!N46/'True_Odds_Calculator_3-way'!A46-1)</f>
        <v>3.5239988408843015E-2</v>
      </c>
      <c r="I45" s="6">
        <f>IF('Log_working_3-way'!$D45="","",'True_Odds_Calculator_3-way'!O46/'True_Odds_Calculator_3-way'!B46-1)</f>
        <v>7.3140198068530005E-2</v>
      </c>
      <c r="J45" s="6">
        <f>IF('Log_working_3-way'!$D45="","",'True_Odds_Calculator_3-way'!P46/'True_Odds_Calculator_3-way'!C46-1)</f>
        <v>7.7749668513489967E-2</v>
      </c>
      <c r="K45" s="6">
        <f>IF('Log_working_3-way'!$D45="","",1/'True_Odds_Calculator_3-way'!A46+1/'True_Odds_Calculator_3-way'!B46+1/'True_Odds_Calculator_3-way'!C46-1)</f>
        <v>5.4849825341628744E-2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1.0536241334266809</v>
      </c>
      <c r="F46" s="6">
        <f>IF('Log_working_3-way'!D46="","",1/'True_Odds_Calculator_3-way'!N47+1/'True_Odds_Calculator_3-way'!O47+1/'True_Odds_Calculator_3-way'!P47-1)</f>
        <v>8.1090689718621434E-13</v>
      </c>
      <c r="H46" s="6">
        <f>IF('Log_working_3-way'!$D46="","",'True_Odds_Calculator_3-way'!N47/'True_Odds_Calculator_3-way'!A47-1)</f>
        <v>4.0985036332653824E-2</v>
      </c>
      <c r="I46" s="6">
        <f>IF('Log_working_3-way'!$D46="","",'True_Odds_Calculator_3-way'!O47/'True_Odds_Calculator_3-way'!B47-1)</f>
        <v>6.8160926016503476E-2</v>
      </c>
      <c r="J46" s="6">
        <f>IF('Log_working_3-way'!$D46="","",'True_Odds_Calculator_3-way'!P47/'True_Odds_Calculator_3-way'!C47-1)</f>
        <v>6.8494968711784843E-2</v>
      </c>
      <c r="K46" s="6">
        <f>IF('Log_working_3-way'!$D46="","",1/'True_Odds_Calculator_3-way'!A47+1/'True_Odds_Calculator_3-way'!B47+1/'True_Odds_Calculator_3-way'!C47-1)</f>
        <v>5.5908574008003642E-2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1.0675951925921696</v>
      </c>
      <c r="F47" s="6">
        <f>IF('Log_working_3-way'!D47="","",1/'True_Odds_Calculator_3-way'!N48+1/'True_Odds_Calculator_3-way'!O48+1/'True_Odds_Calculator_3-way'!P48-1)</f>
        <v>1.641775604355189E-11</v>
      </c>
      <c r="H47" s="6">
        <f>IF('Log_working_3-way'!$D47="","",'True_Odds_Calculator_3-way'!N48/'True_Odds_Calculator_3-way'!A48-1)</f>
        <v>2.3985860862435038E-2</v>
      </c>
      <c r="I47" s="6">
        <f>IF('Log_working_3-way'!$D47="","",'True_Odds_Calculator_3-way'!O48/'True_Odds_Calculator_3-way'!B48-1)</f>
        <v>0.10995506549390388</v>
      </c>
      <c r="J47" s="6">
        <f>IF('Log_working_3-way'!$D47="","",'True_Odds_Calculator_3-way'!P48/'True_Odds_Calculator_3-way'!C48-1)</f>
        <v>0.14381681045313255</v>
      </c>
      <c r="K47" s="6">
        <f>IF('Log_working_3-way'!$D47="","",1/'True_Odds_Calculator_3-way'!A48+1/'True_Odds_Calculator_3-way'!B48+1/'True_Odds_Calculator_3-way'!C48-1)</f>
        <v>5.4886867157752928E-2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1.0506691489980247</v>
      </c>
      <c r="F48" s="6">
        <f>IF('Log_working_3-way'!D48="","",1/'True_Odds_Calculator_3-way'!N49+1/'True_Odds_Calculator_3-way'!O49+1/'True_Odds_Calculator_3-way'!P49-1)</f>
        <v>4.8339110492179316E-13</v>
      </c>
      <c r="H48" s="6">
        <f>IF('Log_working_3-way'!$D48="","",'True_Odds_Calculator_3-way'!N49/'True_Odds_Calculator_3-way'!A49-1)</f>
        <v>4.3563703015305544E-2</v>
      </c>
      <c r="I48" s="6">
        <f>IF('Log_working_3-way'!$D48="","",'True_Odds_Calculator_3-way'!O49/'True_Odds_Calculator_3-way'!B49-1)</f>
        <v>6.0116295500749928E-2</v>
      </c>
      <c r="J48" s="6">
        <f>IF('Log_working_3-way'!$D48="","",'True_Odds_Calculator_3-way'!P49/'True_Odds_Calculator_3-way'!C49-1)</f>
        <v>6.1706066889926969E-2</v>
      </c>
      <c r="K48" s="6">
        <f>IF('Log_working_3-way'!$D48="","",1/'True_Odds_Calculator_3-way'!A49+1/'True_Odds_Calculator_3-way'!B49+1/'True_Odds_Calculator_3-way'!C49-1)</f>
        <v>5.3738715209022514E-2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1.0524945576799871</v>
      </c>
      <c r="F49" s="6">
        <f>IF('Log_working_3-way'!D49="","",1/'True_Odds_Calculator_3-way'!N50+1/'True_Odds_Calculator_3-way'!O50+1/'True_Odds_Calculator_3-way'!P50-1)</f>
        <v>7.2120087679650169E-13</v>
      </c>
      <c r="H49" s="6">
        <f>IF('Log_working_3-way'!$D49="","",'True_Odds_Calculator_3-way'!N50/'True_Odds_Calculator_3-way'!A50-1)</f>
        <v>3.8772744779147494E-2</v>
      </c>
      <c r="I49" s="6">
        <f>IF('Log_working_3-way'!$D49="","",'True_Odds_Calculator_3-way'!O50/'True_Odds_Calculator_3-way'!B50-1)</f>
        <v>6.1906067014672939E-2</v>
      </c>
      <c r="J49" s="6">
        <f>IF('Log_working_3-way'!$D49="","",'True_Odds_Calculator_3-way'!P50/'True_Odds_Calculator_3-way'!C50-1)</f>
        <v>7.5203319522362033E-2</v>
      </c>
      <c r="K49" s="6">
        <f>IF('Log_working_3-way'!$D49="","",1/'True_Odds_Calculator_3-way'!A50+1/'True_Odds_Calculator_3-way'!B50+1/'True_Odds_Calculator_3-way'!C50-1)</f>
        <v>5.4223743017660642E-2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1.0488216970283335</v>
      </c>
      <c r="F50" s="6">
        <f>IF('Log_working_3-way'!D50="","",1/'True_Odds_Calculator_3-way'!N51+1/'True_Odds_Calculator_3-way'!O51+1/'True_Odds_Calculator_3-way'!P51-1)</f>
        <v>3.4661162828797387E-13</v>
      </c>
      <c r="H50" s="6">
        <f>IF('Log_working_3-way'!$D50="","",'True_Odds_Calculator_3-way'!N51/'True_Odds_Calculator_3-way'!A51-1)</f>
        <v>4.8146959635737119E-2</v>
      </c>
      <c r="I50" s="6">
        <f>IF('Log_working_3-way'!$D50="","",'True_Odds_Calculator_3-way'!O51/'True_Odds_Calculator_3-way'!B51-1)</f>
        <v>5.8268614069514557E-2</v>
      </c>
      <c r="J50" s="6">
        <f>IF('Log_working_3-way'!$D50="","",'True_Odds_Calculator_3-way'!P51/'True_Odds_Calculator_3-way'!C51-1)</f>
        <v>5.1552630027167812E-2</v>
      </c>
      <c r="K50" s="6">
        <f>IF('Log_working_3-way'!$D50="","",1/'True_Odds_Calculator_3-way'!A51+1/'True_Odds_Calculator_3-way'!B51+1/'True_Odds_Calculator_3-way'!C51-1)</f>
        <v>5.2301870280285767E-2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1.054668067210166</v>
      </c>
      <c r="F51" s="6">
        <f>IF('Log_working_3-way'!D51="","",1/'True_Odds_Calculator_3-way'!N52+1/'True_Odds_Calculator_3-way'!O52+1/'True_Odds_Calculator_3-way'!P52-1)</f>
        <v>1.1428635815491361E-12</v>
      </c>
      <c r="H51" s="6">
        <f>IF('Log_working_3-way'!$D51="","",'True_Odds_Calculator_3-way'!N52/'True_Odds_Calculator_3-way'!A52-1)</f>
        <v>3.5263111809819003E-2</v>
      </c>
      <c r="I51" s="6">
        <f>IF('Log_working_3-way'!$D51="","",'True_Odds_Calculator_3-way'!O52/'True_Odds_Calculator_3-way'!B52-1)</f>
        <v>7.1219404499435646E-2</v>
      </c>
      <c r="J51" s="6">
        <f>IF('Log_working_3-way'!$D51="","",'True_Odds_Calculator_3-way'!P52/'True_Odds_Calculator_3-way'!C52-1)</f>
        <v>8.1047149094425563E-2</v>
      </c>
      <c r="K51" s="6">
        <f>IF('Log_working_3-way'!$D51="","",1/'True_Odds_Calculator_3-way'!A52+1/'True_Odds_Calculator_3-way'!B52+1/'True_Odds_Calculator_3-way'!C52-1)</f>
        <v>5.4979503255365492E-2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1.0502135828788832</v>
      </c>
      <c r="F52" s="6">
        <f>IF('Log_working_3-way'!D52="","",1/'True_Odds_Calculator_3-way'!N53+1/'True_Odds_Calculator_3-way'!O53+1/'True_Odds_Calculator_3-way'!P53-1)</f>
        <v>4.3098857815948577E-13</v>
      </c>
      <c r="H52" s="6">
        <f>IF('Log_working_3-way'!$D52="","",'True_Odds_Calculator_3-way'!N53/'True_Odds_Calculator_3-way'!A53-1)</f>
        <v>4.7920053687336095E-2</v>
      </c>
      <c r="I52" s="6">
        <f>IF('Log_working_3-way'!$D52="","",'True_Odds_Calculator_3-way'!O53/'True_Odds_Calculator_3-way'!B53-1)</f>
        <v>5.9590255858214425E-2</v>
      </c>
      <c r="J52" s="6">
        <f>IF('Log_working_3-way'!$D52="","",'True_Odds_Calculator_3-way'!P53/'True_Odds_Calculator_3-way'!C53-1)</f>
        <v>5.50091516380391E-2</v>
      </c>
      <c r="K52" s="6">
        <f>IF('Log_working_3-way'!$D52="","",1/'True_Odds_Calculator_3-way'!A53+1/'True_Odds_Calculator_3-way'!B53+1/'True_Odds_Calculator_3-way'!C53-1)</f>
        <v>5.3711044420556409E-2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1.0492032960524764</v>
      </c>
      <c r="F53" s="6">
        <f>IF('Log_working_3-way'!D53="","",1/'True_Odds_Calculator_3-way'!N54+1/'True_Odds_Calculator_3-way'!O54+1/'True_Odds_Calculator_3-way'!P54-1)</f>
        <v>3.6681768733615172E-13</v>
      </c>
      <c r="H53" s="6">
        <f>IF('Log_working_3-way'!$D53="","",'True_Odds_Calculator_3-way'!N54/'True_Odds_Calculator_3-way'!A54-1)</f>
        <v>5.1594891151676592E-2</v>
      </c>
      <c r="I53" s="6">
        <f>IF('Log_working_3-way'!$D53="","",'True_Odds_Calculator_3-way'!O54/'True_Odds_Calculator_3-way'!B54-1)</f>
        <v>5.8376726229888432E-2</v>
      </c>
      <c r="J53" s="6">
        <f>IF('Log_working_3-way'!$D53="","",'True_Odds_Calculator_3-way'!P54/'True_Odds_Calculator_3-way'!C54-1)</f>
        <v>4.9119820552708582E-2</v>
      </c>
      <c r="K53" s="6">
        <f>IF('Log_working_3-way'!$D53="","",1/'True_Odds_Calculator_3-way'!A54+1/'True_Odds_Calculator_3-way'!B54+1/'True_Odds_Calculator_3-way'!C54-1)</f>
        <v>5.272728643843072E-2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1.0563949253588398</v>
      </c>
      <c r="F54" s="6">
        <f>IF('Log_working_3-way'!D54="","",1/'True_Odds_Calculator_3-way'!N55+1/'True_Odds_Calculator_3-way'!O55+1/'True_Odds_Calculator_3-way'!P55-1)</f>
        <v>2.2615243011614439E-12</v>
      </c>
      <c r="H54" s="6">
        <f>IF('Log_working_3-way'!$D54="","",'True_Odds_Calculator_3-way'!N55/'True_Odds_Calculator_3-way'!A55-1)</f>
        <v>2.7579859673272367E-2</v>
      </c>
      <c r="I54" s="6">
        <f>IF('Log_working_3-way'!$D54="","",'True_Odds_Calculator_3-way'!O55/'True_Odds_Calculator_3-way'!B55-1)</f>
        <v>7.946140998477369E-2</v>
      </c>
      <c r="J54" s="6">
        <f>IF('Log_working_3-way'!$D54="","",'True_Odds_Calculator_3-way'!P55/'True_Odds_Calculator_3-way'!C55-1)</f>
        <v>0.10258407641317402</v>
      </c>
      <c r="K54" s="6">
        <f>IF('Log_working_3-way'!$D54="","",1/'True_Odds_Calculator_3-way'!A55+1/'True_Odds_Calculator_3-way'!B55+1/'True_Odds_Calculator_3-way'!C55-1)</f>
        <v>5.2007059822648527E-2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1.0496177525152608</v>
      </c>
      <c r="F55" s="6">
        <f>IF('Log_working_3-way'!D55="","",1/'True_Odds_Calculator_3-way'!N56+1/'True_Odds_Calculator_3-way'!O56+1/'True_Odds_Calculator_3-way'!P56-1)</f>
        <v>3.9479530755670567E-13</v>
      </c>
      <c r="H55" s="6">
        <f>IF('Log_working_3-way'!$D55="","",'True_Odds_Calculator_3-way'!N56/'True_Odds_Calculator_3-way'!A56-1)</f>
        <v>4.6720938407577295E-2</v>
      </c>
      <c r="I55" s="6">
        <f>IF('Log_working_3-way'!$D55="","",'True_Odds_Calculator_3-way'!O56/'True_Odds_Calculator_3-way'!B56-1)</f>
        <v>5.7061865506425224E-2</v>
      </c>
      <c r="J55" s="6">
        <f>IF('Log_working_3-way'!$D55="","",'True_Odds_Calculator_3-way'!P56/'True_Odds_Calculator_3-way'!C56-1)</f>
        <v>5.6890196695172479E-2</v>
      </c>
      <c r="K55" s="6">
        <f>IF('Log_working_3-way'!$D55="","",1/'True_Odds_Calculator_3-way'!A56+1/'True_Odds_Calculator_3-way'!B56+1/'True_Odds_Calculator_3-way'!C56-1)</f>
        <v>5.3072612581923639E-2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1.0522620670873382</v>
      </c>
      <c r="F56" s="6">
        <f>IF('Log_working_3-way'!D56="","",1/'True_Odds_Calculator_3-way'!N57+1/'True_Odds_Calculator_3-way'!O57+1/'True_Odds_Calculator_3-way'!P57-1)</f>
        <v>6.1839422471621219E-13</v>
      </c>
      <c r="H56" s="6">
        <f>IF('Log_working_3-way'!$D56="","",'True_Odds_Calculator_3-way'!N57/'True_Odds_Calculator_3-way'!A57-1)</f>
        <v>4.4014222333061293E-2</v>
      </c>
      <c r="I56" s="6">
        <f>IF('Log_working_3-way'!$D56="","",'True_Odds_Calculator_3-way'!O57/'True_Odds_Calculator_3-way'!B57-1)</f>
        <v>6.4720837074338178E-2</v>
      </c>
      <c r="J56" s="6">
        <f>IF('Log_working_3-way'!$D56="","",'True_Odds_Calculator_3-way'!P57/'True_Odds_Calculator_3-way'!C57-1)</f>
        <v>6.2151319045912867E-2</v>
      </c>
      <c r="K56" s="6">
        <f>IF('Log_working_3-way'!$D56="","",1/'True_Odds_Calculator_3-way'!A57+1/'True_Odds_Calculator_3-way'!B57+1/'True_Odds_Calculator_3-way'!C57-1)</f>
        <v>5.5258723754390005E-2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1.0605061723842406</v>
      </c>
      <c r="F57" s="6">
        <f>IF('Log_working_3-way'!D57="","",1/'True_Odds_Calculator_3-way'!N58+1/'True_Odds_Calculator_3-way'!O58+1/'True_Odds_Calculator_3-way'!P58-1)</f>
        <v>2.5988100560425664E-12</v>
      </c>
      <c r="H57" s="6">
        <f>IF('Log_working_3-way'!$D57="","",'True_Odds_Calculator_3-way'!N58/'True_Odds_Calculator_3-way'!A58-1)</f>
        <v>3.7241562870772293E-2</v>
      </c>
      <c r="I57" s="6">
        <f>IF('Log_working_3-way'!$D57="","",'True_Odds_Calculator_3-way'!O58/'True_Odds_Calculator_3-way'!B58-1)</f>
        <v>8.0586991424872245E-2</v>
      </c>
      <c r="J57" s="6">
        <f>IF('Log_working_3-way'!$D57="","",'True_Odds_Calculator_3-way'!P58/'True_Odds_Calculator_3-way'!C58-1)</f>
        <v>9.1338576010832728E-2</v>
      </c>
      <c r="K57" s="6">
        <f>IF('Log_working_3-way'!$D57="","",1/'True_Odds_Calculator_3-way'!A58+1/'True_Odds_Calculator_3-way'!B58+1/'True_Odds_Calculator_3-way'!C58-1)</f>
        <v>6.0074921813245252E-2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1.0562285370377236</v>
      </c>
      <c r="F58" s="6">
        <f>IF('Log_working_3-way'!D58="","",1/'True_Odds_Calculator_3-way'!N59+1/'True_Odds_Calculator_3-way'!O59+1/'True_Odds_Calculator_3-way'!P59-1)</f>
        <v>1.5720758028692217E-12</v>
      </c>
      <c r="H58" s="6">
        <f>IF('Log_working_3-way'!$D58="","",'True_Odds_Calculator_3-way'!N59/'True_Odds_Calculator_3-way'!A59-1)</f>
        <v>3.3602615229944455E-2</v>
      </c>
      <c r="I58" s="6">
        <f>IF('Log_working_3-way'!$D58="","",'True_Odds_Calculator_3-way'!O59/'True_Odds_Calculator_3-way'!B59-1)</f>
        <v>8.1067851280632208E-2</v>
      </c>
      <c r="J58" s="6">
        <f>IF('Log_working_3-way'!$D58="","",'True_Odds_Calculator_3-way'!P59/'True_Odds_Calculator_3-way'!C59-1)</f>
        <v>8.1067851280632208E-2</v>
      </c>
      <c r="K58" s="6">
        <f>IF('Log_working_3-way'!$D58="","",1/'True_Odds_Calculator_3-way'!A59+1/'True_Odds_Calculator_3-way'!B59+1/'True_Odds_Calculator_3-way'!C59-1)</f>
        <v>5.555555555555558E-2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1.0606140576342682</v>
      </c>
      <c r="F59" s="6">
        <f>IF('Log_working_3-way'!D59="","",1/'True_Odds_Calculator_3-way'!N60+1/'True_Odds_Calculator_3-way'!O60+1/'True_Odds_Calculator_3-way'!P60-1)</f>
        <v>2.2923885012460232E-12</v>
      </c>
      <c r="H59" s="6">
        <f>IF('Log_working_3-way'!$D59="","",'True_Odds_Calculator_3-way'!N60/'True_Odds_Calculator_3-way'!A60-1)</f>
        <v>8.4283967772278201E-2</v>
      </c>
      <c r="I59" s="6">
        <f>IF('Log_working_3-way'!$D59="","",'True_Odds_Calculator_3-way'!O60/'True_Odds_Calculator_3-way'!B60-1)</f>
        <v>7.8892494333830054E-2</v>
      </c>
      <c r="J59" s="6">
        <f>IF('Log_working_3-way'!$D59="","",'True_Odds_Calculator_3-way'!P60/'True_Odds_Calculator_3-way'!C60-1)</f>
        <v>4.1310325087835054E-2</v>
      </c>
      <c r="K59" s="6">
        <f>IF('Log_working_3-way'!$D59="","",1/'True_Odds_Calculator_3-way'!A60+1/'True_Odds_Calculator_3-way'!B60+1/'True_Odds_Calculator_3-way'!C60-1)</f>
        <v>6.1692693271640842E-2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1.0497089047831827</v>
      </c>
      <c r="F60" s="6">
        <f>IF('Log_working_3-way'!D60="","",1/'True_Odds_Calculator_3-way'!N61+1/'True_Odds_Calculator_3-way'!O61+1/'True_Odds_Calculator_3-way'!P61-1)</f>
        <v>3.9679370900103095E-13</v>
      </c>
      <c r="H60" s="6">
        <f>IF('Log_working_3-way'!$D60="","",'True_Odds_Calculator_3-way'!N61/'True_Odds_Calculator_3-way'!A61-1)</f>
        <v>5.0612636979163961E-2</v>
      </c>
      <c r="I60" s="6">
        <f>IF('Log_working_3-way'!$D60="","",'True_Odds_Calculator_3-way'!O61/'True_Odds_Calculator_3-way'!B61-1)</f>
        <v>5.952315470045777E-2</v>
      </c>
      <c r="J60" s="6">
        <f>IF('Log_working_3-way'!$D60="","",'True_Odds_Calculator_3-way'!P61/'True_Odds_Calculator_3-way'!C61-1)</f>
        <v>5.0612636979163961E-2</v>
      </c>
      <c r="K60" s="6">
        <f>IF('Log_working_3-way'!$D60="","",1/'True_Odds_Calculator_3-way'!A61+1/'True_Odds_Calculator_3-way'!B61+1/'True_Odds_Calculator_3-way'!C61-1)</f>
        <v>5.32407407407407E-2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1.0625338305944407</v>
      </c>
      <c r="F61" s="6">
        <f>IF('Log_working_3-way'!D61="","",1/'True_Odds_Calculator_3-way'!N62+1/'True_Odds_Calculator_3-way'!O62+1/'True_Odds_Calculator_3-way'!P62-1)</f>
        <v>2.3148150063434514E-12</v>
      </c>
      <c r="H61" s="6">
        <f>IF('Log_working_3-way'!$D61="","",'True_Odds_Calculator_3-way'!N62/'True_Odds_Calculator_3-way'!A62-1)</f>
        <v>5.6272724431420507E-2</v>
      </c>
      <c r="I61" s="6">
        <f>IF('Log_working_3-way'!$D61="","",'True_Odds_Calculator_3-way'!O62/'True_Odds_Calculator_3-way'!B62-1)</f>
        <v>8.1490375596852349E-2</v>
      </c>
      <c r="J61" s="6">
        <f>IF('Log_working_3-way'!$D61="","",'True_Odds_Calculator_3-way'!P62/'True_Odds_Calculator_3-way'!C62-1)</f>
        <v>6.5303015234787321E-2</v>
      </c>
      <c r="K61" s="6">
        <f>IF('Log_working_3-way'!$D61="","",1/'True_Odds_Calculator_3-way'!A62+1/'True_Odds_Calculator_3-way'!B62+1/'True_Odds_Calculator_3-way'!C62-1)</f>
        <v>6.6017316017315864E-2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1.0739555033894344</v>
      </c>
      <c r="F62" s="6">
        <f>IF('Log_working_3-way'!D62="","",1/'True_Odds_Calculator_3-way'!N63+1/'True_Odds_Calculator_3-way'!O63+1/'True_Odds_Calculator_3-way'!P63-1)</f>
        <v>1.5446977030819653E-11</v>
      </c>
      <c r="H62" s="6">
        <f>IF('Log_working_3-way'!$D62="","",'True_Odds_Calculator_3-way'!N63/'True_Odds_Calculator_3-way'!A63-1)</f>
        <v>3.7729432571184995E-2</v>
      </c>
      <c r="I62" s="6">
        <f>IF('Log_working_3-way'!$D62="","",'True_Odds_Calculator_3-way'!O63/'True_Odds_Calculator_3-way'!B63-1)</f>
        <v>0.10376898795204581</v>
      </c>
      <c r="J62" s="6">
        <f>IF('Log_working_3-way'!$D62="","",'True_Odds_Calculator_3-way'!P63/'True_Odds_Calculator_3-way'!C63-1)</f>
        <v>0.12640009525566809</v>
      </c>
      <c r="K62" s="6">
        <f>IF('Log_working_3-way'!$D62="","",1/'True_Odds_Calculator_3-way'!A63+1/'True_Odds_Calculator_3-way'!B63+1/'True_Odds_Calculator_3-way'!C63-1)</f>
        <v>6.9218500797448179E-2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1.0580799890659256</v>
      </c>
      <c r="F63" s="6">
        <f>IF('Log_working_3-way'!D63="","",1/'True_Odds_Calculator_3-way'!N64+1/'True_Odds_Calculator_3-way'!O64+1/'True_Odds_Calculator_3-way'!P64-1)</f>
        <v>1.3784529073745944E-12</v>
      </c>
      <c r="H63" s="6">
        <f>IF('Log_working_3-way'!$D63="","",'True_Odds_Calculator_3-way'!N64/'True_Odds_Calculator_3-way'!A64-1)</f>
        <v>4.822558761343676E-2</v>
      </c>
      <c r="I63" s="6">
        <f>IF('Log_working_3-way'!$D63="","",'True_Odds_Calculator_3-way'!O64/'True_Odds_Calculator_3-way'!B64-1)</f>
        <v>7.3663748451942901E-2</v>
      </c>
      <c r="J63" s="6">
        <f>IF('Log_working_3-way'!$D63="","",'True_Odds_Calculator_3-way'!P64/'True_Odds_Calculator_3-way'!C64-1)</f>
        <v>6.7918922361647871E-2</v>
      </c>
      <c r="K63" s="6">
        <f>IF('Log_working_3-way'!$D63="","",1/'True_Odds_Calculator_3-way'!A64+1/'True_Odds_Calculator_3-way'!B64+1/'True_Odds_Calculator_3-way'!C64-1)</f>
        <v>6.1142736664558273E-2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1.0608184336814943</v>
      </c>
      <c r="F64" s="6">
        <f>IF('Log_working_3-way'!D64="","",1/'True_Odds_Calculator_3-way'!N65+1/'True_Odds_Calculator_3-way'!O65+1/'True_Odds_Calculator_3-way'!P65-1)</f>
        <v>1.8474111129762605E-12</v>
      </c>
      <c r="H64" s="6">
        <f>IF('Log_working_3-way'!$D64="","",'True_Odds_Calculator_3-way'!N65/'True_Odds_Calculator_3-way'!A65-1)</f>
        <v>5.73093871244168E-2</v>
      </c>
      <c r="I64" s="6">
        <f>IF('Log_working_3-way'!$D64="","",'True_Odds_Calculator_3-way'!O65/'True_Odds_Calculator_3-way'!B65-1)</f>
        <v>7.7267890486733437E-2</v>
      </c>
      <c r="J64" s="6">
        <f>IF('Log_working_3-way'!$D64="","",'True_Odds_Calculator_3-way'!P65/'True_Odds_Calculator_3-way'!C65-1)</f>
        <v>6.226988239693676E-2</v>
      </c>
      <c r="K64" s="6">
        <f>IF('Log_working_3-way'!$D64="","",1/'True_Odds_Calculator_3-way'!A65+1/'True_Odds_Calculator_3-way'!B65+1/'True_Odds_Calculator_3-way'!C65-1)</f>
        <v>6.4488017429193967E-2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1.0733158223055954</v>
      </c>
      <c r="F65" s="6">
        <f>IF('Log_working_3-way'!D65="","",1/'True_Odds_Calculator_3-way'!N66+1/'True_Odds_Calculator_3-way'!O66+1/'True_Odds_Calculator_3-way'!P66-1)</f>
        <v>1.1055822923822234E-11</v>
      </c>
      <c r="H65" s="6">
        <f>IF('Log_working_3-way'!$D65="","",'True_Odds_Calculator_3-way'!N66/'True_Odds_Calculator_3-way'!A66-1)</f>
        <v>4.4036095062625957E-2</v>
      </c>
      <c r="I65" s="6">
        <f>IF('Log_working_3-way'!$D65="","",'True_Odds_Calculator_3-way'!O66/'True_Odds_Calculator_3-way'!B66-1)</f>
        <v>0.1069819087973225</v>
      </c>
      <c r="J65" s="6">
        <f>IF('Log_working_3-way'!$D65="","",'True_Odds_Calculator_3-way'!P66/'True_Odds_Calculator_3-way'!C66-1)</f>
        <v>0.10175638086482386</v>
      </c>
      <c r="K65" s="6">
        <f>IF('Log_working_3-way'!$D65="","",1/'True_Odds_Calculator_3-way'!A66+1/'True_Odds_Calculator_3-way'!B66+1/'True_Odds_Calculator_3-way'!C66-1)</f>
        <v>7.2222222222222188E-2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1.0537968013191821</v>
      </c>
      <c r="F66" s="6">
        <f>IF('Log_working_3-way'!D66="","",1/'True_Odds_Calculator_3-way'!N67+1/'True_Odds_Calculator_3-way'!O67+1/'True_Odds_Calculator_3-way'!P67-1)</f>
        <v>8.3399953609841759E-13</v>
      </c>
      <c r="H66" s="6">
        <f>IF('Log_working_3-way'!$D66="","",'True_Odds_Calculator_3-way'!N67/'True_Odds_Calculator_3-way'!A67-1)</f>
        <v>4.0987126579755895E-2</v>
      </c>
      <c r="I66" s="6">
        <f>IF('Log_working_3-way'!$D66="","",'True_Odds_Calculator_3-way'!O67/'True_Odds_Calculator_3-way'!B67-1)</f>
        <v>7.0696162160776232E-2</v>
      </c>
      <c r="J66" s="6">
        <f>IF('Log_working_3-way'!$D66="","",'True_Odds_Calculator_3-way'!P67/'True_Odds_Calculator_3-way'!C67-1)</f>
        <v>6.6683462403850813E-2</v>
      </c>
      <c r="K66" s="6">
        <f>IF('Log_working_3-way'!$D66="","",1/'True_Odds_Calculator_3-way'!A67+1/'True_Odds_Calculator_3-way'!B67+1/'True_Odds_Calculator_3-way'!C67-1)</f>
        <v>5.6037344970702341E-2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1.0541034327352461</v>
      </c>
      <c r="F67" s="6">
        <f>IF('Log_working_3-way'!D67="","",1/'True_Odds_Calculator_3-way'!N68+1/'True_Odds_Calculator_3-way'!O68+1/'True_Odds_Calculator_3-way'!P68-1)</f>
        <v>8.1468165546993987E-13</v>
      </c>
      <c r="H67" s="6">
        <f>IF('Log_working_3-way'!$D67="","",'True_Odds_Calculator_3-way'!N68/'True_Odds_Calculator_3-way'!A68-1)</f>
        <v>6.4228258207726485E-2</v>
      </c>
      <c r="I67" s="6">
        <f>IF('Log_working_3-way'!$D67="","",'True_Odds_Calculator_3-way'!O68/'True_Odds_Calculator_3-way'!B68-1)</f>
        <v>6.8451551003189559E-2</v>
      </c>
      <c r="J67" s="6">
        <f>IF('Log_working_3-way'!$D67="","",'True_Odds_Calculator_3-way'!P68/'True_Odds_Calculator_3-way'!C68-1)</f>
        <v>4.4599034519986258E-2</v>
      </c>
      <c r="K67" s="6">
        <f>IF('Log_working_3-way'!$D67="","",1/'True_Odds_Calculator_3-way'!A68+1/'True_Odds_Calculator_3-way'!B68+1/'True_Odds_Calculator_3-way'!C68-1)</f>
        <v>5.7001914689926547E-2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1.0535946405167154</v>
      </c>
      <c r="F68" s="6">
        <f>IF('Log_working_3-way'!D68="","",1/'True_Odds_Calculator_3-way'!N69+1/'True_Odds_Calculator_3-way'!O69+1/'True_Odds_Calculator_3-way'!P69-1)</f>
        <v>9.1970875359947968E-13</v>
      </c>
      <c r="H68" s="6">
        <f>IF('Log_working_3-way'!$D68="","",'True_Odds_Calculator_3-way'!N69/'True_Odds_Calculator_3-way'!A69-1)</f>
        <v>3.658257972029344E-2</v>
      </c>
      <c r="I68" s="6">
        <f>IF('Log_working_3-way'!$D68="","",'True_Odds_Calculator_3-way'!O69/'True_Odds_Calculator_3-way'!B69-1)</f>
        <v>6.5732164343703881E-2</v>
      </c>
      <c r="J68" s="6">
        <f>IF('Log_working_3-way'!$D68="","",'True_Odds_Calculator_3-way'!P69/'True_Odds_Calculator_3-way'!C69-1)</f>
        <v>7.9947943211110317E-2</v>
      </c>
      <c r="K68" s="6">
        <f>IF('Log_working_3-way'!$D68="","",1/'True_Odds_Calculator_3-way'!A69+1/'True_Odds_Calculator_3-way'!B69+1/'True_Odds_Calculator_3-way'!C69-1)</f>
        <v>5.4482238282375528E-2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1.0491811831252178</v>
      </c>
      <c r="F69" s="6">
        <f>IF('Log_working_3-way'!D69="","",1/'True_Odds_Calculator_3-way'!N70+1/'True_Odds_Calculator_3-way'!O70+1/'True_Odds_Calculator_3-way'!P70-1)</f>
        <v>3.6237679523765109E-13</v>
      </c>
      <c r="H69" s="6">
        <f>IF('Log_working_3-way'!$D69="","",'True_Odds_Calculator_3-way'!N70/'True_Odds_Calculator_3-way'!A70-1)</f>
        <v>5.4995777704846205E-2</v>
      </c>
      <c r="I69" s="6">
        <f>IF('Log_working_3-way'!$D69="","",'True_Odds_Calculator_3-way'!O70/'True_Odds_Calculator_3-way'!B70-1)</f>
        <v>5.3830396574857442E-2</v>
      </c>
      <c r="J69" s="6">
        <f>IF('Log_working_3-way'!$D69="","",'True_Odds_Calculator_3-way'!P70/'True_Odds_Calculator_3-way'!C70-1)</f>
        <v>4.987048259645066E-2</v>
      </c>
      <c r="K69" s="6">
        <f>IF('Log_working_3-way'!$D69="","",1/'True_Odds_Calculator_3-way'!A70+1/'True_Odds_Calculator_3-way'!B70+1/'True_Odds_Calculator_3-way'!C70-1)</f>
        <v>5.2800165676137434E-2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1.0489117730005375</v>
      </c>
      <c r="F70" s="6">
        <f>IF('Log_working_3-way'!D70="","",1/'True_Odds_Calculator_3-way'!N71+1/'True_Odds_Calculator_3-way'!O71+1/'True_Odds_Calculator_3-way'!P71-1)</f>
        <v>3.5149660959632456E-13</v>
      </c>
      <c r="H70" s="6">
        <f>IF('Log_working_3-way'!$D70="","",'True_Odds_Calculator_3-way'!N71/'True_Odds_Calculator_3-way'!A71-1)</f>
        <v>4.7250450544019218E-2</v>
      </c>
      <c r="I70" s="6">
        <f>IF('Log_working_3-way'!$D70="","",'True_Odds_Calculator_3-way'!O71/'True_Odds_Calculator_3-way'!B71-1)</f>
        <v>5.4075068999718923E-2</v>
      </c>
      <c r="J70" s="6">
        <f>IF('Log_working_3-way'!$D70="","",'True_Odds_Calculator_3-way'!P71/'True_Odds_Calculator_3-way'!C71-1)</f>
        <v>5.6898719266707198E-2</v>
      </c>
      <c r="K70" s="6">
        <f>IF('Log_working_3-way'!$D70="","",1/'True_Odds_Calculator_3-way'!A71+1/'True_Odds_Calculator_3-way'!B71+1/'True_Odds_Calculator_3-way'!C71-1)</f>
        <v>5.2401206082415275E-2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1.0506532931653403</v>
      </c>
      <c r="F71" s="6">
        <f>IF('Log_working_3-way'!D71="","",1/'True_Odds_Calculator_3-way'!N72+1/'True_Odds_Calculator_3-way'!O72+1/'True_Odds_Calculator_3-way'!P72-1)</f>
        <v>4.8561155097104347E-13</v>
      </c>
      <c r="H71" s="6">
        <f>IF('Log_working_3-way'!$D71="","",'True_Odds_Calculator_3-way'!N72/'True_Odds_Calculator_3-way'!A72-1)</f>
        <v>4.3321469060889184E-2</v>
      </c>
      <c r="I71" s="6">
        <f>IF('Log_working_3-way'!$D71="","",'True_Odds_Calculator_3-way'!O72/'True_Odds_Calculator_3-way'!B72-1)</f>
        <v>5.7758818224242559E-2</v>
      </c>
      <c r="J71" s="6">
        <f>IF('Log_working_3-way'!$D71="","",'True_Odds_Calculator_3-way'!P72/'True_Odds_Calculator_3-way'!C72-1)</f>
        <v>6.4580365636545567E-2</v>
      </c>
      <c r="K71" s="6">
        <f>IF('Log_working_3-way'!$D71="","",1/'True_Odds_Calculator_3-way'!A72+1/'True_Odds_Calculator_3-way'!B72+1/'True_Odds_Calculator_3-way'!C72-1)</f>
        <v>5.363111061936765E-2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1.0501779208586164</v>
      </c>
      <c r="F72" s="6">
        <f>IF('Log_working_3-way'!D72="","",1/'True_Odds_Calculator_3-way'!N73+1/'True_Odds_Calculator_3-way'!O73+1/'True_Odds_Calculator_3-way'!P73-1)</f>
        <v>4.4142467459096224E-13</v>
      </c>
      <c r="H72" s="6">
        <f>IF('Log_working_3-way'!$D72="","",'True_Odds_Calculator_3-way'!N73/'True_Odds_Calculator_3-way'!A73-1)</f>
        <v>6.3644061467579505E-2</v>
      </c>
      <c r="I72" s="6">
        <f>IF('Log_working_3-way'!$D72="","",'True_Odds_Calculator_3-way'!O73/'True_Odds_Calculator_3-way'!B73-1)</f>
        <v>5.4695020218131551E-2</v>
      </c>
      <c r="J72" s="6">
        <f>IF('Log_working_3-way'!$D72="","",'True_Odds_Calculator_3-way'!P73/'True_Odds_Calculator_3-way'!C73-1)</f>
        <v>4.512640656489153E-2</v>
      </c>
      <c r="K72" s="6">
        <f>IF('Log_working_3-way'!$D72="","",1/'True_Odds_Calculator_3-way'!A73+1/'True_Odds_Calculator_3-way'!B73+1/'True_Odds_Calculator_3-way'!C73-1)</f>
        <v>5.3356181400487701E-2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1.0557685054059589</v>
      </c>
      <c r="F73" s="6">
        <f>IF('Log_working_3-way'!D73="","",1/'True_Odds_Calculator_3-way'!N74+1/'True_Odds_Calculator_3-way'!O74+1/'True_Odds_Calculator_3-way'!P74-1)</f>
        <v>1.560307438808195E-12</v>
      </c>
      <c r="H73" s="6">
        <f>IF('Log_working_3-way'!$D73="","",'True_Odds_Calculator_3-way'!N74/'True_Odds_Calculator_3-way'!A74-1)</f>
        <v>3.2355078226490752E-2</v>
      </c>
      <c r="I73" s="6">
        <f>IF('Log_working_3-way'!$D73="","",'True_Odds_Calculator_3-way'!O74/'True_Odds_Calculator_3-way'!B74-1)</f>
        <v>6.8849965256120749E-2</v>
      </c>
      <c r="J73" s="6">
        <f>IF('Log_working_3-way'!$D73="","",'True_Odds_Calculator_3-way'!P74/'True_Odds_Calculator_3-way'!C74-1)</f>
        <v>9.8385106038655801E-2</v>
      </c>
      <c r="K73" s="6">
        <f>IF('Log_working_3-way'!$D73="","",1/'True_Odds_Calculator_3-way'!A74+1/'True_Odds_Calculator_3-way'!B74+1/'True_Odds_Calculator_3-way'!C74-1)</f>
        <v>5.3875660390687807E-2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1.0564272214507486</v>
      </c>
      <c r="F74" s="6">
        <f>IF('Log_working_3-way'!D74="","",1/'True_Odds_Calculator_3-way'!N75+1/'True_Odds_Calculator_3-way'!O75+1/'True_Odds_Calculator_3-way'!P75-1)</f>
        <v>1.9295676167985221E-12</v>
      </c>
      <c r="H74" s="6">
        <f>IF('Log_working_3-way'!$D74="","",'True_Odds_Calculator_3-way'!N75/'True_Odds_Calculator_3-way'!A75-1)</f>
        <v>9.4321883854142419E-2</v>
      </c>
      <c r="I74" s="6">
        <f>IF('Log_working_3-way'!$D74="","",'True_Odds_Calculator_3-way'!O75/'True_Odds_Calculator_3-way'!B75-1)</f>
        <v>7.8559772718915566E-2</v>
      </c>
      <c r="J74" s="6">
        <f>IF('Log_working_3-way'!$D74="","",'True_Odds_Calculator_3-way'!P75/'True_Odds_Calculator_3-way'!C75-1)</f>
        <v>3.0257685915914712E-2</v>
      </c>
      <c r="K74" s="6">
        <f>IF('Log_working_3-way'!$D74="","",1/'True_Odds_Calculator_3-way'!A75+1/'True_Odds_Calculator_3-way'!B75+1/'True_Odds_Calculator_3-way'!C75-1)</f>
        <v>5.3831896019046699E-2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1.0646732918428385</v>
      </c>
      <c r="F75" s="6">
        <f>IF('Log_working_3-way'!D75="","",1/'True_Odds_Calculator_3-way'!N76+1/'True_Odds_Calculator_3-way'!O76+1/'True_Odds_Calculator_3-way'!P76-1)</f>
        <v>1.0592637877948619E-11</v>
      </c>
      <c r="H75" s="6">
        <f>IF('Log_working_3-way'!$D75="","",'True_Odds_Calculator_3-way'!N76/'True_Odds_Calculator_3-way'!A76-1)</f>
        <v>2.4229858077005728E-2</v>
      </c>
      <c r="I75" s="6">
        <f>IF('Log_working_3-way'!$D75="","",'True_Odds_Calculator_3-way'!O76/'True_Odds_Calculator_3-way'!B76-1)</f>
        <v>0.10310645410018493</v>
      </c>
      <c r="J75" s="6">
        <f>IF('Log_working_3-way'!$D75="","",'True_Odds_Calculator_3-way'!P76/'True_Odds_Calculator_3-way'!C76-1)</f>
        <v>0.13358457834222182</v>
      </c>
      <c r="K75" s="6">
        <f>IF('Log_working_3-way'!$D75="","",1/'True_Odds_Calculator_3-way'!A76+1/'True_Odds_Calculator_3-way'!B76+1/'True_Odds_Calculator_3-way'!C76-1)</f>
        <v>5.3790872506995768E-2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1.0548147706977158</v>
      </c>
      <c r="F76" s="6">
        <f>IF('Log_working_3-way'!D76="","",1/'True_Odds_Calculator_3-way'!N77+1/'True_Odds_Calculator_3-way'!O77+1/'True_Odds_Calculator_3-way'!P77-1)</f>
        <v>1.2230216839270724E-12</v>
      </c>
      <c r="H76" s="6">
        <f>IF('Log_working_3-way'!$D76="","",'True_Odds_Calculator_3-way'!N77/'True_Odds_Calculator_3-way'!A77-1)</f>
        <v>3.4142841524365863E-2</v>
      </c>
      <c r="I76" s="6">
        <f>IF('Log_working_3-way'!$D76="","",'True_Odds_Calculator_3-way'!O77/'True_Odds_Calculator_3-way'!B77-1)</f>
        <v>7.4667661444078881E-2</v>
      </c>
      <c r="J76" s="6">
        <f>IF('Log_working_3-way'!$D76="","",'True_Odds_Calculator_3-way'!P77/'True_Odds_Calculator_3-way'!C77-1)</f>
        <v>8.0412515950163188E-2</v>
      </c>
      <c r="K76" s="6">
        <f>IF('Log_working_3-way'!$D76="","",1/'True_Odds_Calculator_3-way'!A77+1/'True_Odds_Calculator_3-way'!B77+1/'True_Odds_Calculator_3-way'!C77-1)</f>
        <v>5.4725063379666095E-2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1.0758865482720434</v>
      </c>
      <c r="F77" s="6">
        <f>IF('Log_working_3-way'!D77="","",1/'True_Odds_Calculator_3-way'!N78+1/'True_Odds_Calculator_3-way'!O78+1/'True_Odds_Calculator_3-way'!P78-1)</f>
        <v>-1.1102230246251565E-16</v>
      </c>
      <c r="H77" s="6">
        <f>IF('Log_working_3-way'!$D77="","",'True_Odds_Calculator_3-way'!N78/'True_Odds_Calculator_3-way'!A78-1)</f>
        <v>1.8607345601570735E-2</v>
      </c>
      <c r="I77" s="6">
        <f>IF('Log_working_3-way'!$D77="","",'True_Odds_Calculator_3-way'!O78/'True_Odds_Calculator_3-way'!B78-1)</f>
        <v>0.14920256684241551</v>
      </c>
      <c r="J77" s="6">
        <f>IF('Log_working_3-way'!$D77="","",'True_Odds_Calculator_3-way'!P78/'True_Odds_Calculator_3-way'!C78-1)</f>
        <v>0.18439026211610954</v>
      </c>
      <c r="K77" s="6">
        <f>IF('Log_working_3-way'!$D77="","",1/'True_Odds_Calculator_3-way'!A78+1/'True_Odds_Calculator_3-way'!B78+1/'True_Odds_Calculator_3-way'!C78-1)</f>
        <v>5.1840607210626333E-2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1.0592278748268398</v>
      </c>
      <c r="F78" s="6">
        <f>IF('Log_working_3-way'!D78="","",1/'True_Odds_Calculator_3-way'!N79+1/'True_Odds_Calculator_3-way'!O79+1/'True_Odds_Calculator_3-way'!P79-1)</f>
        <v>3.347322419244847E-12</v>
      </c>
      <c r="H78" s="6">
        <f>IF('Log_working_3-way'!$D78="","",'True_Odds_Calculator_3-way'!N79/'True_Odds_Calculator_3-way'!A79-1)</f>
        <v>2.8418427265464619E-2</v>
      </c>
      <c r="I78" s="6">
        <f>IF('Log_working_3-way'!$D78="","",'True_Odds_Calculator_3-way'!O79/'True_Odds_Calculator_3-way'!B79-1)</f>
        <v>7.9875746399620695E-2</v>
      </c>
      <c r="J78" s="6">
        <f>IF('Log_working_3-way'!$D78="","",'True_Odds_Calculator_3-way'!P79/'True_Odds_Calculator_3-way'!C79-1)</f>
        <v>0.11569781285614567</v>
      </c>
      <c r="K78" s="6">
        <f>IF('Log_working_3-way'!$D78="","",1/'True_Odds_Calculator_3-way'!A79+1/'True_Odds_Calculator_3-way'!B79+1/'True_Odds_Calculator_3-way'!C79-1)</f>
        <v>5.3757318178034419E-2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1.049816776497116</v>
      </c>
      <c r="F79" s="6">
        <f>IF('Log_working_3-way'!D79="","",1/'True_Odds_Calculator_3-way'!N80+1/'True_Odds_Calculator_3-way'!O80+1/'True_Odds_Calculator_3-way'!P80-1)</f>
        <v>4.2010839251815923E-13</v>
      </c>
      <c r="H79" s="6">
        <f>IF('Log_working_3-way'!$D79="","",'True_Odds_Calculator_3-way'!N80/'True_Odds_Calculator_3-way'!A80-1)</f>
        <v>4.4142684600897653E-2</v>
      </c>
      <c r="I79" s="6">
        <f>IF('Log_working_3-way'!$D79="","",'True_Odds_Calculator_3-way'!O80/'True_Odds_Calculator_3-way'!B80-1)</f>
        <v>5.5690536264145551E-2</v>
      </c>
      <c r="J79" s="6">
        <f>IF('Log_working_3-way'!$D79="","",'True_Odds_Calculator_3-way'!P80/'True_Odds_Calculator_3-way'!C80-1)</f>
        <v>6.2548897592666686E-2</v>
      </c>
      <c r="K79" s="6">
        <f>IF('Log_working_3-way'!$D79="","",1/'True_Odds_Calculator_3-way'!A80+1/'True_Odds_Calculator_3-way'!B80+1/'True_Odds_Calculator_3-way'!C80-1)</f>
        <v>5.2953279112247786E-2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1.0492522160069473</v>
      </c>
      <c r="F80" s="6">
        <f>IF('Log_working_3-way'!D80="","",1/'True_Odds_Calculator_3-way'!N81+1/'True_Odds_Calculator_3-way'!O81+1/'True_Odds_Calculator_3-way'!P81-1)</f>
        <v>3.7037040101495222E-13</v>
      </c>
      <c r="H80" s="6">
        <f>IF('Log_working_3-way'!$D80="","",'True_Odds_Calculator_3-way'!N81/'True_Odds_Calculator_3-way'!A81-1)</f>
        <v>4.7587034534036121E-2</v>
      </c>
      <c r="I80" s="6">
        <f>IF('Log_working_3-way'!$D80="","",'True_Odds_Calculator_3-way'!O81/'True_Odds_Calculator_3-way'!B81-1)</f>
        <v>5.4726299933871347E-2</v>
      </c>
      <c r="J80" s="6">
        <f>IF('Log_working_3-way'!$D80="","",'True_Odds_Calculator_3-way'!P81/'True_Odds_Calculator_3-way'!C81-1)</f>
        <v>5.6968891484090678E-2</v>
      </c>
      <c r="K80" s="6">
        <f>IF('Log_working_3-way'!$D80="","",1/'True_Odds_Calculator_3-way'!A81+1/'True_Odds_Calculator_3-way'!B81+1/'True_Odds_Calculator_3-way'!C81-1)</f>
        <v>5.2763433888540989E-2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1.0531795678121421</v>
      </c>
      <c r="F81" s="6">
        <f>IF('Log_working_3-way'!D81="","",1/'True_Odds_Calculator_3-way'!N82+1/'True_Odds_Calculator_3-way'!O82+1/'True_Odds_Calculator_3-way'!P82-1)</f>
        <v>9.6500585300418606E-13</v>
      </c>
      <c r="H81" s="6">
        <f>IF('Log_working_3-way'!$D81="","",'True_Odds_Calculator_3-way'!N82/'True_Odds_Calculator_3-way'!A82-1)</f>
        <v>3.3404654674767054E-2</v>
      </c>
      <c r="I81" s="6">
        <f>IF('Log_working_3-way'!$D81="","",'True_Odds_Calculator_3-way'!O82/'True_Odds_Calculator_3-way'!B82-1)</f>
        <v>7.0176130134306458E-2</v>
      </c>
      <c r="J81" s="6">
        <f>IF('Log_working_3-way'!$D81="","",'True_Odds_Calculator_3-way'!P82/'True_Odds_Calculator_3-way'!C82-1)</f>
        <v>8.0119310356958184E-2</v>
      </c>
      <c r="K81" s="6">
        <f>IF('Log_working_3-way'!$D81="","",1/'True_Odds_Calculator_3-way'!A82+1/'True_Odds_Calculator_3-way'!B82+1/'True_Odds_Calculator_3-way'!C82-1)</f>
        <v>5.3154950927588596E-2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1.0522989339220052</v>
      </c>
      <c r="F82" s="6">
        <f>IF('Log_working_3-way'!D82="","",1/'True_Odds_Calculator_3-way'!N83+1/'True_Odds_Calculator_3-way'!O83+1/'True_Odds_Calculator_3-way'!P83-1)</f>
        <v>8.1001871876651421E-13</v>
      </c>
      <c r="H82" s="6">
        <f>IF('Log_working_3-way'!$D82="","",'True_Odds_Calculator_3-way'!N83/'True_Odds_Calculator_3-way'!A83-1)</f>
        <v>7.142203545833703E-2</v>
      </c>
      <c r="I82" s="6">
        <f>IF('Log_working_3-way'!$D82="","",'True_Odds_Calculator_3-way'!O83/'True_Odds_Calculator_3-way'!B83-1)</f>
        <v>7.3483247918881167E-2</v>
      </c>
      <c r="J82" s="6">
        <f>IF('Log_working_3-way'!$D82="","",'True_Odds_Calculator_3-way'!P83/'True_Odds_Calculator_3-way'!C83-1)</f>
        <v>3.3995541103794658E-2</v>
      </c>
      <c r="K82" s="6">
        <f>IF('Log_working_3-way'!$D82="","",1/'True_Odds_Calculator_3-way'!A83+1/'True_Odds_Calculator_3-way'!B83+1/'True_Odds_Calculator_3-way'!C83-1)</f>
        <v>5.2816123395398318E-2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1.0420609525089348</v>
      </c>
      <c r="F83" s="6">
        <f>IF('Log_working_3-way'!D83="","",1/'True_Odds_Calculator_3-way'!N84+1/'True_Odds_Calculator_3-way'!O84+1/'True_Odds_Calculator_3-way'!P84-1)</f>
        <v>1.2456702336294256E-13</v>
      </c>
      <c r="H83" s="6">
        <f>IF('Log_working_3-way'!$D83="","",'True_Odds_Calculator_3-way'!N84/'True_Odds_Calculator_3-way'!A84-1)</f>
        <v>5.1499789789558159E-2</v>
      </c>
      <c r="I83" s="6">
        <f>IF('Log_working_3-way'!$D83="","",'True_Odds_Calculator_3-way'!O84/'True_Odds_Calculator_3-way'!B84-1)</f>
        <v>5.4105356363549628E-2</v>
      </c>
      <c r="J83" s="6">
        <f>IF('Log_working_3-way'!$D83="","",'True_Odds_Calculator_3-way'!P84/'True_Odds_Calculator_3-way'!C84-1)</f>
        <v>3.3620374189277547E-2</v>
      </c>
      <c r="K83" s="6">
        <f>IF('Log_working_3-way'!$D83="","",1/'True_Odds_Calculator_3-way'!A84+1/'True_Odds_Calculator_3-way'!B84+1/'True_Odds_Calculator_3-way'!C84-1)</f>
        <v>4.4325454348233428E-2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1.0497054587566534</v>
      </c>
      <c r="F84" s="6">
        <f>IF('Log_working_3-way'!D84="","",1/'True_Odds_Calculator_3-way'!N85+1/'True_Odds_Calculator_3-way'!O85+1/'True_Odds_Calculator_3-way'!P85-1)</f>
        <v>4.0656367161773233E-13</v>
      </c>
      <c r="H84" s="6">
        <f>IF('Log_working_3-way'!$D84="","",'True_Odds_Calculator_3-way'!N85/'True_Odds_Calculator_3-way'!A85-1)</f>
        <v>4.501439694306586E-2</v>
      </c>
      <c r="I84" s="6">
        <f>IF('Log_working_3-way'!$D84="","",'True_Odds_Calculator_3-way'!O85/'True_Odds_Calculator_3-way'!B85-1)</f>
        <v>5.8522554331788212E-2</v>
      </c>
      <c r="J84" s="6">
        <f>IF('Log_working_3-way'!$D84="","",'True_Odds_Calculator_3-way'!P85/'True_Odds_Calculator_3-way'!C85-1)</f>
        <v>5.7916021712761223E-2</v>
      </c>
      <c r="K84" s="6">
        <f>IF('Log_working_3-way'!$D84="","",1/'True_Odds_Calculator_3-way'!A85+1/'True_Odds_Calculator_3-way'!B85+1/'True_Odds_Calculator_3-way'!C85-1)</f>
        <v>5.3007420053844623E-2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1.0524624469644277</v>
      </c>
      <c r="F85" s="6">
        <f>IF('Log_working_3-way'!D85="","",1/'True_Odds_Calculator_3-way'!N86+1/'True_Odds_Calculator_3-way'!O86+1/'True_Odds_Calculator_3-way'!P86-1)</f>
        <v>6.574740751830177E-13</v>
      </c>
      <c r="H85" s="6">
        <f>IF('Log_working_3-way'!$D85="","",'True_Odds_Calculator_3-way'!N86/'True_Odds_Calculator_3-way'!A86-1)</f>
        <v>4.2231828188906695E-2</v>
      </c>
      <c r="I85" s="6">
        <f>IF('Log_working_3-way'!$D85="","",'True_Odds_Calculator_3-way'!O86/'True_Odds_Calculator_3-way'!B86-1)</f>
        <v>6.4976878698601803E-2</v>
      </c>
      <c r="J85" s="6">
        <f>IF('Log_working_3-way'!$D85="","",'True_Odds_Calculator_3-way'!P86/'True_Odds_Calculator_3-way'!C86-1)</f>
        <v>6.5312495900893719E-2</v>
      </c>
      <c r="K85" s="6">
        <f>IF('Log_working_3-way'!$D85="","",1/'True_Odds_Calculator_3-way'!A86+1/'True_Odds_Calculator_3-way'!B86+1/'True_Odds_Calculator_3-way'!C86-1)</f>
        <v>5.5151471427353549E-2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1.0596465584090327</v>
      </c>
      <c r="F86" s="6">
        <f>IF('Log_working_3-way'!D86="","",1/'True_Odds_Calculator_3-way'!N87+1/'True_Odds_Calculator_3-way'!O87+1/'True_Odds_Calculator_3-way'!P87-1)</f>
        <v>3.9728220713186602E-12</v>
      </c>
      <c r="H86" s="6">
        <f>IF('Log_working_3-way'!$D86="","",'True_Odds_Calculator_3-way'!N87/'True_Odds_Calculator_3-way'!A87-1)</f>
        <v>0.10458861582639867</v>
      </c>
      <c r="I86" s="6">
        <f>IF('Log_working_3-way'!$D86="","",'True_Odds_Calculator_3-way'!O87/'True_Odds_Calculator_3-way'!B87-1)</f>
        <v>9.2690625321342424E-2</v>
      </c>
      <c r="J86" s="6">
        <f>IF('Log_working_3-way'!$D86="","",'True_Odds_Calculator_3-way'!P87/'True_Odds_Calculator_3-way'!C87-1)</f>
        <v>2.7074888504594607E-2</v>
      </c>
      <c r="K86" s="6">
        <f>IF('Log_working_3-way'!$D86="","",1/'True_Odds_Calculator_3-way'!A87+1/'True_Odds_Calculator_3-way'!B87+1/'True_Odds_Calculator_3-way'!C87-1)</f>
        <v>5.3901224957169092E-2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1.0509176990884326</v>
      </c>
      <c r="F87" s="6">
        <f>IF('Log_working_3-way'!D87="","",1/'True_Odds_Calculator_3-way'!N88+1/'True_Odds_Calculator_3-way'!O88+1/'True_Odds_Calculator_3-way'!P88-1)</f>
        <v>5.3579363168410055E-13</v>
      </c>
      <c r="H87" s="6">
        <f>IF('Log_working_3-way'!$D87="","",'True_Odds_Calculator_3-way'!N88/'True_Odds_Calculator_3-way'!A88-1)</f>
        <v>4.0113526752134643E-2</v>
      </c>
      <c r="I87" s="6">
        <f>IF('Log_working_3-way'!$D87="","",'True_Odds_Calculator_3-way'!O88/'True_Odds_Calculator_3-way'!B88-1)</f>
        <v>6.6789088838226762E-2</v>
      </c>
      <c r="J87" s="6">
        <f>IF('Log_working_3-way'!$D87="","",'True_Odds_Calculator_3-way'!P88/'True_Odds_Calculator_3-way'!C88-1)</f>
        <v>6.135055771536746E-2</v>
      </c>
      <c r="K87" s="6">
        <f>IF('Log_working_3-way'!$D87="","",1/'True_Odds_Calculator_3-way'!A88+1/'True_Odds_Calculator_3-way'!B88+1/'True_Odds_Calculator_3-way'!C88-1)</f>
        <v>5.3351647049854511E-2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1.0681425248981733</v>
      </c>
      <c r="F88" s="6">
        <f>IF('Log_working_3-way'!D88="","",1/'True_Odds_Calculator_3-way'!N89+1/'True_Odds_Calculator_3-way'!O89+1/'True_Odds_Calculator_3-way'!P89-1)</f>
        <v>1.0431877583982896E-11</v>
      </c>
      <c r="H88" s="6">
        <f>IF('Log_working_3-way'!$D88="","",'True_Odds_Calculator_3-way'!N89/'True_Odds_Calculator_3-way'!A89-1)</f>
        <v>3.112513541039208E-2</v>
      </c>
      <c r="I88" s="6">
        <f>IF('Log_working_3-way'!$D88="","",'True_Odds_Calculator_3-way'!O89/'True_Odds_Calculator_3-way'!B89-1)</f>
        <v>0.10055544134881345</v>
      </c>
      <c r="J88" s="6">
        <f>IF('Log_working_3-way'!$D88="","",'True_Odds_Calculator_3-way'!P89/'True_Odds_Calculator_3-way'!C89-1)</f>
        <v>0.12456204415836147</v>
      </c>
      <c r="K88" s="6">
        <f>IF('Log_working_3-way'!$D88="","",1/'True_Odds_Calculator_3-way'!A89+1/'True_Odds_Calculator_3-way'!B89+1/'True_Odds_Calculator_3-way'!C89-1)</f>
        <v>6.1424569827931208E-2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1.0616334520178621</v>
      </c>
      <c r="F89" s="6">
        <f>IF('Log_working_3-way'!D89="","",1/'True_Odds_Calculator_3-way'!N90+1/'True_Odds_Calculator_3-way'!O90+1/'True_Odds_Calculator_3-way'!P90-1)</f>
        <v>5.1114668053742207E-12</v>
      </c>
      <c r="H89" s="6">
        <f>IF('Log_working_3-way'!$D89="","",'True_Odds_Calculator_3-way'!N90/'True_Odds_Calculator_3-way'!A90-1)</f>
        <v>2.7786563300498779E-2</v>
      </c>
      <c r="I89" s="6">
        <f>IF('Log_working_3-way'!$D89="","",'True_Odds_Calculator_3-way'!O90/'True_Odds_Calculator_3-way'!B90-1)</f>
        <v>9.1834615593274549E-2</v>
      </c>
      <c r="J89" s="6">
        <f>IF('Log_working_3-way'!$D89="","",'True_Odds_Calculator_3-way'!P90/'True_Odds_Calculator_3-way'!C90-1)</f>
        <v>0.11383523355707559</v>
      </c>
      <c r="K89" s="6">
        <f>IF('Log_working_3-way'!$D89="","",1/'True_Odds_Calculator_3-way'!A90+1/'True_Odds_Calculator_3-way'!B90+1/'True_Odds_Calculator_3-way'!C90-1)</f>
        <v>5.5323299888517141E-2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1.0492412025291251</v>
      </c>
      <c r="F90" s="6">
        <f>IF('Log_working_3-way'!D90="","",1/'True_Odds_Calculator_3-way'!N91+1/'True_Odds_Calculator_3-way'!O91+1/'True_Odds_Calculator_3-way'!P91-1)</f>
        <v>3.7636560534792807E-13</v>
      </c>
      <c r="H90" s="6">
        <f>IF('Log_working_3-way'!$D90="","",'True_Odds_Calculator_3-way'!N91/'True_Odds_Calculator_3-way'!A91-1)</f>
        <v>4.5217336962982912E-2</v>
      </c>
      <c r="I90" s="6">
        <f>IF('Log_working_3-way'!$D90="","",'True_Odds_Calculator_3-way'!O91/'True_Odds_Calculator_3-way'!B91-1)</f>
        <v>5.6684758771111232E-2</v>
      </c>
      <c r="J90" s="6">
        <f>IF('Log_working_3-way'!$D90="","",'True_Odds_Calculator_3-way'!P91/'True_Odds_Calculator_3-way'!C91-1)</f>
        <v>5.7893999591615453E-2</v>
      </c>
      <c r="K90" s="6">
        <f>IF('Log_working_3-way'!$D90="","",1/'True_Odds_Calculator_3-way'!A91+1/'True_Odds_Calculator_3-way'!B91+1/'True_Odds_Calculator_3-way'!C91-1)</f>
        <v>5.2580283760646385E-2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1.0544995511985902</v>
      </c>
      <c r="F91" s="6">
        <f>IF('Log_working_3-way'!D91="","",1/'True_Odds_Calculator_3-way'!N92+1/'True_Odds_Calculator_3-way'!O92+1/'True_Odds_Calculator_3-way'!P92-1)</f>
        <v>1.3493650641294153E-12</v>
      </c>
      <c r="H91" s="6">
        <f>IF('Log_working_3-way'!$D91="","",'True_Odds_Calculator_3-way'!N92/'True_Odds_Calculator_3-way'!A92-1)</f>
        <v>3.0968662459359697E-2</v>
      </c>
      <c r="I91" s="6">
        <f>IF('Log_working_3-way'!$D91="","",'True_Odds_Calculator_3-way'!O92/'True_Odds_Calculator_3-way'!B92-1)</f>
        <v>7.8185180453086423E-2</v>
      </c>
      <c r="J91" s="6">
        <f>IF('Log_working_3-way'!$D91="","",'True_Odds_Calculator_3-way'!P92/'True_Odds_Calculator_3-way'!C92-1)</f>
        <v>8.32854353662833E-2</v>
      </c>
      <c r="K91" s="6">
        <f>IF('Log_working_3-way'!$D91="","",1/'True_Odds_Calculator_3-way'!A92+1/'True_Odds_Calculator_3-way'!B92+1/'True_Odds_Calculator_3-way'!C92-1)</f>
        <v>5.3099599379385243E-2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1.0618432395875894</v>
      </c>
      <c r="F92" s="6">
        <f>IF('Log_working_3-way'!D92="","",1/'True_Odds_Calculator_3-way'!N93+1/'True_Odds_Calculator_3-way'!O93+1/'True_Odds_Calculator_3-way'!P93-1)</f>
        <v>5.4862780984876736E-12</v>
      </c>
      <c r="H92" s="6">
        <f>IF('Log_working_3-way'!$D92="","",'True_Odds_Calculator_3-way'!N93/'True_Odds_Calculator_3-way'!A93-1)</f>
        <v>2.7227316707304716E-2</v>
      </c>
      <c r="I92" s="6">
        <f>IF('Log_working_3-way'!$D92="","",'True_Odds_Calculator_3-way'!O93/'True_Odds_Calculator_3-way'!B93-1)</f>
        <v>9.2485178280627522E-2</v>
      </c>
      <c r="J92" s="6">
        <f>IF('Log_working_3-way'!$D92="","",'True_Odds_Calculator_3-way'!P93/'True_Odds_Calculator_3-way'!C93-1)</f>
        <v>0.11660260902311403</v>
      </c>
      <c r="K92" s="6">
        <f>IF('Log_working_3-way'!$D92="","",1/'True_Odds_Calculator_3-way'!A93+1/'True_Odds_Calculator_3-way'!B93+1/'True_Odds_Calculator_3-way'!C93-1)</f>
        <v>5.4970070433905338E-2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1.057229766353466</v>
      </c>
      <c r="F93" s="6">
        <f>IF('Log_working_3-way'!D93="","",1/'True_Odds_Calculator_3-way'!N94+1/'True_Odds_Calculator_3-way'!O94+1/'True_Odds_Calculator_3-way'!P94-1)</f>
        <v>1.9668711104259273E-12</v>
      </c>
      <c r="H93" s="6">
        <f>IF('Log_working_3-way'!$D93="","",'True_Odds_Calculator_3-way'!N94/'True_Odds_Calculator_3-way'!A94-1)</f>
        <v>3.2342123673414269E-2</v>
      </c>
      <c r="I93" s="6">
        <f>IF('Log_working_3-way'!$D93="","",'True_Odds_Calculator_3-way'!O94/'True_Odds_Calculator_3-way'!B94-1)</f>
        <v>7.4327980822550543E-2</v>
      </c>
      <c r="J93" s="6">
        <f>IF('Log_working_3-way'!$D93="","",'True_Odds_Calculator_3-way'!P94/'True_Odds_Calculator_3-way'!C94-1)</f>
        <v>9.7726316258259782E-2</v>
      </c>
      <c r="K93" s="6">
        <f>IF('Log_working_3-way'!$D93="","",1/'True_Odds_Calculator_3-way'!A94+1/'True_Odds_Calculator_3-way'!B94+1/'True_Odds_Calculator_3-way'!C94-1)</f>
        <v>5.5187212499678839E-2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1.0538555836150383</v>
      </c>
      <c r="F94" s="6">
        <f>IF('Log_working_3-way'!D94="","",1/'True_Odds_Calculator_3-way'!N95+1/'True_Odds_Calculator_3-way'!O95+1/'True_Odds_Calculator_3-way'!P95-1)</f>
        <v>9.6989083431253675E-13</v>
      </c>
      <c r="H94" s="6">
        <f>IF('Log_working_3-way'!$D94="","",'True_Odds_Calculator_3-way'!N95/'True_Odds_Calculator_3-way'!A95-1)</f>
        <v>3.6333960456262471E-2</v>
      </c>
      <c r="I94" s="6">
        <f>IF('Log_working_3-way'!$D94="","",'True_Odds_Calculator_3-way'!O95/'True_Odds_Calculator_3-way'!B95-1)</f>
        <v>6.5358314119343008E-2</v>
      </c>
      <c r="J94" s="6">
        <f>IF('Log_working_3-way'!$D94="","",'True_Odds_Calculator_3-way'!P95/'True_Odds_Calculator_3-way'!C95-1)</f>
        <v>8.2261929005307044E-2</v>
      </c>
      <c r="K94" s="6">
        <f>IF('Log_working_3-way'!$D94="","",1/'True_Odds_Calculator_3-way'!A95+1/'True_Odds_Calculator_3-way'!B95+1/'True_Odds_Calculator_3-way'!C95-1)</f>
        <v>5.4520639378194069E-2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1.0526555071904344</v>
      </c>
      <c r="F95" s="6">
        <f>IF('Log_working_3-way'!D95="","",1/'True_Odds_Calculator_3-way'!N96+1/'True_Odds_Calculator_3-way'!O96+1/'True_Odds_Calculator_3-way'!P96-1)</f>
        <v>7.1964656456202647E-13</v>
      </c>
      <c r="H95" s="6">
        <f>IF('Log_working_3-way'!$D95="","",'True_Odds_Calculator_3-way'!N96/'True_Odds_Calculator_3-way'!A96-1)</f>
        <v>3.9578921275124079E-2</v>
      </c>
      <c r="I95" s="6">
        <f>IF('Log_working_3-way'!$D95="","",'True_Odds_Calculator_3-way'!O96/'True_Odds_Calculator_3-way'!B96-1)</f>
        <v>6.4884766804194749E-2</v>
      </c>
      <c r="J95" s="6">
        <f>IF('Log_working_3-way'!$D95="","",'True_Odds_Calculator_3-way'!P96/'True_Odds_Calculator_3-way'!C96-1)</f>
        <v>7.0706359876088642E-2</v>
      </c>
      <c r="K95" s="6">
        <f>IF('Log_working_3-way'!$D95="","",1/'True_Odds_Calculator_3-way'!A96+1/'True_Odds_Calculator_3-way'!B96+1/'True_Odds_Calculator_3-way'!C96-1)</f>
        <v>5.4723246267680992E-2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1.049425134515634</v>
      </c>
      <c r="F96" s="6">
        <f>IF('Log_working_3-way'!D96="","",1/'True_Odds_Calculator_3-way'!N97+1/'True_Odds_Calculator_3-way'!O97+1/'True_Odds_Calculator_3-way'!P97-1)</f>
        <v>3.7547742692822794E-13</v>
      </c>
      <c r="H96" s="6">
        <f>IF('Log_working_3-way'!$D96="","",'True_Odds_Calculator_3-way'!N97/'True_Odds_Calculator_3-way'!A97-1)</f>
        <v>5.0699744230501942E-2</v>
      </c>
      <c r="I96" s="6">
        <f>IF('Log_working_3-way'!$D96="","",'True_Odds_Calculator_3-way'!O97/'True_Odds_Calculator_3-way'!B97-1)</f>
        <v>5.4675617150653943E-2</v>
      </c>
      <c r="J96" s="6">
        <f>IF('Log_working_3-way'!$D96="","",'True_Odds_Calculator_3-way'!P97/'True_Odds_Calculator_3-way'!C97-1)</f>
        <v>5.4032696933021374E-2</v>
      </c>
      <c r="K96" s="6">
        <f>IF('Log_working_3-way'!$D96="","",1/'True_Odds_Calculator_3-way'!A97+1/'True_Odds_Calculator_3-way'!B97+1/'True_Odds_Calculator_3-way'!C97-1)</f>
        <v>5.307410007129798E-2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1.0568542167776513</v>
      </c>
      <c r="F97" s="6">
        <f>IF('Log_working_3-way'!D97="","",1/'True_Odds_Calculator_3-way'!N98+1/'True_Odds_Calculator_3-way'!O98+1/'True_Odds_Calculator_3-way'!P98-1)</f>
        <v>1.1379786002407855E-12</v>
      </c>
      <c r="H97" s="6">
        <f>IF('Log_working_3-way'!$D97="","",'True_Odds_Calculator_3-way'!N98/'True_Odds_Calculator_3-way'!A98-1)</f>
        <v>5.0634000756045516E-2</v>
      </c>
      <c r="I97" s="6">
        <f>IF('Log_working_3-way'!$D97="","",'True_Odds_Calculator_3-way'!O98/'True_Odds_Calculator_3-way'!B98-1)</f>
        <v>7.3472847259053786E-2</v>
      </c>
      <c r="J97" s="6">
        <f>IF('Log_working_3-way'!$D97="","",'True_Odds_Calculator_3-way'!P98/'True_Odds_Calculator_3-way'!C98-1)</f>
        <v>6.0928128216254818E-2</v>
      </c>
      <c r="K97" s="6">
        <f>IF('Log_working_3-way'!$D97="","",1/'True_Odds_Calculator_3-way'!A98+1/'True_Odds_Calculator_3-way'!B98+1/'True_Odds_Calculator_3-way'!C98-1)</f>
        <v>6.017629954676651E-2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1.0550410081066508</v>
      </c>
      <c r="F98" s="6">
        <f>IF('Log_working_3-way'!D98="","",1/'True_Odds_Calculator_3-way'!N99+1/'True_Odds_Calculator_3-way'!O99+1/'True_Odds_Calculator_3-way'!P99-1)</f>
        <v>9.2148511043887993E-13</v>
      </c>
      <c r="H98" s="6">
        <f>IF('Log_working_3-way'!$D98="","",'True_Odds_Calculator_3-way'!N99/'True_Odds_Calculator_3-way'!A99-1)</f>
        <v>6.6480451193465129E-2</v>
      </c>
      <c r="I98" s="6">
        <f>IF('Log_working_3-way'!$D98="","",'True_Odds_Calculator_3-way'!O99/'True_Odds_Calculator_3-way'!B99-1)</f>
        <v>6.7921991566467277E-2</v>
      </c>
      <c r="J98" s="6">
        <f>IF('Log_working_3-way'!$D98="","",'True_Odds_Calculator_3-way'!P99/'True_Odds_Calculator_3-way'!C99-1)</f>
        <v>4.5645519385035582E-2</v>
      </c>
      <c r="K98" s="6">
        <f>IF('Log_working_3-way'!$D98="","",1/'True_Odds_Calculator_3-way'!A99+1/'True_Odds_Calculator_3-way'!B99+1/'True_Odds_Calculator_3-way'!C99-1)</f>
        <v>5.8033753685927447E-2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1.0681566218502621</v>
      </c>
      <c r="F99" s="6">
        <f>IF('Log_working_3-way'!D99="","",1/'True_Odds_Calculator_3-way'!N100+1/'True_Odds_Calculator_3-way'!O100+1/'True_Odds_Calculator_3-way'!P100-1)</f>
        <v>7.1580519289682343E-12</v>
      </c>
      <c r="H99" s="6">
        <f>IF('Log_working_3-way'!$D99="","",'True_Odds_Calculator_3-way'!N100/'True_Odds_Calculator_3-way'!A100-1)</f>
        <v>3.8472556833494043E-2</v>
      </c>
      <c r="I99" s="6">
        <f>IF('Log_working_3-way'!$D99="","",'True_Odds_Calculator_3-way'!O100/'True_Odds_Calculator_3-way'!B100-1)</f>
        <v>9.2050632741109695E-2</v>
      </c>
      <c r="J99" s="6">
        <f>IF('Log_working_3-way'!$D99="","",'True_Odds_Calculator_3-way'!P100/'True_Odds_Calculator_3-way'!C100-1)</f>
        <v>0.10994063642589902</v>
      </c>
      <c r="K99" s="6">
        <f>IF('Log_working_3-way'!$D99="","",1/'True_Odds_Calculator_3-way'!A100+1/'True_Odds_Calculator_3-way'!B100+1/'True_Odds_Calculator_3-way'!C100-1)</f>
        <v>6.588813485365197E-2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1.0549788953443853</v>
      </c>
      <c r="F100" s="6">
        <f>IF('Log_working_3-way'!D100="","",1/'True_Odds_Calculator_3-way'!N101+1/'True_Odds_Calculator_3-way'!O101+1/'True_Odds_Calculator_3-way'!P101-1)</f>
        <v>1.3111733920823099E-12</v>
      </c>
      <c r="H100" s="6">
        <f>IF('Log_working_3-way'!$D100="","",'True_Odds_Calculator_3-way'!N101/'True_Odds_Calculator_3-way'!A101-1)</f>
        <v>3.3158334252232358E-2</v>
      </c>
      <c r="I100" s="6">
        <f>IF('Log_working_3-way'!$D100="","",'True_Odds_Calculator_3-way'!O101/'True_Odds_Calculator_3-way'!B101-1)</f>
        <v>7.6777284630735743E-2</v>
      </c>
      <c r="J100" s="6">
        <f>IF('Log_working_3-way'!$D100="","",'True_Odds_Calculator_3-way'!P101/'True_Odds_Calculator_3-way'!C101-1)</f>
        <v>8.1239734414446874E-2</v>
      </c>
      <c r="K100" s="6">
        <f>IF('Log_working_3-way'!$D100="","",1/'True_Odds_Calculator_3-way'!A101+1/'True_Odds_Calculator_3-way'!B101+1/'True_Odds_Calculator_3-way'!C101-1)</f>
        <v>5.4448748231777255E-2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1.0498495157263974</v>
      </c>
      <c r="F101" s="6">
        <f>IF('Log_working_3-way'!D101="","",1/'True_Odds_Calculator_3-way'!N102+1/'True_Odds_Calculator_3-way'!O102+1/'True_Odds_Calculator_3-way'!P102-1)</f>
        <v>4.1899816949353408E-13</v>
      </c>
      <c r="H101" s="6">
        <f>IF('Log_working_3-way'!$D101="","",'True_Odds_Calculator_3-way'!N102/'True_Odds_Calculator_3-way'!A102-1)</f>
        <v>4.4390594703439978E-2</v>
      </c>
      <c r="I101" s="6">
        <f>IF('Log_working_3-way'!$D101="","",'True_Odds_Calculator_3-way'!O102/'True_Odds_Calculator_3-way'!B102-1)</f>
        <v>5.8088658197031684E-2</v>
      </c>
      <c r="J101" s="6">
        <f>IF('Log_working_3-way'!$D101="","",'True_Odds_Calculator_3-way'!P102/'True_Odds_Calculator_3-way'!C102-1)</f>
        <v>5.9696455719453478E-2</v>
      </c>
      <c r="K101" s="6">
        <f>IF('Log_working_3-way'!$D101="","",1/'True_Odds_Calculator_3-way'!A102+1/'True_Odds_Calculator_3-way'!B102+1/'True_Odds_Calculator_3-way'!C102-1)</f>
        <v>5.3074990294612379E-2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1.0553380333466553</v>
      </c>
      <c r="F102" s="6">
        <f>IF('Log_working_3-way'!D102="","",1/'True_Odds_Calculator_3-way'!N103+1/'True_Odds_Calculator_3-way'!O103+1/'True_Odds_Calculator_3-way'!P103-1)</f>
        <v>1.596056620201125E-12</v>
      </c>
      <c r="H102" s="6">
        <f>IF('Log_working_3-way'!$D102="","",'True_Odds_Calculator_3-way'!N103/'True_Odds_Calculator_3-way'!A103-1)</f>
        <v>3.0466033571247886E-2</v>
      </c>
      <c r="I102" s="6">
        <f>IF('Log_working_3-way'!$D102="","",'True_Odds_Calculator_3-way'!O103/'True_Odds_Calculator_3-way'!B103-1)</f>
        <v>7.4763491350184896E-2</v>
      </c>
      <c r="J102" s="6">
        <f>IF('Log_working_3-way'!$D102="","",'True_Odds_Calculator_3-way'!P103/'True_Odds_Calculator_3-way'!C103-1)</f>
        <v>9.314966344856157E-2</v>
      </c>
      <c r="K102" s="6">
        <f>IF('Log_working_3-way'!$D102="","",1/'True_Odds_Calculator_3-way'!A103+1/'True_Odds_Calculator_3-way'!B103+1/'True_Odds_Calculator_3-way'!C103-1)</f>
        <v>5.3134479271991886E-2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1.0515524048465401</v>
      </c>
      <c r="F103" s="6">
        <f>IF('Log_working_3-way'!D103="","",1/'True_Odds_Calculator_3-way'!N104+1/'True_Odds_Calculator_3-way'!O104+1/'True_Odds_Calculator_3-way'!P104-1)</f>
        <v>5.3979043457275111E-13</v>
      </c>
      <c r="H103" s="6">
        <f>IF('Log_working_3-way'!$D103="","",'True_Odds_Calculator_3-way'!N104/'True_Odds_Calculator_3-way'!A104-1)</f>
        <v>5.8813634878488008E-2</v>
      </c>
      <c r="I103" s="6">
        <f>IF('Log_working_3-way'!$D103="","",'True_Odds_Calculator_3-way'!O104/'True_Odds_Calculator_3-way'!B104-1)</f>
        <v>6.2814819670467426E-2</v>
      </c>
      <c r="J103" s="6">
        <f>IF('Log_working_3-way'!$D103="","",'True_Odds_Calculator_3-way'!P104/'True_Odds_Calculator_3-way'!C104-1)</f>
        <v>4.5986427972412258E-2</v>
      </c>
      <c r="K103" s="6">
        <f>IF('Log_working_3-way'!$D103="","",1/'True_Odds_Calculator_3-way'!A104+1/'True_Odds_Calculator_3-way'!B104+1/'True_Odds_Calculator_3-way'!C104-1)</f>
        <v>5.4841670226895012E-2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1.0495024224560003</v>
      </c>
      <c r="F104" s="6">
        <f>IF('Log_working_3-way'!D104="","",1/'True_Odds_Calculator_3-way'!N105+1/'True_Odds_Calculator_3-way'!O105+1/'True_Odds_Calculator_3-way'!P105-1)</f>
        <v>3.9412917374193057E-13</v>
      </c>
      <c r="H104" s="6">
        <f>IF('Log_working_3-way'!$D104="","",'True_Odds_Calculator_3-way'!N105/'True_Odds_Calculator_3-way'!A105-1)</f>
        <v>5.2103553686551951E-2</v>
      </c>
      <c r="I104" s="6">
        <f>IF('Log_working_3-way'!$D104="","",'True_Odds_Calculator_3-way'!O105/'True_Odds_Calculator_3-way'!B105-1)</f>
        <v>6.2760944013071862E-2</v>
      </c>
      <c r="J104" s="6">
        <f>IF('Log_working_3-way'!$D104="","",'True_Odds_Calculator_3-way'!P105/'True_Odds_Calculator_3-way'!C105-1)</f>
        <v>4.6153837673864162E-2</v>
      </c>
      <c r="K104" s="6">
        <f>IF('Log_working_3-way'!$D104="","",1/'True_Odds_Calculator_3-way'!A105+1/'True_Odds_Calculator_3-way'!B105+1/'True_Odds_Calculator_3-way'!C105-1)</f>
        <v>5.2749860336974486E-2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1.0513893159019279</v>
      </c>
      <c r="F105" s="6">
        <f>IF('Log_working_3-way'!D105="","",1/'True_Odds_Calculator_3-way'!N106+1/'True_Odds_Calculator_3-way'!O106+1/'True_Odds_Calculator_3-way'!P106-1)</f>
        <v>5.5999649362092896E-13</v>
      </c>
      <c r="H105" s="6">
        <f>IF('Log_working_3-way'!$D105="","",'True_Odds_Calculator_3-way'!N106/'True_Odds_Calculator_3-way'!A106-1)</f>
        <v>4.1738208522612785E-2</v>
      </c>
      <c r="I105" s="6">
        <f>IF('Log_working_3-way'!$D105="","",'True_Odds_Calculator_3-way'!O106/'True_Odds_Calculator_3-way'!B106-1)</f>
        <v>6.6182099802448047E-2</v>
      </c>
      <c r="J105" s="6">
        <f>IF('Log_working_3-way'!$D105="","",'True_Odds_Calculator_3-way'!P106/'True_Odds_Calculator_3-way'!C106-1)</f>
        <v>6.1082355261941279E-2</v>
      </c>
      <c r="K105" s="6">
        <f>IF('Log_working_3-way'!$D105="","",1/'True_Odds_Calculator_3-way'!A106+1/'True_Odds_Calculator_3-way'!B106+1/'True_Odds_Calculator_3-way'!C106-1)</f>
        <v>5.4077272994428993E-2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1.0511915811038799</v>
      </c>
      <c r="F106" s="6">
        <f>IF('Log_working_3-way'!D106="","",1/'True_Odds_Calculator_3-way'!N107+1/'True_Odds_Calculator_3-way'!O107+1/'True_Odds_Calculator_3-way'!P107-1)</f>
        <v>5.5422333389287814E-13</v>
      </c>
      <c r="H106" s="6">
        <f>IF('Log_working_3-way'!$D106="","",'True_Odds_Calculator_3-way'!N107/'True_Odds_Calculator_3-way'!A107-1)</f>
        <v>4.0554541607078276E-2</v>
      </c>
      <c r="I106" s="6">
        <f>IF('Log_working_3-way'!$D106="","",'True_Odds_Calculator_3-way'!O107/'True_Odds_Calculator_3-way'!B107-1)</f>
        <v>6.5288588987175267E-2</v>
      </c>
      <c r="J106" s="6">
        <f>IF('Log_working_3-way'!$D106="","",'True_Odds_Calculator_3-way'!P107/'True_Odds_Calculator_3-way'!C107-1)</f>
        <v>6.3025171624319531E-2</v>
      </c>
      <c r="K106" s="6">
        <f>IF('Log_working_3-way'!$D106="","",1/'True_Odds_Calculator_3-way'!A107+1/'True_Odds_Calculator_3-way'!B107+1/'True_Odds_Calculator_3-way'!C107-1)</f>
        <v>5.3709578184878204E-2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1.0531749872456262</v>
      </c>
      <c r="F107" s="6">
        <f>IF('Log_working_3-way'!D107="","",1/'True_Odds_Calculator_3-way'!N108+1/'True_Odds_Calculator_3-way'!O108+1/'True_Odds_Calculator_3-way'!P108-1)</f>
        <v>8.5353946133182035E-13</v>
      </c>
      <c r="H107" s="6">
        <f>IF('Log_working_3-way'!$D107="","",'True_Odds_Calculator_3-way'!N108/'True_Odds_Calculator_3-way'!A108-1)</f>
        <v>7.3267847361977001E-2</v>
      </c>
      <c r="I107" s="6">
        <f>IF('Log_working_3-way'!$D107="","",'True_Odds_Calculator_3-way'!O108/'True_Odds_Calculator_3-way'!B108-1)</f>
        <v>6.985112232386026E-2</v>
      </c>
      <c r="J107" s="6">
        <f>IF('Log_working_3-way'!$D107="","",'True_Odds_Calculator_3-way'!P108/'True_Odds_Calculator_3-way'!C108-1)</f>
        <v>3.6572182959316413E-2</v>
      </c>
      <c r="K107" s="6">
        <f>IF('Log_working_3-way'!$D107="","",1/'True_Odds_Calculator_3-way'!A108+1/'True_Odds_Calculator_3-way'!B108+1/'True_Odds_Calculator_3-way'!C108-1)</f>
        <v>5.4354993372061955E-2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1.0515136293559471</v>
      </c>
      <c r="F108" s="6">
        <f>IF('Log_working_3-way'!D108="","",1/'True_Odds_Calculator_3-way'!N109+1/'True_Odds_Calculator_3-way'!O109+1/'True_Odds_Calculator_3-way'!P109-1)</f>
        <v>5.8264504332328215E-13</v>
      </c>
      <c r="H108" s="6">
        <f>IF('Log_working_3-way'!$D108="","",'True_Odds_Calculator_3-way'!N109/'True_Odds_Calculator_3-way'!A109-1)</f>
        <v>4.0839466227222232E-2</v>
      </c>
      <c r="I108" s="6">
        <f>IF('Log_working_3-way'!$D108="","",'True_Odds_Calculator_3-way'!O109/'True_Odds_Calculator_3-way'!B109-1)</f>
        <v>6.8516188288689328E-2</v>
      </c>
      <c r="J108" s="6">
        <f>IF('Log_working_3-way'!$D108="","",'True_Odds_Calculator_3-way'!P109/'True_Odds_Calculator_3-way'!C109-1)</f>
        <v>6.0801794449467206E-2</v>
      </c>
      <c r="K108" s="6">
        <f>IF('Log_working_3-way'!$D108="","",1/'True_Odds_Calculator_3-way'!A109+1/'True_Odds_Calculator_3-way'!B109+1/'True_Odds_Calculator_3-way'!C109-1)</f>
        <v>5.3978232712557528E-2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1.0522869117146294</v>
      </c>
      <c r="F109" s="6">
        <f>IF('Log_working_3-way'!D109="","",1/'True_Odds_Calculator_3-way'!N110+1/'True_Odds_Calculator_3-way'!O110+1/'True_Odds_Calculator_3-way'!P110-1)</f>
        <v>6.4614980033184111E-13</v>
      </c>
      <c r="H109" s="6">
        <f>IF('Log_working_3-way'!$D109="","",'True_Odds_Calculator_3-way'!N110/'True_Odds_Calculator_3-way'!A110-1)</f>
        <v>6.5419534510557709E-2</v>
      </c>
      <c r="I109" s="6">
        <f>IF('Log_working_3-way'!$D109="","",'True_Odds_Calculator_3-way'!O110/'True_Odds_Calculator_3-way'!B110-1)</f>
        <v>6.5087003354659778E-2</v>
      </c>
      <c r="J109" s="6">
        <f>IF('Log_working_3-way'!$D109="","",'True_Odds_Calculator_3-way'!P110/'True_Odds_Calculator_3-way'!C110-1)</f>
        <v>4.1689945976190357E-2</v>
      </c>
      <c r="K109" s="6">
        <f>IF('Log_working_3-way'!$D109="","",1/'True_Odds_Calculator_3-way'!A110+1/'True_Odds_Calculator_3-way'!B110+1/'True_Odds_Calculator_3-way'!C110-1)</f>
        <v>5.4895703099295812E-2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1.0514817261251579</v>
      </c>
      <c r="F110" s="6">
        <f>IF('Log_working_3-way'!D110="","",1/'True_Odds_Calculator_3-way'!N111+1/'True_Odds_Calculator_3-way'!O111+1/'True_Odds_Calculator_3-way'!P111-1)</f>
        <v>5.6932236702778027E-13</v>
      </c>
      <c r="H110" s="6">
        <f>IF('Log_working_3-way'!$D110="","",'True_Odds_Calculator_3-way'!N111/'True_Odds_Calculator_3-way'!A111-1)</f>
        <v>4.1620853186719708E-2</v>
      </c>
      <c r="I110" s="6">
        <f>IF('Log_working_3-way'!$D110="","",'True_Odds_Calculator_3-way'!O111/'True_Odds_Calculator_3-way'!B111-1)</f>
        <v>6.2050815864772124E-2</v>
      </c>
      <c r="J110" s="6">
        <f>IF('Log_working_3-way'!$D110="","",'True_Odds_Calculator_3-way'!P111/'True_Odds_Calculator_3-way'!C111-1)</f>
        <v>6.5670527067899886E-2</v>
      </c>
      <c r="K110" s="6">
        <f>IF('Log_working_3-way'!$D110="","",1/'True_Odds_Calculator_3-way'!A111+1/'True_Odds_Calculator_3-way'!B111+1/'True_Odds_Calculator_3-way'!C111-1)</f>
        <v>5.4155231354422462E-2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1.0544682141669335</v>
      </c>
      <c r="F111" s="6">
        <f>IF('Log_working_3-way'!D111="","",1/'True_Odds_Calculator_3-way'!N112+1/'True_Odds_Calculator_3-way'!O112+1/'True_Odds_Calculator_3-way'!P112-1)</f>
        <v>1.1926015730523432E-12</v>
      </c>
      <c r="H111" s="6">
        <f>IF('Log_working_3-way'!$D111="","",'True_Odds_Calculator_3-way'!N112/'True_Odds_Calculator_3-way'!A112-1)</f>
        <v>3.3463736534407262E-2</v>
      </c>
      <c r="I111" s="6">
        <f>IF('Log_working_3-way'!$D111="","",'True_Odds_Calculator_3-way'!O112/'True_Odds_Calculator_3-way'!B112-1)</f>
        <v>7.193640173976279E-2</v>
      </c>
      <c r="J111" s="6">
        <f>IF('Log_working_3-way'!$D111="","",'True_Odds_Calculator_3-way'!P112/'True_Odds_Calculator_3-way'!C112-1)</f>
        <v>8.3777047640553937E-2</v>
      </c>
      <c r="K111" s="6">
        <f>IF('Log_working_3-way'!$D111="","",1/'True_Odds_Calculator_3-way'!A112+1/'True_Odds_Calculator_3-way'!B112+1/'True_Odds_Calculator_3-way'!C112-1)</f>
        <v>5.4088198653346575E-2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1.0590504135872276</v>
      </c>
      <c r="F112" s="6">
        <f>IF('Log_working_3-way'!D112="","",1/'True_Odds_Calculator_3-way'!N113+1/'True_Odds_Calculator_3-way'!O113+1/'True_Odds_Calculator_3-way'!P113-1)</f>
        <v>2.4207302828926913E-12</v>
      </c>
      <c r="H112" s="6">
        <f>IF('Log_working_3-way'!$D112="","",'True_Odds_Calculator_3-way'!N113/'True_Odds_Calculator_3-way'!A113-1)</f>
        <v>3.3876027985384694E-2</v>
      </c>
      <c r="I112" s="6">
        <f>IF('Log_working_3-way'!$D112="","",'True_Odds_Calculator_3-way'!O113/'True_Odds_Calculator_3-way'!B113-1)</f>
        <v>7.8219102425885367E-2</v>
      </c>
      <c r="J112" s="6">
        <f>IF('Log_working_3-way'!$D112="","",'True_Odds_Calculator_3-way'!P113/'True_Odds_Calculator_3-way'!C113-1)</f>
        <v>9.6782464543110791E-2</v>
      </c>
      <c r="K112" s="6">
        <f>IF('Log_working_3-way'!$D112="","",1/'True_Odds_Calculator_3-way'!A113+1/'True_Odds_Calculator_3-way'!B113+1/'True_Odds_Calculator_3-way'!C113-1)</f>
        <v>5.7362843738457903E-2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1.0498872618736996</v>
      </c>
      <c r="F113" s="6">
        <f>IF('Log_working_3-way'!D113="","",1/'True_Odds_Calculator_3-way'!N114+1/'True_Odds_Calculator_3-way'!O114+1/'True_Odds_Calculator_3-way'!P114-1)</f>
        <v>4.2854608750531042E-13</v>
      </c>
      <c r="H113" s="6">
        <f>IF('Log_working_3-way'!$D113="","",'True_Odds_Calculator_3-way'!N114/'True_Odds_Calculator_3-way'!A114-1)</f>
        <v>6.3573312955589989E-2</v>
      </c>
      <c r="I113" s="6">
        <f>IF('Log_working_3-way'!$D113="","",'True_Odds_Calculator_3-way'!O114/'True_Odds_Calculator_3-way'!B114-1)</f>
        <v>5.5806970201789596E-2</v>
      </c>
      <c r="J113" s="6">
        <f>IF('Log_working_3-way'!$D113="","",'True_Odds_Calculator_3-way'!P114/'True_Odds_Calculator_3-way'!C114-1)</f>
        <v>4.3545908424832858E-2</v>
      </c>
      <c r="K113" s="6">
        <f>IF('Log_working_3-way'!$D113="","",1/'True_Odds_Calculator_3-way'!A114+1/'True_Odds_Calculator_3-way'!B114+1/'True_Odds_Calculator_3-way'!C114-1)</f>
        <v>5.2929926012558415E-2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1.0506991865285955</v>
      </c>
      <c r="F114" s="6">
        <f>IF('Log_working_3-way'!D114="","",1/'True_Odds_Calculator_3-way'!N115+1/'True_Odds_Calculator_3-way'!O115+1/'True_Odds_Calculator_3-way'!P115-1)</f>
        <v>4.8472337255134335E-13</v>
      </c>
      <c r="H114" s="6">
        <f>IF('Log_working_3-way'!$D114="","",'True_Odds_Calculator_3-way'!N115/'True_Odds_Calculator_3-way'!A115-1)</f>
        <v>4.3953784867208689E-2</v>
      </c>
      <c r="I114" s="6">
        <f>IF('Log_working_3-way'!$D114="","",'True_Odds_Calculator_3-way'!O115/'True_Odds_Calculator_3-way'!B115-1)</f>
        <v>6.4009605790107615E-2</v>
      </c>
      <c r="J114" s="6">
        <f>IF('Log_working_3-way'!$D114="","",'True_Odds_Calculator_3-way'!P115/'True_Odds_Calculator_3-way'!C115-1)</f>
        <v>5.7564292209340007E-2</v>
      </c>
      <c r="K114" s="6">
        <f>IF('Log_working_3-way'!$D114="","",1/'True_Odds_Calculator_3-way'!A115+1/'True_Odds_Calculator_3-way'!B115+1/'True_Odds_Calculator_3-way'!C115-1)</f>
        <v>5.3764825577045983E-2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1.0520589217686525</v>
      </c>
      <c r="F115" s="6">
        <f>IF('Log_working_3-way'!D115="","",1/'True_Odds_Calculator_3-way'!N116+1/'True_Odds_Calculator_3-way'!O116+1/'True_Odds_Calculator_3-way'!P116-1)</f>
        <v>6.5059069243034173E-13</v>
      </c>
      <c r="H115" s="6">
        <f>IF('Log_working_3-way'!$D115="","",'True_Odds_Calculator_3-way'!N116/'True_Odds_Calculator_3-way'!A116-1)</f>
        <v>7.5393878621112353E-2</v>
      </c>
      <c r="I115" s="6">
        <f>IF('Log_working_3-way'!$D115="","",'True_Odds_Calculator_3-way'!O116/'True_Odds_Calculator_3-way'!B116-1)</f>
        <v>5.7746646315918637E-2</v>
      </c>
      <c r="J115" s="6">
        <f>IF('Log_working_3-way'!$D115="","",'True_Odds_Calculator_3-way'!P116/'True_Odds_Calculator_3-way'!C116-1)</f>
        <v>4.0502684339142503E-2</v>
      </c>
      <c r="K115" s="6">
        <f>IF('Log_working_3-way'!$D115="","",1/'True_Odds_Calculator_3-way'!A116+1/'True_Odds_Calculator_3-way'!B116+1/'True_Odds_Calculator_3-way'!C116-1)</f>
        <v>5.4078717344777427E-2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1.0492175955213152</v>
      </c>
      <c r="F116" s="6">
        <f>IF('Log_working_3-way'!D116="","",1/'True_Odds_Calculator_3-way'!N117+1/'True_Odds_Calculator_3-way'!O117+1/'True_Odds_Calculator_3-way'!P117-1)</f>
        <v>3.6637359812630166E-13</v>
      </c>
      <c r="H116" s="6">
        <f>IF('Log_working_3-way'!$D116="","",'True_Odds_Calculator_3-way'!N117/'True_Odds_Calculator_3-way'!A117-1)</f>
        <v>5.1142817364567383E-2</v>
      </c>
      <c r="I116" s="6">
        <f>IF('Log_working_3-way'!$D116="","",'True_Odds_Calculator_3-way'!O117/'True_Odds_Calculator_3-way'!B117-1)</f>
        <v>5.786545632004847E-2</v>
      </c>
      <c r="J116" s="6">
        <f>IF('Log_working_3-way'!$D116="","",'True_Odds_Calculator_3-way'!P117/'True_Odds_Calculator_3-way'!C117-1)</f>
        <v>5.0023447627638884E-2</v>
      </c>
      <c r="K116" s="6">
        <f>IF('Log_working_3-way'!$D116="","",1/'True_Odds_Calculator_3-way'!A117+1/'True_Odds_Calculator_3-way'!B117+1/'True_Odds_Calculator_3-way'!C117-1)</f>
        <v>5.2773838859621502E-2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1.0731972882460734</v>
      </c>
      <c r="F117" s="6">
        <f>IF('Log_working_3-way'!D117="","",1/'True_Odds_Calculator_3-way'!N118+1/'True_Odds_Calculator_3-way'!O118+1/'True_Odds_Calculator_3-way'!P118-1)</f>
        <v>1.8977264204522726E-11</v>
      </c>
      <c r="H117" s="6">
        <f>IF('Log_working_3-way'!$D117="","",'True_Odds_Calculator_3-way'!N118/'True_Odds_Calculator_3-way'!A118-1)</f>
        <v>0.14014099471892183</v>
      </c>
      <c r="I117" s="6">
        <f>IF('Log_working_3-way'!$D117="","",'True_Odds_Calculator_3-way'!O118/'True_Odds_Calculator_3-way'!B118-1)</f>
        <v>0.10720415929003679</v>
      </c>
      <c r="J117" s="6">
        <f>IF('Log_working_3-way'!$D117="","",'True_Odds_Calculator_3-way'!P118/'True_Odds_Calculator_3-way'!C118-1)</f>
        <v>3.2110053120894655E-2</v>
      </c>
      <c r="K117" s="6">
        <f>IF('Log_working_3-way'!$D117="","",1/'True_Odds_Calculator_3-way'!A118+1/'True_Odds_Calculator_3-way'!B118+1/'True_Odds_Calculator_3-way'!C118-1)</f>
        <v>6.47735349227887E-2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1.1006693457946082</v>
      </c>
      <c r="F118" s="6">
        <f>IF('Log_working_3-way'!D118="","",1/'True_Odds_Calculator_3-way'!N119+1/'True_Odds_Calculator_3-way'!O119+1/'True_Odds_Calculator_3-way'!P119-1)</f>
        <v>0</v>
      </c>
      <c r="H118" s="6">
        <f>IF('Log_working_3-way'!$D118="","",'True_Odds_Calculator_3-way'!N119/'True_Odds_Calculator_3-way'!A119-1)</f>
        <v>1.6801819410666052E-2</v>
      </c>
      <c r="I118" s="6">
        <f>IF('Log_working_3-way'!$D118="","",'True_Odds_Calculator_3-way'!O119/'True_Odds_Calculator_3-way'!B119-1)</f>
        <v>0.21985188475358686</v>
      </c>
      <c r="J118" s="6">
        <f>IF('Log_working_3-way'!$D118="","",'True_Odds_Calculator_3-way'!P119/'True_Odds_Calculator_3-way'!C119-1)</f>
        <v>0.3089231746458434</v>
      </c>
      <c r="K118" s="6">
        <f>IF('Log_working_3-way'!$D118="","",1/'True_Odds_Calculator_3-way'!A119+1/'True_Odds_Calculator_3-way'!B119+1/'True_Odds_Calculator_3-way'!C119-1)</f>
        <v>5.5312033248912318E-2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1.0512994121600945</v>
      </c>
      <c r="F119" s="6">
        <f>IF('Log_working_3-way'!D119="","",1/'True_Odds_Calculator_3-way'!N120+1/'True_Odds_Calculator_3-way'!O120+1/'True_Odds_Calculator_3-way'!P120-1)</f>
        <v>5.2535753525262407E-13</v>
      </c>
      <c r="H119" s="6">
        <f>IF('Log_working_3-way'!$D119="","",'True_Odds_Calculator_3-way'!N120/'True_Odds_Calculator_3-way'!A120-1)</f>
        <v>4.4805772050060533E-2</v>
      </c>
      <c r="I119" s="6">
        <f>IF('Log_working_3-way'!$D119="","",'True_Odds_Calculator_3-way'!O120/'True_Odds_Calculator_3-way'!B120-1)</f>
        <v>6.1485086704233582E-2</v>
      </c>
      <c r="J119" s="6">
        <f>IF('Log_working_3-way'!$D119="","",'True_Odds_Calculator_3-way'!P120/'True_Odds_Calculator_3-way'!C120-1)</f>
        <v>6.080034816968749E-2</v>
      </c>
      <c r="K119" s="6">
        <f>IF('Log_working_3-way'!$D119="","",1/'True_Odds_Calculator_3-way'!A120+1/'True_Odds_Calculator_3-way'!B120+1/'True_Odds_Calculator_3-way'!C120-1)</f>
        <v>5.4487611096148525E-2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1.0542860116796884</v>
      </c>
      <c r="F120" s="6">
        <f>IF('Log_working_3-way'!D120="","",1/'True_Odds_Calculator_3-way'!N121+1/'True_Odds_Calculator_3-way'!O121+1/'True_Odds_Calculator_3-way'!P121-1)</f>
        <v>1.2123635428906709E-12</v>
      </c>
      <c r="H120" s="6">
        <f>IF('Log_working_3-way'!$D120="","",'True_Odds_Calculator_3-way'!N121/'True_Odds_Calculator_3-way'!A121-1)</f>
        <v>3.2423131071400046E-2</v>
      </c>
      <c r="I120" s="6">
        <f>IF('Log_working_3-way'!$D120="","",'True_Odds_Calculator_3-way'!O121/'True_Odds_Calculator_3-way'!B121-1)</f>
        <v>7.3291330322423631E-2</v>
      </c>
      <c r="J120" s="6">
        <f>IF('Log_working_3-way'!$D120="","",'True_Odds_Calculator_3-way'!P121/'True_Odds_Calculator_3-way'!C121-1)</f>
        <v>8.4020264357621111E-2</v>
      </c>
      <c r="K120" s="6">
        <f>IF('Log_working_3-way'!$D120="","",1/'True_Odds_Calculator_3-way'!A121+1/'True_Odds_Calculator_3-way'!B121+1/'True_Odds_Calculator_3-way'!C121-1)</f>
        <v>5.3539029881740863E-2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1.0516161207681178</v>
      </c>
      <c r="F121" s="6">
        <f>IF('Log_working_3-way'!D121="","",1/'True_Odds_Calculator_3-way'!N122+1/'True_Odds_Calculator_3-way'!O122+1/'True_Odds_Calculator_3-way'!P122-1)</f>
        <v>5.4312110364662658E-13</v>
      </c>
      <c r="H121" s="6">
        <f>IF('Log_working_3-way'!$D121="","",'True_Odds_Calculator_3-way'!N122/'True_Odds_Calculator_3-way'!A122-1)</f>
        <v>4.6449410823815374E-2</v>
      </c>
      <c r="I121" s="6">
        <f>IF('Log_working_3-way'!$D121="","",'True_Odds_Calculator_3-way'!O122/'True_Odds_Calculator_3-way'!B122-1)</f>
        <v>6.3230451682427358E-2</v>
      </c>
      <c r="J121" s="6">
        <f>IF('Log_working_3-way'!$D121="","",'True_Odds_Calculator_3-way'!P122/'True_Odds_Calculator_3-way'!C122-1)</f>
        <v>5.8052635157868293E-2</v>
      </c>
      <c r="K121" s="6">
        <f>IF('Log_working_3-way'!$D121="","",1/'True_Odds_Calculator_3-way'!A122+1/'True_Odds_Calculator_3-way'!B122+1/'True_Odds_Calculator_3-way'!C122-1)</f>
        <v>5.4936451548222687E-2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1.0630849928919286</v>
      </c>
      <c r="F122" s="6">
        <f>IF('Log_working_3-way'!D122="","",1/'True_Odds_Calculator_3-way'!N123+1/'True_Odds_Calculator_3-way'!O123+1/'True_Odds_Calculator_3-way'!P123-1)</f>
        <v>7.4125150462123202E-12</v>
      </c>
      <c r="H122" s="6">
        <f>IF('Log_working_3-way'!$D122="","",'True_Odds_Calculator_3-way'!N123/'True_Odds_Calculator_3-way'!A123-1)</f>
        <v>2.5735906059292546E-2</v>
      </c>
      <c r="I122" s="6">
        <f>IF('Log_working_3-way'!$D122="","",'True_Odds_Calculator_3-way'!O123/'True_Odds_Calculator_3-way'!B123-1)</f>
        <v>9.7974382691216721E-2</v>
      </c>
      <c r="J122" s="6">
        <f>IF('Log_working_3-way'!$D122="","",'True_Odds_Calculator_3-way'!P123/'True_Odds_Calculator_3-way'!C123-1)</f>
        <v>0.12312059958738986</v>
      </c>
      <c r="K122" s="6">
        <f>IF('Log_working_3-way'!$D122="","",1/'True_Odds_Calculator_3-way'!A123+1/'True_Odds_Calculator_3-way'!B123+1/'True_Odds_Calculator_3-way'!C123-1)</f>
        <v>5.4452083863848699E-2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1.0567785719501444</v>
      </c>
      <c r="F123" s="6">
        <f>IF('Log_working_3-way'!D123="","",1/'True_Odds_Calculator_3-way'!N124+1/'True_Odds_Calculator_3-way'!O124+1/'True_Odds_Calculator_3-way'!P124-1)</f>
        <v>1.1619594175726888E-12</v>
      </c>
      <c r="H123" s="6">
        <f>IF('Log_working_3-way'!$D123="","",'True_Odds_Calculator_3-way'!N124/'True_Odds_Calculator_3-way'!A124-1)</f>
        <v>4.7119917410149537E-2</v>
      </c>
      <c r="I123" s="6">
        <f>IF('Log_working_3-way'!$D123="","",'True_Odds_Calculator_3-way'!O124/'True_Odds_Calculator_3-way'!B124-1)</f>
        <v>6.9398972366715883E-2</v>
      </c>
      <c r="J123" s="6">
        <f>IF('Log_working_3-way'!$D123="","",'True_Odds_Calculator_3-way'!P124/'True_Odds_Calculator_3-way'!C124-1)</f>
        <v>6.9025381403742481E-2</v>
      </c>
      <c r="K123" s="6">
        <f>IF('Log_working_3-way'!$D123="","",1/'True_Odds_Calculator_3-way'!A124+1/'True_Odds_Calculator_3-way'!B124+1/'True_Odds_Calculator_3-way'!C124-1)</f>
        <v>5.9834886010755151E-2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1.053029662684827</v>
      </c>
      <c r="F124" s="6">
        <f>IF('Log_working_3-way'!D124="","",1/'True_Odds_Calculator_3-way'!N125+1/'True_Odds_Calculator_3-way'!O125+1/'True_Odds_Calculator_3-way'!P125-1)</f>
        <v>6.8745009684789693E-13</v>
      </c>
      <c r="H124" s="6">
        <f>IF('Log_working_3-way'!$D124="","",'True_Odds_Calculator_3-way'!N125/'True_Odds_Calculator_3-way'!A125-1)</f>
        <v>4.4917383460971516E-2</v>
      </c>
      <c r="I124" s="6">
        <f>IF('Log_working_3-way'!$D124="","",'True_Odds_Calculator_3-way'!O125/'True_Odds_Calculator_3-way'!B125-1)</f>
        <v>6.6041467522900854E-2</v>
      </c>
      <c r="J124" s="6">
        <f>IF('Log_working_3-way'!$D124="","",'True_Odds_Calculator_3-way'!P125/'True_Odds_Calculator_3-way'!C125-1)</f>
        <v>6.2286664909821043E-2</v>
      </c>
      <c r="K124" s="6">
        <f>IF('Log_working_3-way'!$D124="","",1/'True_Odds_Calculator_3-way'!A125+1/'True_Odds_Calculator_3-way'!B125+1/'True_Odds_Calculator_3-way'!C125-1)</f>
        <v>5.608242031221411E-2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1.0551324055710873</v>
      </c>
      <c r="F125" s="6">
        <f>IF('Log_working_3-way'!D125="","",1/'True_Odds_Calculator_3-way'!N126+1/'True_Odds_Calculator_3-way'!O126+1/'True_Odds_Calculator_3-way'!P126-1)</f>
        <v>1.4093171074591737E-12</v>
      </c>
      <c r="H125" s="6">
        <f>IF('Log_working_3-way'!$D125="","",'True_Odds_Calculator_3-way'!N126/'True_Odds_Calculator_3-way'!A126-1)</f>
        <v>3.2300783897029506E-2</v>
      </c>
      <c r="I125" s="6">
        <f>IF('Log_working_3-way'!$D125="","",'True_Odds_Calculator_3-way'!O126/'True_Odds_Calculator_3-way'!B126-1)</f>
        <v>6.910005160342414E-2</v>
      </c>
      <c r="J125" s="6">
        <f>IF('Log_working_3-way'!$D125="","",'True_Odds_Calculator_3-way'!P126/'True_Odds_Calculator_3-way'!C126-1)</f>
        <v>9.4570262174880737E-2</v>
      </c>
      <c r="K125" s="6">
        <f>IF('Log_working_3-way'!$D125="","",1/'True_Odds_Calculator_3-way'!A126+1/'True_Odds_Calculator_3-way'!B126+1/'True_Odds_Calculator_3-way'!C126-1)</f>
        <v>5.3591557709589788E-2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1.0493528902181937</v>
      </c>
      <c r="F126" s="6">
        <f>IF('Log_working_3-way'!D126="","",1/'True_Odds_Calculator_3-way'!N127+1/'True_Odds_Calculator_3-way'!O127+1/'True_Odds_Calculator_3-way'!P127-1)</f>
        <v>3.7347902548390266E-13</v>
      </c>
      <c r="H126" s="6">
        <f>IF('Log_working_3-way'!$D126="","",'True_Odds_Calculator_3-way'!N127/'True_Odds_Calculator_3-way'!A127-1)</f>
        <v>5.1755747724175905E-2</v>
      </c>
      <c r="I126" s="6">
        <f>IF('Log_working_3-way'!$D126="","",'True_Odds_Calculator_3-way'!O127/'True_Odds_Calculator_3-way'!B127-1)</f>
        <v>5.7493625792153447E-2</v>
      </c>
      <c r="J126" s="6">
        <f>IF('Log_working_3-way'!$D126="","",'True_Odds_Calculator_3-way'!P127/'True_Odds_Calculator_3-way'!C127-1)</f>
        <v>5.0145122729490454E-2</v>
      </c>
      <c r="K126" s="6">
        <f>IF('Log_working_3-way'!$D126="","",1/'True_Odds_Calculator_3-way'!A127+1/'True_Odds_Calculator_3-way'!B127+1/'True_Odds_Calculator_3-way'!C127-1)</f>
        <v>5.2934692584092335E-2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1.0691432450735756</v>
      </c>
      <c r="F127" s="6">
        <f>IF('Log_working_3-way'!D127="","",1/'True_Odds_Calculator_3-way'!N128+1/'True_Odds_Calculator_3-way'!O128+1/'True_Odds_Calculator_3-way'!P128-1)</f>
        <v>1.8487433806058107E-11</v>
      </c>
      <c r="H127" s="6">
        <f>IF('Log_working_3-way'!$D127="","",'True_Odds_Calculator_3-way'!N128/'True_Odds_Calculator_3-way'!A128-1)</f>
        <v>0.14734213812780106</v>
      </c>
      <c r="I127" s="6">
        <f>IF('Log_working_3-way'!$D127="","",'True_Odds_Calculator_3-way'!O128/'True_Odds_Calculator_3-way'!B128-1)</f>
        <v>0.11027605563359022</v>
      </c>
      <c r="J127" s="6">
        <f>IF('Log_working_3-way'!$D127="","",'True_Odds_Calculator_3-way'!P128/'True_Odds_Calculator_3-way'!C128-1)</f>
        <v>2.5039113891903497E-2</v>
      </c>
      <c r="K127" s="6">
        <f>IF('Log_working_3-way'!$D127="","",1/'True_Odds_Calculator_3-way'!A128+1/'True_Odds_Calculator_3-way'!B128+1/'True_Odds_Calculator_3-way'!C128-1)</f>
        <v>5.6551317851179173E-2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1.0548759982581055</v>
      </c>
      <c r="F128" s="6">
        <f>IF('Log_working_3-way'!D128="","",1/'True_Odds_Calculator_3-way'!N129+1/'True_Odds_Calculator_3-way'!O129+1/'True_Odds_Calculator_3-way'!P129-1)</f>
        <v>1.3542500454377659E-12</v>
      </c>
      <c r="H128" s="6">
        <f>IF('Log_working_3-way'!$D128="","",'True_Odds_Calculator_3-way'!N129/'True_Odds_Calculator_3-way'!A129-1)</f>
        <v>3.2148171693102023E-2</v>
      </c>
      <c r="I128" s="6">
        <f>IF('Log_working_3-way'!$D128="","",'True_Odds_Calculator_3-way'!O129/'True_Odds_Calculator_3-way'!B129-1)</f>
        <v>7.475410699106555E-2</v>
      </c>
      <c r="J128" s="6">
        <f>IF('Log_working_3-way'!$D128="","",'True_Odds_Calculator_3-way'!P129/'True_Odds_Calculator_3-way'!C129-1)</f>
        <v>8.577423339692869E-2</v>
      </c>
      <c r="K128" s="6">
        <f>IF('Log_working_3-way'!$D128="","",1/'True_Odds_Calculator_3-way'!A129+1/'True_Odds_Calculator_3-way'!B129+1/'True_Odds_Calculator_3-way'!C129-1)</f>
        <v>5.3829242824349866E-2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1.0499030472927382</v>
      </c>
      <c r="F129" s="6">
        <f>IF('Log_working_3-way'!D129="","",1/'True_Odds_Calculator_3-way'!N130+1/'True_Odds_Calculator_3-way'!O130+1/'True_Odds_Calculator_3-way'!P130-1)</f>
        <v>4.0523140398818214E-13</v>
      </c>
      <c r="H129" s="6">
        <f>IF('Log_working_3-way'!$D129="","",'True_Odds_Calculator_3-way'!N130/'True_Odds_Calculator_3-way'!A130-1)</f>
        <v>5.1816056794035115E-2</v>
      </c>
      <c r="I129" s="6">
        <f>IF('Log_working_3-way'!$D129="","",'True_Odds_Calculator_3-way'!O130/'True_Odds_Calculator_3-way'!B130-1)</f>
        <v>5.7399204439034346E-2</v>
      </c>
      <c r="J129" s="6">
        <f>IF('Log_working_3-way'!$D129="","",'True_Odds_Calculator_3-way'!P130/'True_Odds_Calculator_3-way'!C130-1)</f>
        <v>5.1816056794035115E-2</v>
      </c>
      <c r="K129" s="6">
        <f>IF('Log_working_3-way'!$D129="","",1/'True_Odds_Calculator_3-way'!A130+1/'True_Odds_Calculator_3-way'!B130+1/'True_Odds_Calculator_3-way'!C130-1)</f>
        <v>5.3541571667426791E-2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1.0506510487809704</v>
      </c>
      <c r="F130" s="6">
        <f>IF('Log_working_3-way'!D130="","",1/'True_Odds_Calculator_3-way'!N131+1/'True_Odds_Calculator_3-way'!O131+1/'True_Odds_Calculator_3-way'!P131-1)</f>
        <v>4.7917225742821756E-13</v>
      </c>
      <c r="H130" s="6">
        <f>IF('Log_working_3-way'!$D130="","",'True_Odds_Calculator_3-way'!N131/'True_Odds_Calculator_3-way'!A131-1)</f>
        <v>4.4001614791795873E-2</v>
      </c>
      <c r="I130" s="6">
        <f>IF('Log_working_3-way'!$D130="","",'True_Odds_Calculator_3-way'!O131/'True_Odds_Calculator_3-way'!B131-1)</f>
        <v>5.9153316631714858E-2</v>
      </c>
      <c r="J130" s="6">
        <f>IF('Log_working_3-way'!$D130="","",'True_Odds_Calculator_3-way'!P131/'True_Odds_Calculator_3-way'!C131-1)</f>
        <v>6.2012311106903084E-2</v>
      </c>
      <c r="K130" s="6">
        <f>IF('Log_working_3-way'!$D130="","",1/'True_Odds_Calculator_3-way'!A131+1/'True_Odds_Calculator_3-way'!B131+1/'True_Odds_Calculator_3-way'!C131-1)</f>
        <v>5.3771884491043753E-2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1.0489637133046374</v>
      </c>
      <c r="F131" s="6">
        <f>IF('Log_working_3-way'!D131="","",1/'True_Odds_Calculator_3-way'!N132+1/'True_Odds_Calculator_3-way'!O132+1/'True_Odds_Calculator_3-way'!P132-1)</f>
        <v>3.5260683262094972E-13</v>
      </c>
      <c r="H131" s="6">
        <f>IF('Log_working_3-way'!$D131="","",'True_Odds_Calculator_3-way'!N132/'True_Odds_Calculator_3-way'!A132-1)</f>
        <v>4.8991047159388179E-2</v>
      </c>
      <c r="I131" s="6">
        <f>IF('Log_working_3-way'!$D131="","",'True_Odds_Calculator_3-way'!O132/'True_Odds_Calculator_3-way'!B132-1)</f>
        <v>5.7459372653800855E-2</v>
      </c>
      <c r="J131" s="6">
        <f>IF('Log_working_3-way'!$D131="","",'True_Odds_Calculator_3-way'!P132/'True_Odds_Calculator_3-way'!C132-1)</f>
        <v>5.179828031959377E-2</v>
      </c>
      <c r="K131" s="6">
        <f>IF('Log_working_3-way'!$D131="","",1/'True_Odds_Calculator_3-way'!A132+1/'True_Odds_Calculator_3-way'!B132+1/'True_Odds_Calculator_3-way'!C132-1)</f>
        <v>5.2501080846939274E-2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1.0499512641407924</v>
      </c>
      <c r="F132" s="6">
        <f>IF('Log_working_3-way'!D132="","",1/'True_Odds_Calculator_3-way'!N133+1/'True_Odds_Calculator_3-way'!O133+1/'True_Odds_Calculator_3-way'!P133-1)</f>
        <v>4.1588954502458364E-13</v>
      </c>
      <c r="H132" s="6">
        <f>IF('Log_working_3-way'!$D132="","",'True_Odds_Calculator_3-way'!N133/'True_Odds_Calculator_3-way'!A133-1)</f>
        <v>4.6937968394283214E-2</v>
      </c>
      <c r="I132" s="6">
        <f>IF('Log_working_3-way'!$D132="","",'True_Odds_Calculator_3-way'!O133/'True_Odds_Calculator_3-way'!B133-1)</f>
        <v>5.8887646466473154E-2</v>
      </c>
      <c r="J132" s="6">
        <f>IF('Log_working_3-way'!$D132="","",'True_Odds_Calculator_3-way'!P133/'True_Odds_Calculator_3-way'!C133-1)</f>
        <v>5.5969252563873084E-2</v>
      </c>
      <c r="K132" s="6">
        <f>IF('Log_working_3-way'!$D132="","",1/'True_Odds_Calculator_3-way'!A133+1/'True_Odds_Calculator_3-way'!B133+1/'True_Odds_Calculator_3-way'!C133-1)</f>
        <v>5.3402208348714009E-2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1.0520918878695804</v>
      </c>
      <c r="F133" s="6">
        <f>IF('Log_working_3-way'!D133="","",1/'True_Odds_Calculator_3-way'!N134+1/'True_Odds_Calculator_3-way'!O134+1/'True_Odds_Calculator_3-way'!P134-1)</f>
        <v>7.1520567246352584E-13</v>
      </c>
      <c r="H133" s="6">
        <f>IF('Log_working_3-way'!$D133="","",'True_Odds_Calculator_3-way'!N134/'True_Odds_Calculator_3-way'!A134-1)</f>
        <v>3.6496454706045345E-2</v>
      </c>
      <c r="I133" s="6">
        <f>IF('Log_working_3-way'!$D133="","",'True_Odds_Calculator_3-way'!O134/'True_Odds_Calculator_3-way'!B134-1)</f>
        <v>6.931136877312305E-2</v>
      </c>
      <c r="J133" s="6">
        <f>IF('Log_working_3-way'!$D133="","",'True_Odds_Calculator_3-way'!P134/'True_Odds_Calculator_3-way'!C134-1)</f>
        <v>6.9618314134826997E-2</v>
      </c>
      <c r="K133" s="6">
        <f>IF('Log_working_3-way'!$D133="","",1/'True_Odds_Calculator_3-way'!A134+1/'True_Odds_Calculator_3-way'!B134+1/'True_Odds_Calculator_3-way'!C134-1)</f>
        <v>5.3480931461996839E-2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1.0621330366616113</v>
      </c>
      <c r="F134" s="6">
        <f>IF('Log_working_3-way'!D134="","",1/'True_Odds_Calculator_3-way'!N135+1/'True_Odds_Calculator_3-way'!O135+1/'True_Odds_Calculator_3-way'!P135-1)</f>
        <v>5.5471183202371321E-12</v>
      </c>
      <c r="H134" s="6">
        <f>IF('Log_working_3-way'!$D134="","",'True_Odds_Calculator_3-way'!N135/'True_Odds_Calculator_3-way'!A135-1)</f>
        <v>2.760423725268546E-2</v>
      </c>
      <c r="I134" s="6">
        <f>IF('Log_working_3-way'!$D134="","",'True_Odds_Calculator_3-way'!O135/'True_Odds_Calculator_3-way'!B135-1)</f>
        <v>8.9613704535900451E-2</v>
      </c>
      <c r="J134" s="6">
        <f>IF('Log_working_3-way'!$D134="","",'True_Odds_Calculator_3-way'!P135/'True_Odds_Calculator_3-way'!C135-1)</f>
        <v>0.12115447744703278</v>
      </c>
      <c r="K134" s="6">
        <f>IF('Log_working_3-way'!$D134="","",1/'True_Odds_Calculator_3-way'!A135+1/'True_Odds_Calculator_3-way'!B135+1/'True_Odds_Calculator_3-way'!C135-1)</f>
        <v>5.5147730459774502E-2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1.051276209028448</v>
      </c>
      <c r="F135" s="6">
        <f>IF('Log_working_3-way'!D135="","",1/'True_Odds_Calculator_3-way'!N136+1/'True_Odds_Calculator_3-way'!O136+1/'True_Odds_Calculator_3-way'!P136-1)</f>
        <v>5.8131277569373196E-13</v>
      </c>
      <c r="H135" s="6">
        <f>IF('Log_working_3-way'!$D135="","",'True_Odds_Calculator_3-way'!N136/'True_Odds_Calculator_3-way'!A136-1)</f>
        <v>3.9682424697330854E-2</v>
      </c>
      <c r="I135" s="6">
        <f>IF('Log_working_3-way'!$D135="","",'True_Odds_Calculator_3-way'!O136/'True_Odds_Calculator_3-way'!B136-1)</f>
        <v>5.7859092538264711E-2</v>
      </c>
      <c r="J135" s="6">
        <f>IF('Log_working_3-way'!$D135="","",'True_Odds_Calculator_3-way'!P136/'True_Odds_Calculator_3-way'!C136-1)</f>
        <v>7.3395399989410137E-2</v>
      </c>
      <c r="K135" s="6">
        <f>IF('Log_working_3-way'!$D135="","",1/'True_Odds_Calculator_3-way'!A136+1/'True_Odds_Calculator_3-way'!B136+1/'True_Odds_Calculator_3-way'!C136-1)</f>
        <v>5.3310891775126823E-2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1.0472301214304205</v>
      </c>
      <c r="F136" s="6">
        <f>IF('Log_working_3-way'!D136="","",1/'True_Odds_Calculator_3-way'!N137+1/'True_Odds_Calculator_3-way'!O137+1/'True_Odds_Calculator_3-way'!P137-1)</f>
        <v>2.6645352591003757E-13</v>
      </c>
      <c r="H136" s="6">
        <f>IF('Log_working_3-way'!$D136="","",'True_Odds_Calculator_3-way'!N137/'True_Odds_Calculator_3-way'!A137-1)</f>
        <v>5.3752441330076506E-2</v>
      </c>
      <c r="I136" s="6">
        <f>IF('Log_working_3-way'!$D136="","",'True_Odds_Calculator_3-way'!O137/'True_Odds_Calculator_3-way'!B137-1)</f>
        <v>4.9386238738998056E-2</v>
      </c>
      <c r="J136" s="6">
        <f>IF('Log_working_3-way'!$D136="","",'True_Odds_Calculator_3-way'!P137/'True_Odds_Calculator_3-way'!C137-1)</f>
        <v>4.9386238738998056E-2</v>
      </c>
      <c r="K136" s="6">
        <f>IF('Log_working_3-way'!$D136="","",1/'True_Odds_Calculator_3-way'!A137+1/'True_Odds_Calculator_3-way'!B137+1/'True_Odds_Calculator_3-way'!C137-1)</f>
        <v>5.0753724021050939E-2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1.0540826686270695</v>
      </c>
      <c r="F137" s="6">
        <f>IF('Log_working_3-way'!D137="","",1/'True_Odds_Calculator_3-way'!N138+1/'True_Odds_Calculator_3-way'!O138+1/'True_Odds_Calculator_3-way'!P138-1)</f>
        <v>1.0436096431476471E-12</v>
      </c>
      <c r="H137" s="6">
        <f>IF('Log_working_3-way'!$D137="","",'True_Odds_Calculator_3-way'!N138/'True_Odds_Calculator_3-way'!A138-1)</f>
        <v>3.546987262021184E-2</v>
      </c>
      <c r="I137" s="6">
        <f>IF('Log_working_3-way'!$D137="","",'True_Odds_Calculator_3-way'!O138/'True_Odds_Calculator_3-way'!B138-1)</f>
        <v>6.4202833457631003E-2</v>
      </c>
      <c r="J137" s="6">
        <f>IF('Log_working_3-way'!$D137="","",'True_Odds_Calculator_3-way'!P138/'True_Odds_Calculator_3-way'!C138-1)</f>
        <v>8.7298642307819252E-2</v>
      </c>
      <c r="K137" s="6">
        <f>IF('Log_working_3-way'!$D137="","",1/'True_Odds_Calculator_3-way'!A138+1/'True_Odds_Calculator_3-way'!B138+1/'True_Odds_Calculator_3-way'!C138-1)</f>
        <v>5.4156036851439993E-2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1.0543763833377051</v>
      </c>
      <c r="F138" s="6">
        <f>IF('Log_working_3-way'!D138="","",1/'True_Odds_Calculator_3-way'!N139+1/'True_Odds_Calculator_3-way'!O139+1/'True_Odds_Calculator_3-way'!P139-1)</f>
        <v>1.1513012765362873E-12</v>
      </c>
      <c r="H138" s="6">
        <f>IF('Log_working_3-way'!$D138="","",'True_Odds_Calculator_3-way'!N139/'True_Odds_Calculator_3-way'!A139-1)</f>
        <v>3.4199441146694598E-2</v>
      </c>
      <c r="I138" s="6">
        <f>IF('Log_working_3-way'!$D138="","",'True_Odds_Calculator_3-way'!O139/'True_Odds_Calculator_3-way'!B139-1)</f>
        <v>6.4836696398777427E-2</v>
      </c>
      <c r="J138" s="6">
        <f>IF('Log_working_3-way'!$D138="","",'True_Odds_Calculator_3-way'!P139/'True_Odds_Calculator_3-way'!C139-1)</f>
        <v>9.1459086846428228E-2</v>
      </c>
      <c r="K138" s="6">
        <f>IF('Log_working_3-way'!$D138="","",1/'True_Odds_Calculator_3-way'!A139+1/'True_Odds_Calculator_3-way'!B139+1/'True_Odds_Calculator_3-way'!C139-1)</f>
        <v>5.3753733369535706E-2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1.0504694554957863</v>
      </c>
      <c r="F139" s="6">
        <f>IF('Log_working_3-way'!D139="","",1/'True_Odds_Calculator_3-way'!N140+1/'True_Odds_Calculator_3-way'!O140+1/'True_Odds_Calculator_3-way'!P140-1)</f>
        <v>4.5141668181258865E-13</v>
      </c>
      <c r="H139" s="6">
        <f>IF('Log_working_3-way'!$D139="","",'True_Odds_Calculator_3-way'!N140/'True_Odds_Calculator_3-way'!A140-1)</f>
        <v>4.7012599246336606E-2</v>
      </c>
      <c r="I139" s="6">
        <f>IF('Log_working_3-way'!$D139="","",'True_Odds_Calculator_3-way'!O140/'True_Odds_Calculator_3-way'!B140-1)</f>
        <v>5.6116095223819107E-2</v>
      </c>
      <c r="J139" s="6">
        <f>IF('Log_working_3-way'!$D139="","",'True_Odds_Calculator_3-way'!P140/'True_Odds_Calculator_3-way'!C140-1)</f>
        <v>6.0460860857004306E-2</v>
      </c>
      <c r="K139" s="6">
        <f>IF('Log_working_3-way'!$D139="","",1/'True_Odds_Calculator_3-way'!A140+1/'True_Odds_Calculator_3-way'!B140+1/'True_Odds_Calculator_3-way'!C140-1)</f>
        <v>5.3897537768986759E-2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1.0510856368705499</v>
      </c>
      <c r="F140" s="6">
        <f>IF('Log_working_3-way'!D140="","",1/'True_Odds_Calculator_3-way'!N141+1/'True_Odds_Calculator_3-way'!O141+1/'True_Odds_Calculator_3-way'!P141-1)</f>
        <v>5.844214001626824E-13</v>
      </c>
      <c r="H140" s="6">
        <f>IF('Log_working_3-way'!$D140="","",'True_Odds_Calculator_3-way'!N141/'True_Odds_Calculator_3-way'!A141-1)</f>
        <v>3.8376562352044452E-2</v>
      </c>
      <c r="I140" s="6">
        <f>IF('Log_working_3-way'!$D140="","",'True_Odds_Calculator_3-way'!O141/'True_Odds_Calculator_3-way'!B141-1)</f>
        <v>5.7094181325541227E-2</v>
      </c>
      <c r="J140" s="6">
        <f>IF('Log_working_3-way'!$D140="","",'True_Odds_Calculator_3-way'!P141/'True_Odds_Calculator_3-way'!C141-1)</f>
        <v>7.6327619522018164E-2</v>
      </c>
      <c r="K140" s="6">
        <f>IF('Log_working_3-way'!$D140="","",1/'True_Odds_Calculator_3-way'!A141+1/'True_Odds_Calculator_3-way'!B141+1/'True_Odds_Calculator_3-way'!C141-1)</f>
        <v>5.2703852327969702E-2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1.0492326089926185</v>
      </c>
      <c r="F141" s="6">
        <f>IF('Log_working_3-way'!D141="","",1/'True_Odds_Calculator_3-way'!N142+1/'True_Odds_Calculator_3-way'!O142+1/'True_Odds_Calculator_3-way'!P142-1)</f>
        <v>3.659295089164516E-13</v>
      </c>
      <c r="H141" s="6">
        <f>IF('Log_working_3-way'!$D141="","",'True_Odds_Calculator_3-way'!N142/'True_Odds_Calculator_3-way'!A142-1)</f>
        <v>5.660663388509124E-2</v>
      </c>
      <c r="I141" s="6">
        <f>IF('Log_working_3-way'!$D141="","",'True_Odds_Calculator_3-way'!O142/'True_Odds_Calculator_3-way'!B142-1)</f>
        <v>5.2292774783816887E-2</v>
      </c>
      <c r="J141" s="6">
        <f>IF('Log_working_3-way'!$D141="","",'True_Odds_Calculator_3-way'!P142/'True_Odds_Calculator_3-way'!C142-1)</f>
        <v>5.0039082486407427E-2</v>
      </c>
      <c r="K141" s="6">
        <f>IF('Log_working_3-way'!$D141="","",1/'True_Odds_Calculator_3-way'!A142+1/'True_Odds_Calculator_3-way'!B142+1/'True_Odds_Calculator_3-way'!C142-1)</f>
        <v>5.2830903290189468E-2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1.049991034083432</v>
      </c>
      <c r="F142" s="6">
        <f>IF('Log_working_3-way'!D142="","",1/'True_Odds_Calculator_3-way'!N143+1/'True_Odds_Calculator_3-way'!O143+1/'True_Odds_Calculator_3-way'!P143-1)</f>
        <v>4.2388315080188477E-13</v>
      </c>
      <c r="H142" s="6">
        <f>IF('Log_working_3-way'!$D142="","",'True_Odds_Calculator_3-way'!N143/'True_Odds_Calculator_3-way'!A143-1)</f>
        <v>5.903682049000758E-2</v>
      </c>
      <c r="I142" s="6">
        <f>IF('Log_working_3-way'!$D142="","",'True_Odds_Calculator_3-way'!O143/'True_Odds_Calculator_3-way'!B143-1)</f>
        <v>5.7847722850393524E-2</v>
      </c>
      <c r="J142" s="6">
        <f>IF('Log_working_3-way'!$D142="","",'True_Odds_Calculator_3-way'!P143/'True_Odds_Calculator_3-way'!C143-1)</f>
        <v>4.5429420869153025E-2</v>
      </c>
      <c r="K142" s="6">
        <f>IF('Log_working_3-way'!$D142="","",1/'True_Odds_Calculator_3-way'!A143+1/'True_Odds_Calculator_3-way'!B143+1/'True_Odds_Calculator_3-way'!C143-1)</f>
        <v>5.3319852661958045E-2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1.0497689116179965</v>
      </c>
      <c r="F143" s="6">
        <f>IF('Log_working_3-way'!D143="","",1/'True_Odds_Calculator_3-way'!N144+1/'True_Odds_Calculator_3-way'!O144+1/'True_Odds_Calculator_3-way'!P144-1)</f>
        <v>4.1389114358025836E-13</v>
      </c>
      <c r="H143" s="6">
        <f>IF('Log_working_3-way'!$D143="","",'True_Odds_Calculator_3-way'!N144/'True_Odds_Calculator_3-way'!A144-1)</f>
        <v>4.5180273968978391E-2</v>
      </c>
      <c r="I143" s="6">
        <f>IF('Log_working_3-way'!$D143="","",'True_Odds_Calculator_3-way'!O144/'True_Odds_Calculator_3-way'!B144-1)</f>
        <v>6.3109252833077889E-2</v>
      </c>
      <c r="J143" s="6">
        <f>IF('Log_working_3-way'!$D143="","",'True_Odds_Calculator_3-way'!P144/'True_Odds_Calculator_3-way'!C144-1)</f>
        <v>5.3781561188644966E-2</v>
      </c>
      <c r="K143" s="6">
        <f>IF('Log_working_3-way'!$D143="","",1/'True_Odds_Calculator_3-way'!A144+1/'True_Odds_Calculator_3-way'!B144+1/'True_Odds_Calculator_3-way'!C144-1)</f>
        <v>5.296043417962526E-2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1.0510371271354171</v>
      </c>
      <c r="F144" s="6">
        <f>IF('Log_working_3-way'!D144="","",1/'True_Odds_Calculator_3-way'!N145+1/'True_Odds_Calculator_3-way'!O145+1/'True_Odds_Calculator_3-way'!P145-1)</f>
        <v>5.7087667926225549E-13</v>
      </c>
      <c r="H144" s="6">
        <f>IF('Log_working_3-way'!$D144="","",'True_Odds_Calculator_3-way'!N145/'True_Odds_Calculator_3-way'!A145-1)</f>
        <v>6.4449732236877777E-2</v>
      </c>
      <c r="I144" s="6">
        <f>IF('Log_working_3-way'!$D144="","",'True_Odds_Calculator_3-way'!O145/'True_Odds_Calculator_3-way'!B145-1)</f>
        <v>6.725598380204123E-2</v>
      </c>
      <c r="J144" s="6">
        <f>IF('Log_working_3-way'!$D144="","",'True_Odds_Calculator_3-way'!P145/'True_Odds_Calculator_3-way'!C145-1)</f>
        <v>3.8212507342982871E-2</v>
      </c>
      <c r="K144" s="6">
        <f>IF('Log_working_3-way'!$D144="","",1/'True_Odds_Calculator_3-way'!A145+1/'True_Odds_Calculator_3-way'!B145+1/'True_Odds_Calculator_3-way'!C145-1)</f>
        <v>5.3063562951807475E-2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1.0511425970159449</v>
      </c>
      <c r="F145" s="6">
        <f>IF('Log_working_3-way'!D145="","",1/'True_Odds_Calculator_3-way'!N146+1/'True_Odds_Calculator_3-way'!O146+1/'True_Odds_Calculator_3-way'!P146-1)</f>
        <v>5.6155080585540418E-13</v>
      </c>
      <c r="H145" s="6">
        <f>IF('Log_working_3-way'!$D145="","",'True_Odds_Calculator_3-way'!N146/'True_Odds_Calculator_3-way'!A146-1)</f>
        <v>6.6477288401929568E-2</v>
      </c>
      <c r="I145" s="6">
        <f>IF('Log_working_3-way'!$D145="","",'True_Odds_Calculator_3-way'!O146/'True_Odds_Calculator_3-way'!B146-1)</f>
        <v>6.329153154220668E-2</v>
      </c>
      <c r="J145" s="6">
        <f>IF('Log_working_3-way'!$D145="","",'True_Odds_Calculator_3-way'!P146/'True_Odds_Calculator_3-way'!C146-1)</f>
        <v>3.9577003310412806E-2</v>
      </c>
      <c r="K145" s="6">
        <f>IF('Log_working_3-way'!$D145="","",1/'True_Odds_Calculator_3-way'!A146+1/'True_Odds_Calculator_3-way'!B146+1/'True_Odds_Calculator_3-way'!C146-1)</f>
        <v>5.3460522375508246E-2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1.050321876607202</v>
      </c>
      <c r="F146" s="6">
        <f>IF('Log_working_3-way'!D146="","",1/'True_Odds_Calculator_3-way'!N147+1/'True_Odds_Calculator_3-way'!O147+1/'True_Odds_Calculator_3-way'!P147-1)</f>
        <v>4.6118664442929003E-13</v>
      </c>
      <c r="H146" s="6">
        <f>IF('Log_working_3-way'!$D146="","",'True_Odds_Calculator_3-way'!N147/'True_Odds_Calculator_3-way'!A147-1)</f>
        <v>4.3145503120896711E-2</v>
      </c>
      <c r="I146" s="6">
        <f>IF('Log_working_3-way'!$D146="","",'True_Odds_Calculator_3-way'!O147/'True_Odds_Calculator_3-way'!B147-1)</f>
        <v>6.3832357837463327E-2</v>
      </c>
      <c r="J146" s="6">
        <f>IF('Log_working_3-way'!$D146="","",'True_Odds_Calculator_3-way'!P147/'True_Odds_Calculator_3-way'!C147-1)</f>
        <v>5.7545605414268008E-2</v>
      </c>
      <c r="K146" s="6">
        <f>IF('Log_working_3-way'!$D146="","",1/'True_Odds_Calculator_3-way'!A147+1/'True_Odds_Calculator_3-way'!B147+1/'True_Odds_Calculator_3-way'!C147-1)</f>
        <v>5.3310472004344911E-2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1.0519696630781041</v>
      </c>
      <c r="F147" s="6">
        <f>IF('Log_working_3-way'!D147="","",1/'True_Odds_Calculator_3-way'!N148+1/'True_Odds_Calculator_3-way'!O148+1/'True_Odds_Calculator_3-way'!P148-1)</f>
        <v>6.4104277441856539E-13</v>
      </c>
      <c r="H147" s="6">
        <f>IF('Log_working_3-way'!$D147="","",'True_Odds_Calculator_3-way'!N148/'True_Odds_Calculator_3-way'!A148-1)</f>
        <v>3.96957541138101E-2</v>
      </c>
      <c r="I147" s="6">
        <f>IF('Log_working_3-way'!$D147="","",'True_Odds_Calculator_3-way'!O148/'True_Odds_Calculator_3-way'!B148-1)</f>
        <v>6.6313141235225803E-2</v>
      </c>
      <c r="J147" s="6">
        <f>IF('Log_working_3-way'!$D147="","",'True_Odds_Calculator_3-way'!P148/'True_Odds_Calculator_3-way'!C148-1)</f>
        <v>6.6313141235225803E-2</v>
      </c>
      <c r="K147" s="6">
        <f>IF('Log_working_3-way'!$D147="","",1/'True_Odds_Calculator_3-way'!A148+1/'True_Odds_Calculator_3-way'!B148+1/'True_Odds_Calculator_3-way'!C148-1)</f>
        <v>5.420858760789482E-2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1.0626075338946712</v>
      </c>
      <c r="F148" s="6">
        <f>IF('Log_working_3-way'!D148="","",1/'True_Odds_Calculator_3-way'!N149+1/'True_Odds_Calculator_3-way'!O149+1/'True_Odds_Calculator_3-way'!P149-1)</f>
        <v>5.7325255653495333E-12</v>
      </c>
      <c r="H148" s="6">
        <f>IF('Log_working_3-way'!$D148="","",'True_Odds_Calculator_3-way'!N149/'True_Odds_Calculator_3-way'!A149-1)</f>
        <v>2.8231856173376757E-2</v>
      </c>
      <c r="I148" s="6">
        <f>IF('Log_working_3-way'!$D148="","",'True_Odds_Calculator_3-way'!O149/'True_Odds_Calculator_3-way'!B149-1)</f>
        <v>9.2690578038694182E-2</v>
      </c>
      <c r="J148" s="6">
        <f>IF('Log_working_3-way'!$D148="","",'True_Odds_Calculator_3-way'!P149/'True_Odds_Calculator_3-way'!C149-1)</f>
        <v>0.11633963394897084</v>
      </c>
      <c r="K148" s="6">
        <f>IF('Log_working_3-way'!$D148="","",1/'True_Odds_Calculator_3-way'!A149+1/'True_Odds_Calculator_3-way'!B149+1/'True_Odds_Calculator_3-way'!C149-1)</f>
        <v>5.6157880731031007E-2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1.0503474457376285</v>
      </c>
      <c r="F149" s="6">
        <f>IF('Log_working_3-way'!D149="","",1/'True_Odds_Calculator_3-way'!N150+1/'True_Odds_Calculator_3-way'!O150+1/'True_Odds_Calculator_3-way'!P150-1)</f>
        <v>4.4231285301066237E-13</v>
      </c>
      <c r="H149" s="6">
        <f>IF('Log_working_3-way'!$D149="","",'True_Odds_Calculator_3-way'!N150/'True_Odds_Calculator_3-way'!A150-1)</f>
        <v>5.5068259789210483E-2</v>
      </c>
      <c r="I149" s="6">
        <f>IF('Log_working_3-way'!$D149="","",'True_Odds_Calculator_3-way'!O150/'True_Odds_Calculator_3-way'!B150-1)</f>
        <v>6.0643038776042157E-2</v>
      </c>
      <c r="J149" s="6">
        <f>IF('Log_working_3-way'!$D149="","",'True_Odds_Calculator_3-way'!P150/'True_Odds_Calculator_3-way'!C150-1)</f>
        <v>4.7424072790160254E-2</v>
      </c>
      <c r="K149" s="6">
        <f>IF('Log_working_3-way'!$D149="","",1/'True_Odds_Calculator_3-way'!A150+1/'True_Odds_Calculator_3-way'!B150+1/'True_Odds_Calculator_3-way'!C150-1)</f>
        <v>5.3792966920068741E-2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1.0709930614586816</v>
      </c>
      <c r="F150" s="6">
        <f>IF('Log_working_3-way'!D150="","",1/'True_Odds_Calculator_3-way'!N151+1/'True_Odds_Calculator_3-way'!O151+1/'True_Odds_Calculator_3-way'!P151-1)</f>
        <v>2.7359003951232808E-11</v>
      </c>
      <c r="H150" s="6">
        <f>IF('Log_working_3-way'!$D150="","",'True_Odds_Calculator_3-way'!N151/'True_Odds_Calculator_3-way'!A151-1)</f>
        <v>2.3339371076748439E-2</v>
      </c>
      <c r="I150" s="6">
        <f>IF('Log_working_3-way'!$D150="","",'True_Odds_Calculator_3-way'!O151/'True_Odds_Calculator_3-way'!B151-1)</f>
        <v>0.11680043218076119</v>
      </c>
      <c r="J150" s="6">
        <f>IF('Log_working_3-way'!$D150="","",'True_Odds_Calculator_3-way'!P151/'True_Odds_Calculator_3-way'!C151-1)</f>
        <v>0.16111288094398457</v>
      </c>
      <c r="K150" s="6">
        <f>IF('Log_working_3-way'!$D150="","",1/'True_Odds_Calculator_3-way'!A151+1/'True_Odds_Calculator_3-way'!B151+1/'True_Odds_Calculator_3-way'!C151-1)</f>
        <v>5.5465036248372401E-2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1.0509565757109893</v>
      </c>
      <c r="F151" s="6">
        <f>IF('Log_working_3-way'!D151="","",1/'True_Odds_Calculator_3-way'!N152+1/'True_Odds_Calculator_3-way'!O152+1/'True_Odds_Calculator_3-way'!P152-1)</f>
        <v>5.6954441163270531E-13</v>
      </c>
      <c r="H151" s="6">
        <f>IF('Log_working_3-way'!$D151="","",'True_Odds_Calculator_3-way'!N152/'True_Odds_Calculator_3-way'!A152-1)</f>
        <v>3.776917545094971E-2</v>
      </c>
      <c r="I151" s="6">
        <f>IF('Log_working_3-way'!$D151="","",'True_Odds_Calculator_3-way'!O152/'True_Odds_Calculator_3-way'!B152-1)</f>
        <v>6.6227654697096572E-2</v>
      </c>
      <c r="J151" s="6">
        <f>IF('Log_working_3-way'!$D151="","",'True_Odds_Calculator_3-way'!P152/'True_Odds_Calculator_3-way'!C152-1)</f>
        <v>6.5918118683644389E-2</v>
      </c>
      <c r="K151" s="6">
        <f>IF('Log_working_3-way'!$D151="","",1/'True_Odds_Calculator_3-way'!A152+1/'True_Odds_Calculator_3-way'!B152+1/'True_Odds_Calculator_3-way'!C152-1)</f>
        <v>5.2896982244808211E-2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1.0601245487543989</v>
      </c>
      <c r="F152" s="6">
        <f>IF('Log_working_3-way'!D152="","",1/'True_Odds_Calculator_3-way'!N153+1/'True_Odds_Calculator_3-way'!O153+1/'True_Odds_Calculator_3-way'!P153-1)</f>
        <v>3.9639402871216589E-12</v>
      </c>
      <c r="H152" s="6">
        <f>IF('Log_working_3-way'!$D152="","",'True_Odds_Calculator_3-way'!N153/'True_Odds_Calculator_3-way'!A153-1)</f>
        <v>2.8040418855956206E-2</v>
      </c>
      <c r="I152" s="6">
        <f>IF('Log_working_3-way'!$D152="","",'True_Odds_Calculator_3-way'!O153/'True_Odds_Calculator_3-way'!B153-1)</f>
        <v>8.459674566159614E-2</v>
      </c>
      <c r="J152" s="6">
        <f>IF('Log_working_3-way'!$D152="","",'True_Odds_Calculator_3-way'!P153/'True_Odds_Calculator_3-way'!C153-1)</f>
        <v>0.1148529874347235</v>
      </c>
      <c r="K152" s="6">
        <f>IF('Log_working_3-way'!$D152="","",1/'True_Odds_Calculator_3-way'!A153+1/'True_Odds_Calculator_3-way'!B153+1/'True_Odds_Calculator_3-way'!C153-1)</f>
        <v>5.4314915055592827E-2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1.0560704057423813</v>
      </c>
      <c r="F153" s="6">
        <f>IF('Log_working_3-way'!D153="","",1/'True_Odds_Calculator_3-way'!N154+1/'True_Odds_Calculator_3-way'!O154+1/'True_Odds_Calculator_3-way'!P154-1)</f>
        <v>1.709077324107966E-12</v>
      </c>
      <c r="H153" s="6">
        <f>IF('Log_working_3-way'!$D153="","",'True_Odds_Calculator_3-way'!N154/'True_Odds_Calculator_3-way'!A154-1)</f>
        <v>3.1410741600734315E-2</v>
      </c>
      <c r="I153" s="6">
        <f>IF('Log_working_3-way'!$D153="","",'True_Odds_Calculator_3-way'!O154/'True_Odds_Calculator_3-way'!B154-1)</f>
        <v>7.7408008862333899E-2</v>
      </c>
      <c r="J153" s="6">
        <f>IF('Log_working_3-way'!$D153="","",'True_Odds_Calculator_3-way'!P154/'True_Odds_Calculator_3-way'!C154-1)</f>
        <v>9.0387732856392011E-2</v>
      </c>
      <c r="K153" s="6">
        <f>IF('Log_working_3-way'!$D153="","",1/'True_Odds_Calculator_3-way'!A154+1/'True_Odds_Calculator_3-way'!B154+1/'True_Odds_Calculator_3-way'!C154-1)</f>
        <v>5.4262344584925515E-2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1.0508578076447164</v>
      </c>
      <c r="F154" s="6">
        <f>IF('Log_working_3-way'!D154="","",1/'True_Odds_Calculator_3-way'!N155+1/'True_Odds_Calculator_3-way'!O155+1/'True_Odds_Calculator_3-way'!P155-1)</f>
        <v>5.2757798130187439E-13</v>
      </c>
      <c r="H154" s="6">
        <f>IF('Log_working_3-way'!$D154="","",'True_Odds_Calculator_3-way'!N155/'True_Odds_Calculator_3-way'!A155-1)</f>
        <v>4.0309197604400993E-2</v>
      </c>
      <c r="I154" s="6">
        <f>IF('Log_working_3-way'!$D154="","",'True_Odds_Calculator_3-way'!O155/'True_Odds_Calculator_3-way'!B155-1)</f>
        <v>6.4533657113104326E-2</v>
      </c>
      <c r="J154" s="6">
        <f>IF('Log_working_3-way'!$D154="","",'True_Odds_Calculator_3-way'!P155/'True_Odds_Calculator_3-way'!C155-1)</f>
        <v>6.2928227335212528E-2</v>
      </c>
      <c r="K154" s="6">
        <f>IF('Log_working_3-way'!$D154="","",1/'True_Odds_Calculator_3-way'!A155+1/'True_Odds_Calculator_3-way'!B155+1/'True_Odds_Calculator_3-way'!C155-1)</f>
        <v>5.3372595038350568E-2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1.0560280987415784</v>
      </c>
      <c r="F155" s="6">
        <f>IF('Log_working_3-way'!D155="","",1/'True_Odds_Calculator_3-way'!N156+1/'True_Odds_Calculator_3-way'!O156+1/'True_Odds_Calculator_3-way'!P156-1)</f>
        <v>1.7508217098338719E-12</v>
      </c>
      <c r="H155" s="6">
        <f>IF('Log_working_3-way'!$D155="","",'True_Odds_Calculator_3-way'!N156/'True_Odds_Calculator_3-way'!A156-1)</f>
        <v>3.0851746551955328E-2</v>
      </c>
      <c r="I155" s="6">
        <f>IF('Log_working_3-way'!$D155="","",'True_Odds_Calculator_3-way'!O156/'True_Odds_Calculator_3-way'!B156-1)</f>
        <v>7.4739916048363497E-2</v>
      </c>
      <c r="J155" s="6">
        <f>IF('Log_working_3-way'!$D155="","",'True_Odds_Calculator_3-way'!P156/'True_Odds_Calculator_3-way'!C156-1)</f>
        <v>9.5579283963282302E-2</v>
      </c>
      <c r="K155" s="6">
        <f>IF('Log_working_3-way'!$D155="","",1/'True_Odds_Calculator_3-way'!A156+1/'True_Odds_Calculator_3-way'!B156+1/'True_Odds_Calculator_3-way'!C156-1)</f>
        <v>5.371687413241033E-2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1.049314436981772</v>
      </c>
      <c r="F156" s="6">
        <f>IF('Log_working_3-way'!D156="","",1/'True_Odds_Calculator_3-way'!N157+1/'True_Odds_Calculator_3-way'!O157+1/'True_Odds_Calculator_3-way'!P157-1)</f>
        <v>3.8258285428582894E-13</v>
      </c>
      <c r="H156" s="6">
        <f>IF('Log_working_3-way'!$D156="","",'True_Odds_Calculator_3-way'!N157/'True_Odds_Calculator_3-way'!A157-1)</f>
        <v>4.475860366815132E-2</v>
      </c>
      <c r="I156" s="6">
        <f>IF('Log_working_3-way'!$D156="","",'True_Odds_Calculator_3-way'!O157/'True_Odds_Calculator_3-way'!B157-1)</f>
        <v>5.8214978361178504E-2</v>
      </c>
      <c r="J156" s="6">
        <f>IF('Log_working_3-way'!$D156="","",'True_Odds_Calculator_3-way'!P157/'True_Odds_Calculator_3-way'!C157-1)</f>
        <v>5.7211860179435359E-2</v>
      </c>
      <c r="K156" s="6">
        <f>IF('Log_working_3-way'!$D156="","",1/'True_Odds_Calculator_3-way'!A157+1/'True_Odds_Calculator_3-way'!B157+1/'True_Odds_Calculator_3-way'!C157-1)</f>
        <v>5.2607546674428907E-2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1.0532301732451654</v>
      </c>
      <c r="F157" s="6">
        <f>IF('Log_working_3-way'!D157="","",1/'True_Odds_Calculator_3-way'!N158+1/'True_Odds_Calculator_3-way'!O158+1/'True_Odds_Calculator_3-way'!P158-1)</f>
        <v>9.0905061256307818E-13</v>
      </c>
      <c r="H157" s="6">
        <f>IF('Log_working_3-way'!$D157="","",'True_Odds_Calculator_3-way'!N158/'True_Odds_Calculator_3-way'!A158-1)</f>
        <v>3.5333278053463202E-2</v>
      </c>
      <c r="I157" s="6">
        <f>IF('Log_working_3-way'!$D157="","",'True_Odds_Calculator_3-way'!O158/'True_Odds_Calculator_3-way'!B158-1)</f>
        <v>6.4224507934189212E-2</v>
      </c>
      <c r="J157" s="6">
        <f>IF('Log_working_3-way'!$D157="","",'True_Odds_Calculator_3-way'!P158/'True_Odds_Calculator_3-way'!C158-1)</f>
        <v>8.3354558999852557E-2</v>
      </c>
      <c r="K157" s="6">
        <f>IF('Log_working_3-way'!$D157="","",1/'True_Odds_Calculator_3-way'!A158+1/'True_Odds_Calculator_3-way'!B158+1/'True_Odds_Calculator_3-way'!C158-1)</f>
        <v>5.3614561766735847E-2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1.0522946163550877</v>
      </c>
      <c r="F158" s="6">
        <f>IF('Log_working_3-way'!D158="","",1/'True_Odds_Calculator_3-way'!N159+1/'True_Odds_Calculator_3-way'!O159+1/'True_Odds_Calculator_3-way'!P159-1)</f>
        <v>6.9277916736609768E-13</v>
      </c>
      <c r="H158" s="6">
        <f>IF('Log_working_3-way'!$D158="","",'True_Odds_Calculator_3-way'!N159/'True_Odds_Calculator_3-way'!A159-1)</f>
        <v>3.8779924855011583E-2</v>
      </c>
      <c r="I158" s="6">
        <f>IF('Log_working_3-way'!$D158="","",'True_Odds_Calculator_3-way'!O159/'True_Odds_Calculator_3-way'!B159-1)</f>
        <v>6.509689973265087E-2</v>
      </c>
      <c r="J158" s="6">
        <f>IF('Log_working_3-way'!$D158="","",'True_Odds_Calculator_3-way'!P159/'True_Odds_Calculator_3-way'!C159-1)</f>
        <v>7.0510162809853671E-2</v>
      </c>
      <c r="K158" s="6">
        <f>IF('Log_working_3-way'!$D158="","",1/'True_Odds_Calculator_3-way'!A159+1/'True_Odds_Calculator_3-way'!B159+1/'True_Odds_Calculator_3-way'!C159-1)</f>
        <v>5.4232115479186493E-2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1.0497348886439701</v>
      </c>
      <c r="F159" s="6">
        <f>IF('Log_working_3-way'!D159="","",1/'True_Odds_Calculator_3-way'!N160+1/'True_Odds_Calculator_3-way'!O160+1/'True_Odds_Calculator_3-way'!P160-1)</f>
        <v>4.0301095793893182E-13</v>
      </c>
      <c r="H159" s="6">
        <f>IF('Log_working_3-way'!$D159="","",'True_Odds_Calculator_3-way'!N160/'True_Odds_Calculator_3-way'!A160-1)</f>
        <v>4.6625958680475144E-2</v>
      </c>
      <c r="I159" s="6">
        <f>IF('Log_working_3-way'!$D159="","",'True_Odds_Calculator_3-way'!O160/'True_Odds_Calculator_3-way'!B160-1)</f>
        <v>5.9390254617097904E-2</v>
      </c>
      <c r="J159" s="6">
        <f>IF('Log_working_3-way'!$D159="","",'True_Odds_Calculator_3-way'!P160/'True_Odds_Calculator_3-way'!C160-1)</f>
        <v>5.5170326658255053E-2</v>
      </c>
      <c r="K159" s="6">
        <f>IF('Log_working_3-way'!$D159="","",1/'True_Odds_Calculator_3-way'!A160+1/'True_Odds_Calculator_3-way'!B160+1/'True_Odds_Calculator_3-way'!C160-1)</f>
        <v>5.3153536867929674E-2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1.0522826922261117</v>
      </c>
      <c r="F160" s="6">
        <f>IF('Log_working_3-way'!D160="","",1/'True_Odds_Calculator_3-way'!N161+1/'True_Odds_Calculator_3-way'!O161+1/'True_Odds_Calculator_3-way'!P161-1)</f>
        <v>7.4917849701705563E-13</v>
      </c>
      <c r="H160" s="6">
        <f>IF('Log_working_3-way'!$D160="","",'True_Odds_Calculator_3-way'!N161/'True_Odds_Calculator_3-way'!A161-1)</f>
        <v>3.608524061092977E-2</v>
      </c>
      <c r="I160" s="6">
        <f>IF('Log_working_3-way'!$D160="","",'True_Odds_Calculator_3-way'!O161/'True_Odds_Calculator_3-way'!B161-1)</f>
        <v>7.2585297741944332E-2</v>
      </c>
      <c r="J160" s="6">
        <f>IF('Log_working_3-way'!$D160="","",'True_Odds_Calculator_3-way'!P161/'True_Odds_Calculator_3-way'!C161-1)</f>
        <v>6.8008531282522267E-2</v>
      </c>
      <c r="K160" s="6">
        <f>IF('Log_working_3-way'!$D160="","",1/'True_Odds_Calculator_3-way'!A161+1/'True_Odds_Calculator_3-way'!B161+1/'True_Odds_Calculator_3-way'!C161-1)</f>
        <v>5.348522700092051E-2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1.0545987559379033</v>
      </c>
      <c r="F161" s="6">
        <f>IF('Log_working_3-way'!D161="","",1/'True_Odds_Calculator_3-way'!N162+1/'True_Odds_Calculator_3-way'!O162+1/'True_Odds_Calculator_3-way'!P162-1)</f>
        <v>1.3926637620897964E-12</v>
      </c>
      <c r="H161" s="6">
        <f>IF('Log_working_3-way'!$D161="","",'True_Odds_Calculator_3-way'!N162/'True_Odds_Calculator_3-way'!A162-1)</f>
        <v>3.0703354989698672E-2</v>
      </c>
      <c r="I161" s="6">
        <f>IF('Log_working_3-way'!$D161="","",'True_Odds_Calculator_3-way'!O162/'True_Odds_Calculator_3-way'!B162-1)</f>
        <v>7.5919888305589156E-2</v>
      </c>
      <c r="J161" s="6">
        <f>IF('Log_working_3-way'!$D161="","",'True_Odds_Calculator_3-way'!P162/'True_Odds_Calculator_3-way'!C162-1)</f>
        <v>8.7147884291982614E-2</v>
      </c>
      <c r="K161" s="6">
        <f>IF('Log_working_3-way'!$D161="","",1/'True_Odds_Calculator_3-way'!A162+1/'True_Odds_Calculator_3-way'!B162+1/'True_Odds_Calculator_3-way'!C162-1)</f>
        <v>5.294296484041916E-2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1.0626272082189723</v>
      </c>
      <c r="F162" s="6">
        <f>IF('Log_working_3-way'!D162="","",1/'True_Odds_Calculator_3-way'!N163+1/'True_Odds_Calculator_3-way'!O163+1/'True_Odds_Calculator_3-way'!P163-1)</f>
        <v>5.7878146719758661E-12</v>
      </c>
      <c r="H162" s="6">
        <f>IF('Log_working_3-way'!$D162="","",'True_Odds_Calculator_3-way'!N163/'True_Odds_Calculator_3-way'!A163-1)</f>
        <v>0.12273038737411102</v>
      </c>
      <c r="I162" s="6">
        <f>IF('Log_working_3-way'!$D162="","",'True_Odds_Calculator_3-way'!O163/'True_Odds_Calculator_3-way'!B163-1)</f>
        <v>8.9320934741778935E-2</v>
      </c>
      <c r="J162" s="6">
        <f>IF('Log_working_3-way'!$D162="","",'True_Odds_Calculator_3-way'!P163/'True_Odds_Calculator_3-way'!C163-1)</f>
        <v>2.8034144442719677E-2</v>
      </c>
      <c r="K162" s="6">
        <f>IF('Log_working_3-way'!$D162="","",1/'True_Odds_Calculator_3-way'!A163+1/'True_Odds_Calculator_3-way'!B163+1/'True_Odds_Calculator_3-way'!C163-1)</f>
        <v>5.5669172497213815E-2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1.0639930471844441</v>
      </c>
      <c r="F163" s="6">
        <f>IF('Log_working_3-way'!D163="","",1/'True_Odds_Calculator_3-way'!N164+1/'True_Odds_Calculator_3-way'!O164+1/'True_Odds_Calculator_3-way'!P164-1)</f>
        <v>8.8851148660751278E-12</v>
      </c>
      <c r="H163" s="6">
        <f>IF('Log_working_3-way'!$D163="","",'True_Odds_Calculator_3-way'!N164/'True_Odds_Calculator_3-way'!A164-1)</f>
        <v>2.5183282785880889E-2</v>
      </c>
      <c r="I163" s="6">
        <f>IF('Log_working_3-way'!$D163="","",'True_Odds_Calculator_3-way'!O164/'True_Odds_Calculator_3-way'!B164-1)</f>
        <v>0.10165854194175994</v>
      </c>
      <c r="J163" s="6">
        <f>IF('Log_working_3-way'!$D163="","",'True_Odds_Calculator_3-way'!P164/'True_Odds_Calculator_3-way'!C164-1)</f>
        <v>0.12613359112371669</v>
      </c>
      <c r="K163" s="6">
        <f>IF('Log_working_3-way'!$D163="","",1/'True_Odds_Calculator_3-way'!A164+1/'True_Odds_Calculator_3-way'!B164+1/'True_Odds_Calculator_3-way'!C164-1)</f>
        <v>5.44804188755319E-2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1.0532728596983387</v>
      </c>
      <c r="F164" s="6">
        <f>IF('Log_working_3-way'!D164="","",1/'True_Odds_Calculator_3-way'!N165+1/'True_Odds_Calculator_3-way'!O165+1/'True_Odds_Calculator_3-way'!P165-1)</f>
        <v>8.5220719370227016E-13</v>
      </c>
      <c r="H164" s="6">
        <f>IF('Log_working_3-way'!$D164="","",'True_Odds_Calculator_3-way'!N165/'True_Odds_Calculator_3-way'!A165-1)</f>
        <v>3.7172266744282423E-2</v>
      </c>
      <c r="I164" s="6">
        <f>IF('Log_working_3-way'!$D164="","",'True_Odds_Calculator_3-way'!O165/'True_Odds_Calculator_3-way'!B165-1)</f>
        <v>6.7366091325637756E-2</v>
      </c>
      <c r="J164" s="6">
        <f>IF('Log_working_3-way'!$D164="","",'True_Odds_Calculator_3-way'!P165/'True_Odds_Calculator_3-way'!C165-1)</f>
        <v>7.5196153136079191E-2</v>
      </c>
      <c r="K164" s="6">
        <f>IF('Log_working_3-way'!$D164="","",1/'True_Odds_Calculator_3-way'!A165+1/'True_Odds_Calculator_3-way'!B165+1/'True_Odds_Calculator_3-way'!C165-1)</f>
        <v>5.4560161533595997E-2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1.0496487811751174</v>
      </c>
      <c r="F165" s="6">
        <f>IF('Log_working_3-way'!D165="","",1/'True_Odds_Calculator_3-way'!N166+1/'True_Odds_Calculator_3-way'!O166+1/'True_Odds_Calculator_3-way'!P166-1)</f>
        <v>3.8746783559417963E-13</v>
      </c>
      <c r="H165" s="6">
        <f>IF('Log_working_3-way'!$D165="","",'True_Odds_Calculator_3-way'!N166/'True_Odds_Calculator_3-way'!A166-1)</f>
        <v>5.3097806089498434E-2</v>
      </c>
      <c r="I165" s="6">
        <f>IF('Log_working_3-way'!$D165="","",'True_Odds_Calculator_3-way'!O166/'True_Odds_Calculator_3-way'!B166-1)</f>
        <v>5.4012300028885019E-2</v>
      </c>
      <c r="J165" s="6">
        <f>IF('Log_working_3-way'!$D165="","",'True_Odds_Calculator_3-way'!P166/'True_Odds_Calculator_3-way'!C166-1)</f>
        <v>5.2913069372825916E-2</v>
      </c>
      <c r="K165" s="6">
        <f>IF('Log_working_3-way'!$D165="","",1/'True_Odds_Calculator_3-way'!A166+1/'True_Odds_Calculator_3-way'!B166+1/'True_Odds_Calculator_3-way'!C166-1)</f>
        <v>5.3336437558560768E-2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1.0534386003990104</v>
      </c>
      <c r="F166" s="6">
        <f>IF('Log_working_3-way'!D166="","",1/'True_Odds_Calculator_3-way'!N167+1/'True_Odds_Calculator_3-way'!O167+1/'True_Odds_Calculator_3-way'!P167-1)</f>
        <v>7.7848838486715977E-13</v>
      </c>
      <c r="H166" s="6">
        <f>IF('Log_working_3-way'!$D166="","",'True_Odds_Calculator_3-way'!N167/'True_Odds_Calculator_3-way'!A167-1)</f>
        <v>6.8910238117050104E-2</v>
      </c>
      <c r="I166" s="6">
        <f>IF('Log_working_3-way'!$D166="","",'True_Odds_Calculator_3-way'!O167/'True_Odds_Calculator_3-way'!B167-1)</f>
        <v>6.6225069984636065E-2</v>
      </c>
      <c r="J166" s="6">
        <f>IF('Log_working_3-way'!$D166="","",'True_Odds_Calculator_3-way'!P167/'True_Odds_Calculator_3-way'!C167-1)</f>
        <v>4.1494185280158691E-2</v>
      </c>
      <c r="K166" s="6">
        <f>IF('Log_working_3-way'!$D166="","",1/'True_Odds_Calculator_3-way'!A167+1/'True_Odds_Calculator_3-way'!B167+1/'True_Odds_Calculator_3-way'!C167-1)</f>
        <v>5.5850860742357122E-2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1.0547193983164915</v>
      </c>
      <c r="F167" s="6">
        <f>IF('Log_working_3-way'!D167="","",1/'True_Odds_Calculator_3-way'!N168+1/'True_Odds_Calculator_3-way'!O168+1/'True_Odds_Calculator_3-way'!P168-1)</f>
        <v>1.3165024626005106E-12</v>
      </c>
      <c r="H167" s="6">
        <f>IF('Log_working_3-way'!$D167="","",'True_Odds_Calculator_3-way'!N168/'True_Odds_Calculator_3-way'!A168-1)</f>
        <v>3.2181747363432711E-2</v>
      </c>
      <c r="I167" s="6">
        <f>IF('Log_working_3-way'!$D167="","",'True_Odds_Calculator_3-way'!O168/'True_Odds_Calculator_3-way'!B168-1)</f>
        <v>7.6093868932224806E-2</v>
      </c>
      <c r="J167" s="6">
        <f>IF('Log_working_3-way'!$D167="","",'True_Odds_Calculator_3-way'!P168/'True_Odds_Calculator_3-way'!C168-1)</f>
        <v>8.3361226840467317E-2</v>
      </c>
      <c r="K167" s="6">
        <f>IF('Log_working_3-way'!$D167="","",1/'True_Odds_Calculator_3-way'!A168+1/'True_Odds_Calculator_3-way'!B168+1/'True_Odds_Calculator_3-way'!C168-1)</f>
        <v>5.3799702785451542E-2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1.0504520551692067</v>
      </c>
      <c r="F168" s="6">
        <f>IF('Log_working_3-way'!D168="","",1/'True_Odds_Calculator_3-way'!N169+1/'True_Odds_Calculator_3-way'!O169+1/'True_Odds_Calculator_3-way'!P169-1)</f>
        <v>4.4653170050423796E-13</v>
      </c>
      <c r="H168" s="6">
        <f>IF('Log_working_3-way'!$D168="","",'True_Odds_Calculator_3-way'!N169/'True_Odds_Calculator_3-way'!A169-1)</f>
        <v>5.0696533199447336E-2</v>
      </c>
      <c r="I168" s="6">
        <f>IF('Log_working_3-way'!$D168="","",'True_Odds_Calculator_3-way'!O169/'True_Odds_Calculator_3-way'!B169-1)</f>
        <v>6.1761309468584269E-2</v>
      </c>
      <c r="J168" s="6">
        <f>IF('Log_working_3-way'!$D168="","",'True_Odds_Calculator_3-way'!P169/'True_Odds_Calculator_3-way'!C169-1)</f>
        <v>5.0895090765334272E-2</v>
      </c>
      <c r="K168" s="6">
        <f>IF('Log_working_3-way'!$D168="","",1/'True_Odds_Calculator_3-way'!A169+1/'True_Odds_Calculator_3-way'!B169+1/'True_Odds_Calculator_3-way'!C169-1)</f>
        <v>5.3944346057407389E-2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1.0518769028800434</v>
      </c>
      <c r="F169" s="6">
        <f>IF('Log_working_3-way'!D169="","",1/'True_Odds_Calculator_3-way'!N170+1/'True_Odds_Calculator_3-way'!O170+1/'True_Odds_Calculator_3-way'!P170-1)</f>
        <v>5.5666582454705349E-13</v>
      </c>
      <c r="H169" s="6">
        <f>IF('Log_working_3-way'!$D169="","",'True_Odds_Calculator_3-way'!N170/'True_Odds_Calculator_3-way'!A170-1)</f>
        <v>5.1339860075819477E-2</v>
      </c>
      <c r="I169" s="6">
        <f>IF('Log_working_3-way'!$D169="","",'True_Odds_Calculator_3-way'!O170/'True_Odds_Calculator_3-way'!B170-1)</f>
        <v>6.5544226260559002E-2</v>
      </c>
      <c r="J169" s="6">
        <f>IF('Log_working_3-way'!$D169="","",'True_Odds_Calculator_3-way'!P170/'True_Odds_Calculator_3-way'!C170-1)</f>
        <v>5.1443652586660615E-2</v>
      </c>
      <c r="K169" s="6">
        <f>IF('Log_working_3-way'!$D169="","",1/'True_Odds_Calculator_3-way'!A170+1/'True_Odds_Calculator_3-way'!B170+1/'True_Odds_Calculator_3-way'!C170-1)</f>
        <v>5.5298164893333723E-2</v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IF('Log_working_3-way'!D170="","",1/'True_Odds_Calculator_3-way'!N171+1/'True_Odds_Calculator_3-way'!O171+1/'True_Odds_Calculator_3-way'!P171-1)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IF('Log_working_3-way'!$D170="","",'True_Odds_Calculator_3-way'!P171/'True_Odds_Calculator_3-way'!C171-1)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IF('Log_working_3-way'!D171="","",1/'True_Odds_Calculator_3-way'!N172+1/'True_Odds_Calculator_3-way'!O172+1/'True_Odds_Calculator_3-way'!P172-1)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IF('Log_working_3-way'!$D171="","",'True_Odds_Calculator_3-way'!P172/'True_Odds_Calculator_3-way'!C172-1)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IF('Log_working_3-way'!D172="","",1/'True_Odds_Calculator_3-way'!N173+1/'True_Odds_Calculator_3-way'!O173+1/'True_Odds_Calculator_3-way'!P173-1)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IF('Log_working_3-way'!$D172="","",'True_Odds_Calculator_3-way'!P173/'True_Odds_Calculator_3-way'!C173-1)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IF('Log_working_3-way'!D173="","",1/'True_Odds_Calculator_3-way'!N174+1/'True_Odds_Calculator_3-way'!O174+1/'True_Odds_Calculator_3-way'!P174-1)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IF('Log_working_3-way'!$D173="","",'True_Odds_Calculator_3-way'!P174/'True_Odds_Calculator_3-way'!C174-1)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IF('Log_working_3-way'!D174="","",1/'True_Odds_Calculator_3-way'!N175+1/'True_Odds_Calculator_3-way'!O175+1/'True_Odds_Calculator_3-way'!P175-1)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IF('Log_working_3-way'!$D174="","",'True_Odds_Calculator_3-way'!P175/'True_Odds_Calculator_3-way'!C175-1)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IF('Log_working_3-way'!D175="","",1/'True_Odds_Calculator_3-way'!N176+1/'True_Odds_Calculator_3-way'!O176+1/'True_Odds_Calculator_3-way'!P176-1)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IF('Log_working_3-way'!$D175="","",'True_Odds_Calculator_3-way'!P176/'True_Odds_Calculator_3-way'!C176-1)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IF('Log_working_3-way'!D176="","",1/'True_Odds_Calculator_3-way'!N177+1/'True_Odds_Calculator_3-way'!O177+1/'True_Odds_Calculator_3-way'!P177-1)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IF('Log_working_3-way'!$D176="","",'True_Odds_Calculator_3-way'!P177/'True_Odds_Calculator_3-way'!C177-1)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IF('Log_working_3-way'!D177="","",1/'True_Odds_Calculator_3-way'!N178+1/'True_Odds_Calculator_3-way'!O178+1/'True_Odds_Calculator_3-way'!P178-1)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IF('Log_working_3-way'!$D177="","",'True_Odds_Calculator_3-way'!P178/'True_Odds_Calculator_3-way'!C178-1)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IF('Log_working_3-way'!D178="","",1/'True_Odds_Calculator_3-way'!N179+1/'True_Odds_Calculator_3-way'!O179+1/'True_Odds_Calculator_3-way'!P179-1)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IF('Log_working_3-way'!$D178="","",'True_Odds_Calculator_3-way'!P179/'True_Odds_Calculator_3-way'!C179-1)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IF('Log_working_3-way'!D179="","",1/'True_Odds_Calculator_3-way'!N180+1/'True_Odds_Calculator_3-way'!O180+1/'True_Odds_Calculator_3-way'!P180-1)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IF('Log_working_3-way'!$D179="","",'True_Odds_Calculator_3-way'!P180/'True_Odds_Calculator_3-way'!C180-1)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IF('Log_working_3-way'!D180="","",1/'True_Odds_Calculator_3-way'!N181+1/'True_Odds_Calculator_3-way'!O181+1/'True_Odds_Calculator_3-way'!P181-1)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IF('Log_working_3-way'!$D180="","",'True_Odds_Calculator_3-way'!P181/'True_Odds_Calculator_3-way'!C181-1)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IF('Log_working_3-way'!D181="","",1/'True_Odds_Calculator_3-way'!N182+1/'True_Odds_Calculator_3-way'!O182+1/'True_Odds_Calculator_3-way'!P182-1)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IF('Log_working_3-way'!$D181="","",'True_Odds_Calculator_3-way'!P182/'True_Odds_Calculator_3-way'!C182-1)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IF('Log_working_3-way'!D182="","",1/'True_Odds_Calculator_3-way'!N183+1/'True_Odds_Calculator_3-way'!O183+1/'True_Odds_Calculator_3-way'!P183-1)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IF('Log_working_3-way'!$D182="","",'True_Odds_Calculator_3-way'!P183/'True_Odds_Calculator_3-way'!C183-1)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IF('Log_working_3-way'!D183="","",1/'True_Odds_Calculator_3-way'!N184+1/'True_Odds_Calculator_3-way'!O184+1/'True_Odds_Calculator_3-way'!P184-1)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IF('Log_working_3-way'!$D183="","",'True_Odds_Calculator_3-way'!P184/'True_Odds_Calculator_3-way'!C184-1)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IF('Log_working_3-way'!D184="","",1/'True_Odds_Calculator_3-way'!N185+1/'True_Odds_Calculator_3-way'!O185+1/'True_Odds_Calculator_3-way'!P185-1)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IF('Log_working_3-way'!$D184="","",'True_Odds_Calculator_3-way'!P185/'True_Odds_Calculator_3-way'!C185-1)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IF('Log_working_3-way'!D185="","",1/'True_Odds_Calculator_3-way'!N186+1/'True_Odds_Calculator_3-way'!O186+1/'True_Odds_Calculator_3-way'!P186-1)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IF('Log_working_3-way'!$D185="","",'True_Odds_Calculator_3-way'!P186/'True_Odds_Calculator_3-way'!C186-1)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IF('Log_working_3-way'!D186="","",1/'True_Odds_Calculator_3-way'!N187+1/'True_Odds_Calculator_3-way'!O187+1/'True_Odds_Calculator_3-way'!P187-1)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IF('Log_working_3-way'!$D186="","",'True_Odds_Calculator_3-way'!P187/'True_Odds_Calculator_3-way'!C187-1)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IF('Log_working_3-way'!D187="","",1/'True_Odds_Calculator_3-way'!N188+1/'True_Odds_Calculator_3-way'!O188+1/'True_Odds_Calculator_3-way'!P188-1)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IF('Log_working_3-way'!$D187="","",'True_Odds_Calculator_3-way'!P188/'True_Odds_Calculator_3-way'!C188-1)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IF('Log_working_3-way'!D188="","",1/'True_Odds_Calculator_3-way'!N189+1/'True_Odds_Calculator_3-way'!O189+1/'True_Odds_Calculator_3-way'!P189-1)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IF('Log_working_3-way'!$D188="","",'True_Odds_Calculator_3-way'!P189/'True_Odds_Calculator_3-way'!C189-1)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IF('Log_working_3-way'!D189="","",1/'True_Odds_Calculator_3-way'!N190+1/'True_Odds_Calculator_3-way'!O190+1/'True_Odds_Calculator_3-way'!P190-1)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IF('Log_working_3-way'!$D189="","",'True_Odds_Calculator_3-way'!P190/'True_Odds_Calculator_3-way'!C190-1)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IF('Log_working_3-way'!D190="","",1/'True_Odds_Calculator_3-way'!N191+1/'True_Odds_Calculator_3-way'!O191+1/'True_Odds_Calculator_3-way'!P191-1)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IF('Log_working_3-way'!$D190="","",'True_Odds_Calculator_3-way'!P191/'True_Odds_Calculator_3-way'!C191-1)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IF('Log_working_3-way'!D191="","",1/'True_Odds_Calculator_3-way'!N192+1/'True_Odds_Calculator_3-way'!O192+1/'True_Odds_Calculator_3-way'!P192-1)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IF('Log_working_3-way'!$D191="","",'True_Odds_Calculator_3-way'!P192/'True_Odds_Calculator_3-way'!C192-1)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IF('Log_working_3-way'!D192="","",1/'True_Odds_Calculator_3-way'!N193+1/'True_Odds_Calculator_3-way'!O193+1/'True_Odds_Calculator_3-way'!P193-1)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IF('Log_working_3-way'!$D192="","",'True_Odds_Calculator_3-way'!P193/'True_Odds_Calculator_3-way'!C193-1)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IF('Log_working_3-way'!D193="","",1/'True_Odds_Calculator_3-way'!N194+1/'True_Odds_Calculator_3-way'!O194+1/'True_Odds_Calculator_3-way'!P194-1)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IF('Log_working_3-way'!$D193="","",'True_Odds_Calculator_3-way'!P194/'True_Odds_Calculator_3-way'!C194-1)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IF('Log_working_3-way'!D194="","",1/'True_Odds_Calculator_3-way'!N195+1/'True_Odds_Calculator_3-way'!O195+1/'True_Odds_Calculator_3-way'!P195-1)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IF('Log_working_3-way'!$D194="","",'True_Odds_Calculator_3-way'!P195/'True_Odds_Calculator_3-way'!C195-1)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IF('Log_working_3-way'!D195="","",1/'True_Odds_Calculator_3-way'!N196+1/'True_Odds_Calculator_3-way'!O196+1/'True_Odds_Calculator_3-way'!P196-1)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IF('Log_working_3-way'!$D195="","",'True_Odds_Calculator_3-way'!P196/'True_Odds_Calculator_3-way'!C196-1)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IF('Log_working_3-way'!D196="","",1/'True_Odds_Calculator_3-way'!N197+1/'True_Odds_Calculator_3-way'!O197+1/'True_Odds_Calculator_3-way'!P197-1)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IF('Log_working_3-way'!$D196="","",'True_Odds_Calculator_3-way'!P197/'True_Odds_Calculator_3-way'!C197-1)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IF('Log_working_3-way'!D197="","",1/'True_Odds_Calculator_3-way'!N198+1/'True_Odds_Calculator_3-way'!O198+1/'True_Odds_Calculator_3-way'!P198-1)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IF('Log_working_3-way'!$D197="","",'True_Odds_Calculator_3-way'!P198/'True_Odds_Calculator_3-way'!C198-1)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IF('Log_working_3-way'!D198="","",1/'True_Odds_Calculator_3-way'!N199+1/'True_Odds_Calculator_3-way'!O199+1/'True_Odds_Calculator_3-way'!P199-1)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IF('Log_working_3-way'!$D198="","",'True_Odds_Calculator_3-way'!P199/'True_Odds_Calculator_3-way'!C199-1)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IF('Log_working_3-way'!D199="","",1/'True_Odds_Calculator_3-way'!N200+1/'True_Odds_Calculator_3-way'!O200+1/'True_Odds_Calculator_3-way'!P200-1)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IF('Log_working_3-way'!$D199="","",'True_Odds_Calculator_3-way'!P200/'True_Odds_Calculator_3-way'!C200-1)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IF('Log_working_3-way'!D200="","",1/'True_Odds_Calculator_3-way'!N201+1/'True_Odds_Calculator_3-way'!O201+1/'True_Odds_Calculator_3-way'!P201-1)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IF('Log_working_3-way'!$D200="","",'True_Odds_Calculator_3-way'!P201/'True_Odds_Calculator_3-way'!C201-1)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IF('Log_working_3-way'!D201="","",1/'True_Odds_Calculator_3-way'!N202+1/'True_Odds_Calculator_3-way'!O202+1/'True_Odds_Calculator_3-way'!P202-1)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IF('Log_working_3-way'!$D201="","",'True_Odds_Calculator_3-way'!P202/'True_Odds_Calculator_3-way'!C202-1)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IF('Log_working_3-way'!D202="","",1/'True_Odds_Calculator_3-way'!N203+1/'True_Odds_Calculator_3-way'!O203+1/'True_Odds_Calculator_3-way'!P203-1)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IF('Log_working_3-way'!$D202="","",'True_Odds_Calculator_3-way'!P203/'True_Odds_Calculator_3-way'!C203-1)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IF('Log_working_3-way'!D203="","",1/'True_Odds_Calculator_3-way'!N204+1/'True_Odds_Calculator_3-way'!O204+1/'True_Odds_Calculator_3-way'!P204-1)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IF('Log_working_3-way'!$D203="","",'True_Odds_Calculator_3-way'!P204/'True_Odds_Calculator_3-way'!C204-1)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IF('Log_working_3-way'!D204="","",1/'True_Odds_Calculator_3-way'!N205+1/'True_Odds_Calculator_3-way'!O205+1/'True_Odds_Calculator_3-way'!P205-1)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IF('Log_working_3-way'!$D204="","",'True_Odds_Calculator_3-way'!P205/'True_Odds_Calculator_3-way'!C205-1)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IF('Log_working_3-way'!D205="","",1/'True_Odds_Calculator_3-way'!N206+1/'True_Odds_Calculator_3-way'!O206+1/'True_Odds_Calculator_3-way'!P206-1)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IF('Log_working_3-way'!$D205="","",'True_Odds_Calculator_3-way'!P206/'True_Odds_Calculator_3-way'!C206-1)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IF('Log_working_3-way'!D206="","",1/'True_Odds_Calculator_3-way'!N207+1/'True_Odds_Calculator_3-way'!O207+1/'True_Odds_Calculator_3-way'!P207-1)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IF('Log_working_3-way'!$D206="","",'True_Odds_Calculator_3-way'!P207/'True_Odds_Calculator_3-way'!C207-1)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IF('Log_working_3-way'!D207="","",1/'True_Odds_Calculator_3-way'!N208+1/'True_Odds_Calculator_3-way'!O208+1/'True_Odds_Calculator_3-way'!P208-1)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IF('Log_working_3-way'!$D207="","",'True_Odds_Calculator_3-way'!P208/'True_Odds_Calculator_3-way'!C208-1)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IF('Log_working_3-way'!D208="","",1/'True_Odds_Calculator_3-way'!N209+1/'True_Odds_Calculator_3-way'!O209+1/'True_Odds_Calculator_3-way'!P209-1)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IF('Log_working_3-way'!$D208="","",'True_Odds_Calculator_3-way'!P209/'True_Odds_Calculator_3-way'!C209-1)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IF('Log_working_3-way'!D209="","",1/'True_Odds_Calculator_3-way'!N210+1/'True_Odds_Calculator_3-way'!O210+1/'True_Odds_Calculator_3-way'!P210-1)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IF('Log_working_3-way'!$D209="","",'True_Odds_Calculator_3-way'!P210/'True_Odds_Calculator_3-way'!C210-1)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IF('Log_working_3-way'!D210="","",1/'True_Odds_Calculator_3-way'!N211+1/'True_Odds_Calculator_3-way'!O211+1/'True_Odds_Calculator_3-way'!P211-1)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IF('Log_working_3-way'!$D210="","",'True_Odds_Calculator_3-way'!P211/'True_Odds_Calculator_3-way'!C211-1)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IF('Log_working_3-way'!D211="","",1/'True_Odds_Calculator_3-way'!N212+1/'True_Odds_Calculator_3-way'!O212+1/'True_Odds_Calculator_3-way'!P212-1)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IF('Log_working_3-way'!$D211="","",'True_Odds_Calculator_3-way'!P212/'True_Odds_Calculator_3-way'!C212-1)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IF('Log_working_3-way'!D212="","",1/'True_Odds_Calculator_3-way'!N213+1/'True_Odds_Calculator_3-way'!O213+1/'True_Odds_Calculator_3-way'!P213-1)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IF('Log_working_3-way'!$D212="","",'True_Odds_Calculator_3-way'!P213/'True_Odds_Calculator_3-way'!C213-1)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IF('Log_working_3-way'!D213="","",1/'True_Odds_Calculator_3-way'!N214+1/'True_Odds_Calculator_3-way'!O214+1/'True_Odds_Calculator_3-way'!P214-1)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IF('Log_working_3-way'!$D213="","",'True_Odds_Calculator_3-way'!P214/'True_Odds_Calculator_3-way'!C214-1)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IF('Log_working_3-way'!D214="","",1/'True_Odds_Calculator_3-way'!N215+1/'True_Odds_Calculator_3-way'!O215+1/'True_Odds_Calculator_3-way'!P215-1)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IF('Log_working_3-way'!$D214="","",'True_Odds_Calculator_3-way'!P215/'True_Odds_Calculator_3-way'!C215-1)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IF('Log_working_3-way'!D215="","",1/'True_Odds_Calculator_3-way'!N216+1/'True_Odds_Calculator_3-way'!O216+1/'True_Odds_Calculator_3-way'!P216-1)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IF('Log_working_3-way'!$D215="","",'True_Odds_Calculator_3-way'!P216/'True_Odds_Calculator_3-way'!C216-1)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IF('Log_working_3-way'!D216="","",1/'True_Odds_Calculator_3-way'!N217+1/'True_Odds_Calculator_3-way'!O217+1/'True_Odds_Calculator_3-way'!P217-1)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IF('Log_working_3-way'!$D216="","",'True_Odds_Calculator_3-way'!P217/'True_Odds_Calculator_3-way'!C217-1)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IF('Log_working_3-way'!D217="","",1/'True_Odds_Calculator_3-way'!N218+1/'True_Odds_Calculator_3-way'!O218+1/'True_Odds_Calculator_3-way'!P218-1)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IF('Log_working_3-way'!$D217="","",'True_Odds_Calculator_3-way'!P218/'True_Odds_Calculator_3-way'!C218-1)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IF('Log_working_3-way'!D218="","",1/'True_Odds_Calculator_3-way'!N219+1/'True_Odds_Calculator_3-way'!O219+1/'True_Odds_Calculator_3-way'!P219-1)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IF('Log_working_3-way'!$D218="","",'True_Odds_Calculator_3-way'!P219/'True_Odds_Calculator_3-way'!C219-1)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IF('Log_working_3-way'!D219="","",1/'True_Odds_Calculator_3-way'!N220+1/'True_Odds_Calculator_3-way'!O220+1/'True_Odds_Calculator_3-way'!P220-1)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IF('Log_working_3-way'!$D219="","",'True_Odds_Calculator_3-way'!P220/'True_Odds_Calculator_3-way'!C220-1)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IF('Log_working_3-way'!D220="","",1/'True_Odds_Calculator_3-way'!N221+1/'True_Odds_Calculator_3-way'!O221+1/'True_Odds_Calculator_3-way'!P221-1)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IF('Log_working_3-way'!$D220="","",'True_Odds_Calculator_3-way'!P221/'True_Odds_Calculator_3-way'!C221-1)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IF('Log_working_3-way'!D221="","",1/'True_Odds_Calculator_3-way'!N222+1/'True_Odds_Calculator_3-way'!O222+1/'True_Odds_Calculator_3-way'!P222-1)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IF('Log_working_3-way'!$D221="","",'True_Odds_Calculator_3-way'!P222/'True_Odds_Calculator_3-way'!C222-1)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IF('Log_working_3-way'!D222="","",1/'True_Odds_Calculator_3-way'!N223+1/'True_Odds_Calculator_3-way'!O223+1/'True_Odds_Calculator_3-way'!P223-1)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IF('Log_working_3-way'!$D222="","",'True_Odds_Calculator_3-way'!P223/'True_Odds_Calculator_3-way'!C223-1)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IF('Log_working_3-way'!D223="","",1/'True_Odds_Calculator_3-way'!N224+1/'True_Odds_Calculator_3-way'!O224+1/'True_Odds_Calculator_3-way'!P224-1)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IF('Log_working_3-way'!$D223="","",'True_Odds_Calculator_3-way'!P224/'True_Odds_Calculator_3-way'!C224-1)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IF('Log_working_3-way'!D224="","",1/'True_Odds_Calculator_3-way'!N225+1/'True_Odds_Calculator_3-way'!O225+1/'True_Odds_Calculator_3-way'!P225-1)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IF('Log_working_3-way'!$D224="","",'True_Odds_Calculator_3-way'!P225/'True_Odds_Calculator_3-way'!C225-1)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IF('Log_working_3-way'!D225="","",1/'True_Odds_Calculator_3-way'!N226+1/'True_Odds_Calculator_3-way'!O226+1/'True_Odds_Calculator_3-way'!P226-1)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IF('Log_working_3-way'!$D225="","",'True_Odds_Calculator_3-way'!P226/'True_Odds_Calculator_3-way'!C226-1)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IF('Log_working_3-way'!D226="","",1/'True_Odds_Calculator_3-way'!N227+1/'True_Odds_Calculator_3-way'!O227+1/'True_Odds_Calculator_3-way'!P227-1)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IF('Log_working_3-way'!$D226="","",'True_Odds_Calculator_3-way'!P227/'True_Odds_Calculator_3-way'!C227-1)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IF('Log_working_3-way'!D227="","",1/'True_Odds_Calculator_3-way'!N228+1/'True_Odds_Calculator_3-way'!O228+1/'True_Odds_Calculator_3-way'!P228-1)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IF('Log_working_3-way'!$D227="","",'True_Odds_Calculator_3-way'!P228/'True_Odds_Calculator_3-way'!C228-1)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IF('Log_working_3-way'!D228="","",1/'True_Odds_Calculator_3-way'!N229+1/'True_Odds_Calculator_3-way'!O229+1/'True_Odds_Calculator_3-way'!P229-1)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IF('Log_working_3-way'!$D228="","",'True_Odds_Calculator_3-way'!P229/'True_Odds_Calculator_3-way'!C229-1)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IF('Log_working_3-way'!D229="","",1/'True_Odds_Calculator_3-way'!N230+1/'True_Odds_Calculator_3-way'!O230+1/'True_Odds_Calculator_3-way'!P230-1)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IF('Log_working_3-way'!$D229="","",'True_Odds_Calculator_3-way'!P230/'True_Odds_Calculator_3-way'!C230-1)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IF('Log_working_3-way'!D230="","",1/'True_Odds_Calculator_3-way'!N231+1/'True_Odds_Calculator_3-way'!O231+1/'True_Odds_Calculator_3-way'!P231-1)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IF('Log_working_3-way'!$D230="","",'True_Odds_Calculator_3-way'!P231/'True_Odds_Calculator_3-way'!C231-1)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IF('Log_working_3-way'!D231="","",1/'True_Odds_Calculator_3-way'!N232+1/'True_Odds_Calculator_3-way'!O232+1/'True_Odds_Calculator_3-way'!P232-1)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IF('Log_working_3-way'!$D231="","",'True_Odds_Calculator_3-way'!P232/'True_Odds_Calculator_3-way'!C232-1)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IF('Log_working_3-way'!D232="","",1/'True_Odds_Calculator_3-way'!N233+1/'True_Odds_Calculator_3-way'!O233+1/'True_Odds_Calculator_3-way'!P233-1)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IF('Log_working_3-way'!$D232="","",'True_Odds_Calculator_3-way'!P233/'True_Odds_Calculator_3-way'!C233-1)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IF('Log_working_3-way'!D233="","",1/'True_Odds_Calculator_3-way'!N234+1/'True_Odds_Calculator_3-way'!O234+1/'True_Odds_Calculator_3-way'!P234-1)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IF('Log_working_3-way'!$D233="","",'True_Odds_Calculator_3-way'!P234/'True_Odds_Calculator_3-way'!C234-1)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IF('Log_working_3-way'!D234="","",1/'True_Odds_Calculator_3-way'!N235+1/'True_Odds_Calculator_3-way'!O235+1/'True_Odds_Calculator_3-way'!P235-1)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IF('Log_working_3-way'!$D234="","",'True_Odds_Calculator_3-way'!P235/'True_Odds_Calculator_3-way'!C235-1)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IF('Log_working_3-way'!D235="","",1/'True_Odds_Calculator_3-way'!N236+1/'True_Odds_Calculator_3-way'!O236+1/'True_Odds_Calculator_3-way'!P236-1)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IF('Log_working_3-way'!$D235="","",'True_Odds_Calculator_3-way'!P236/'True_Odds_Calculator_3-way'!C236-1)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IF('Log_working_3-way'!D236="","",1/'True_Odds_Calculator_3-way'!N237+1/'True_Odds_Calculator_3-way'!O237+1/'True_Odds_Calculator_3-way'!P237-1)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IF('Log_working_3-way'!$D236="","",'True_Odds_Calculator_3-way'!P237/'True_Odds_Calculator_3-way'!C237-1)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IF('Log_working_3-way'!D237="","",1/'True_Odds_Calculator_3-way'!N238+1/'True_Odds_Calculator_3-way'!O238+1/'True_Odds_Calculator_3-way'!P238-1)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IF('Log_working_3-way'!$D237="","",'True_Odds_Calculator_3-way'!P238/'True_Odds_Calculator_3-way'!C238-1)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IF('Log_working_3-way'!D238="","",1/'True_Odds_Calculator_3-way'!N239+1/'True_Odds_Calculator_3-way'!O239+1/'True_Odds_Calculator_3-way'!P239-1)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IF('Log_working_3-way'!$D238="","",'True_Odds_Calculator_3-way'!P239/'True_Odds_Calculator_3-way'!C239-1)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IF('Log_working_3-way'!D239="","",1/'True_Odds_Calculator_3-way'!N240+1/'True_Odds_Calculator_3-way'!O240+1/'True_Odds_Calculator_3-way'!P240-1)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IF('Log_working_3-way'!$D239="","",'True_Odds_Calculator_3-way'!P240/'True_Odds_Calculator_3-way'!C240-1)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IF('Log_working_3-way'!D240="","",1/'True_Odds_Calculator_3-way'!N241+1/'True_Odds_Calculator_3-way'!O241+1/'True_Odds_Calculator_3-way'!P241-1)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IF('Log_working_3-way'!$D240="","",'True_Odds_Calculator_3-way'!P241/'True_Odds_Calculator_3-way'!C241-1)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IF('Log_working_3-way'!D241="","",1/'True_Odds_Calculator_3-way'!N242+1/'True_Odds_Calculator_3-way'!O242+1/'True_Odds_Calculator_3-way'!P242-1)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IF('Log_working_3-way'!$D241="","",'True_Odds_Calculator_3-way'!P242/'True_Odds_Calculator_3-way'!C242-1)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IF('Log_working_3-way'!D242="","",1/'True_Odds_Calculator_3-way'!N243+1/'True_Odds_Calculator_3-way'!O243+1/'True_Odds_Calculator_3-way'!P243-1)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IF('Log_working_3-way'!$D242="","",'True_Odds_Calculator_3-way'!P243/'True_Odds_Calculator_3-way'!C243-1)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IF('Log_working_3-way'!D243="","",1/'True_Odds_Calculator_3-way'!N244+1/'True_Odds_Calculator_3-way'!O244+1/'True_Odds_Calculator_3-way'!P244-1)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IF('Log_working_3-way'!$D243="","",'True_Odds_Calculator_3-way'!P244/'True_Odds_Calculator_3-way'!C244-1)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IF('Log_working_3-way'!D244="","",1/'True_Odds_Calculator_3-way'!N245+1/'True_Odds_Calculator_3-way'!O245+1/'True_Odds_Calculator_3-way'!P245-1)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IF('Log_working_3-way'!$D244="","",'True_Odds_Calculator_3-way'!P245/'True_Odds_Calculator_3-way'!C245-1)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IF('Log_working_3-way'!D245="","",1/'True_Odds_Calculator_3-way'!N246+1/'True_Odds_Calculator_3-way'!O246+1/'True_Odds_Calculator_3-way'!P246-1)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IF('Log_working_3-way'!$D245="","",'True_Odds_Calculator_3-way'!P246/'True_Odds_Calculator_3-way'!C246-1)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IF('Log_working_3-way'!D246="","",1/'True_Odds_Calculator_3-way'!N247+1/'True_Odds_Calculator_3-way'!O247+1/'True_Odds_Calculator_3-way'!P247-1)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IF('Log_working_3-way'!$D246="","",'True_Odds_Calculator_3-way'!P247/'True_Odds_Calculator_3-way'!C247-1)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IF('Log_working_3-way'!D247="","",1/'True_Odds_Calculator_3-way'!N248+1/'True_Odds_Calculator_3-way'!O248+1/'True_Odds_Calculator_3-way'!P248-1)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IF('Log_working_3-way'!$D247="","",'True_Odds_Calculator_3-way'!P248/'True_Odds_Calculator_3-way'!C248-1)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IF('Log_working_3-way'!D248="","",1/'True_Odds_Calculator_3-way'!N249+1/'True_Odds_Calculator_3-way'!O249+1/'True_Odds_Calculator_3-way'!P249-1)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IF('Log_working_3-way'!$D248="","",'True_Odds_Calculator_3-way'!P249/'True_Odds_Calculator_3-way'!C249-1)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IF('Log_working_3-way'!D249="","",1/'True_Odds_Calculator_3-way'!N250+1/'True_Odds_Calculator_3-way'!O250+1/'True_Odds_Calculator_3-way'!P250-1)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IF('Log_working_3-way'!$D249="","",'True_Odds_Calculator_3-way'!P250/'True_Odds_Calculator_3-way'!C250-1)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IF('Log_working_3-way'!D250="","",1/'True_Odds_Calculator_3-way'!N251+1/'True_Odds_Calculator_3-way'!O251+1/'True_Odds_Calculator_3-way'!P251-1)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IF('Log_working_3-way'!$D250="","",'True_Odds_Calculator_3-way'!P251/'True_Odds_Calculator_3-way'!C251-1)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IF('Log_working_3-way'!D251="","",1/'True_Odds_Calculator_3-way'!N252+1/'True_Odds_Calculator_3-way'!O252+1/'True_Odds_Calculator_3-way'!P252-1)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IF('Log_working_3-way'!$D251="","",'True_Odds_Calculator_3-way'!P252/'True_Odds_Calculator_3-way'!C252-1)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IF('Log_working_3-way'!D252="","",1/'True_Odds_Calculator_3-way'!N253+1/'True_Odds_Calculator_3-way'!O253+1/'True_Odds_Calculator_3-way'!P253-1)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IF('Log_working_3-way'!$D252="","",'True_Odds_Calculator_3-way'!P253/'True_Odds_Calculator_3-way'!C253-1)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IF('Log_working_3-way'!D253="","",1/'True_Odds_Calculator_3-way'!N254+1/'True_Odds_Calculator_3-way'!O254+1/'True_Odds_Calculator_3-way'!P254-1)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IF('Log_working_3-way'!$D253="","",'True_Odds_Calculator_3-way'!P254/'True_Odds_Calculator_3-way'!C254-1)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IF('Log_working_3-way'!D254="","",1/'True_Odds_Calculator_3-way'!N255+1/'True_Odds_Calculator_3-way'!O255+1/'True_Odds_Calculator_3-way'!P255-1)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IF('Log_working_3-way'!$D254="","",'True_Odds_Calculator_3-way'!P255/'True_Odds_Calculator_3-way'!C255-1)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IF('Log_working_3-way'!D255="","",1/'True_Odds_Calculator_3-way'!N256+1/'True_Odds_Calculator_3-way'!O256+1/'True_Odds_Calculator_3-way'!P256-1)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IF('Log_working_3-way'!$D255="","",'True_Odds_Calculator_3-way'!P256/'True_Odds_Calculator_3-way'!C256-1)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IF('Log_working_3-way'!D256="","",1/'True_Odds_Calculator_3-way'!N257+1/'True_Odds_Calculator_3-way'!O257+1/'True_Odds_Calculator_3-way'!P257-1)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IF('Log_working_3-way'!$D256="","",'True_Odds_Calculator_3-way'!P257/'True_Odds_Calculator_3-way'!C257-1)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IF('Log_working_3-way'!D257="","",1/'True_Odds_Calculator_3-way'!N258+1/'True_Odds_Calculator_3-way'!O258+1/'True_Odds_Calculator_3-way'!P258-1)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IF('Log_working_3-way'!$D257="","",'True_Odds_Calculator_3-way'!P258/'True_Odds_Calculator_3-way'!C258-1)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IF('Log_working_3-way'!D258="","",1/'True_Odds_Calculator_3-way'!N259+1/'True_Odds_Calculator_3-way'!O259+1/'True_Odds_Calculator_3-way'!P259-1)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IF('Log_working_3-way'!$D258="","",'True_Odds_Calculator_3-way'!P259/'True_Odds_Calculator_3-way'!C259-1)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IF('Log_working_3-way'!D259="","",1/'True_Odds_Calculator_3-way'!N260+1/'True_Odds_Calculator_3-way'!O260+1/'True_Odds_Calculator_3-way'!P260-1)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IF('Log_working_3-way'!$D259="","",'True_Odds_Calculator_3-way'!P260/'True_Odds_Calculator_3-way'!C260-1)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IF('Log_working_3-way'!D260="","",1/'True_Odds_Calculator_3-way'!N261+1/'True_Odds_Calculator_3-way'!O261+1/'True_Odds_Calculator_3-way'!P261-1)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IF('Log_working_3-way'!$D260="","",'True_Odds_Calculator_3-way'!P261/'True_Odds_Calculator_3-way'!C261-1)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IF('Log_working_3-way'!D261="","",1/'True_Odds_Calculator_3-way'!N262+1/'True_Odds_Calculator_3-way'!O262+1/'True_Odds_Calculator_3-way'!P262-1)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IF('Log_working_3-way'!$D261="","",'True_Odds_Calculator_3-way'!P262/'True_Odds_Calculator_3-way'!C262-1)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IF('Log_working_3-way'!D262="","",1/'True_Odds_Calculator_3-way'!N263+1/'True_Odds_Calculator_3-way'!O263+1/'True_Odds_Calculator_3-way'!P263-1)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IF('Log_working_3-way'!$D262="","",'True_Odds_Calculator_3-way'!P263/'True_Odds_Calculator_3-way'!C263-1)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IF('Log_working_3-way'!D263="","",1/'True_Odds_Calculator_3-way'!N264+1/'True_Odds_Calculator_3-way'!O264+1/'True_Odds_Calculator_3-way'!P264-1)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IF('Log_working_3-way'!$D263="","",'True_Odds_Calculator_3-way'!P264/'True_Odds_Calculator_3-way'!C264-1)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IF('Log_working_3-way'!D264="","",1/'True_Odds_Calculator_3-way'!N265+1/'True_Odds_Calculator_3-way'!O265+1/'True_Odds_Calculator_3-way'!P265-1)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IF('Log_working_3-way'!$D264="","",'True_Odds_Calculator_3-way'!P265/'True_Odds_Calculator_3-way'!C265-1)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IF('Log_working_3-way'!D265="","",1/'True_Odds_Calculator_3-way'!N266+1/'True_Odds_Calculator_3-way'!O266+1/'True_Odds_Calculator_3-way'!P266-1)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IF('Log_working_3-way'!$D265="","",'True_Odds_Calculator_3-way'!P266/'True_Odds_Calculator_3-way'!C266-1)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IF('Log_working_3-way'!D266="","",1/'True_Odds_Calculator_3-way'!N267+1/'True_Odds_Calculator_3-way'!O267+1/'True_Odds_Calculator_3-way'!P267-1)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IF('Log_working_3-way'!$D266="","",'True_Odds_Calculator_3-way'!P267/'True_Odds_Calculator_3-way'!C267-1)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IF('Log_working_3-way'!D267="","",1/'True_Odds_Calculator_3-way'!N268+1/'True_Odds_Calculator_3-way'!O268+1/'True_Odds_Calculator_3-way'!P268-1)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IF('Log_working_3-way'!$D267="","",'True_Odds_Calculator_3-way'!P268/'True_Odds_Calculator_3-way'!C268-1)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IF('Log_working_3-way'!D268="","",1/'True_Odds_Calculator_3-way'!N269+1/'True_Odds_Calculator_3-way'!O269+1/'True_Odds_Calculator_3-way'!P269-1)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IF('Log_working_3-way'!$D268="","",'True_Odds_Calculator_3-way'!P269/'True_Odds_Calculator_3-way'!C269-1)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IF('Log_working_3-way'!D269="","",1/'True_Odds_Calculator_3-way'!N270+1/'True_Odds_Calculator_3-way'!O270+1/'True_Odds_Calculator_3-way'!P270-1)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IF('Log_working_3-way'!$D269="","",'True_Odds_Calculator_3-way'!P270/'True_Odds_Calculator_3-way'!C270-1)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IF('Log_working_3-way'!D270="","",1/'True_Odds_Calculator_3-way'!N271+1/'True_Odds_Calculator_3-way'!O271+1/'True_Odds_Calculator_3-way'!P271-1)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IF('Log_working_3-way'!$D270="","",'True_Odds_Calculator_3-way'!P271/'True_Odds_Calculator_3-way'!C271-1)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IF('Log_working_3-way'!D271="","",1/'True_Odds_Calculator_3-way'!N272+1/'True_Odds_Calculator_3-way'!O272+1/'True_Odds_Calculator_3-way'!P272-1)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IF('Log_working_3-way'!$D271="","",'True_Odds_Calculator_3-way'!P272/'True_Odds_Calculator_3-way'!C272-1)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IF('Log_working_3-way'!D272="","",1/'True_Odds_Calculator_3-way'!N273+1/'True_Odds_Calculator_3-way'!O273+1/'True_Odds_Calculator_3-way'!P273-1)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IF('Log_working_3-way'!$D272="","",'True_Odds_Calculator_3-way'!P273/'True_Odds_Calculator_3-way'!C273-1)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IF('Log_working_3-way'!D273="","",1/'True_Odds_Calculator_3-way'!N274+1/'True_Odds_Calculator_3-way'!O274+1/'True_Odds_Calculator_3-way'!P274-1)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IF('Log_working_3-way'!$D273="","",'True_Odds_Calculator_3-way'!P274/'True_Odds_Calculator_3-way'!C274-1)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IF('Log_working_3-way'!D274="","",1/'True_Odds_Calculator_3-way'!N275+1/'True_Odds_Calculator_3-way'!O275+1/'True_Odds_Calculator_3-way'!P275-1)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IF('Log_working_3-way'!$D274="","",'True_Odds_Calculator_3-way'!P275/'True_Odds_Calculator_3-way'!C275-1)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IF('Log_working_3-way'!D275="","",1/'True_Odds_Calculator_3-way'!N276+1/'True_Odds_Calculator_3-way'!O276+1/'True_Odds_Calculator_3-way'!P276-1)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IF('Log_working_3-way'!$D275="","",'True_Odds_Calculator_3-way'!P276/'True_Odds_Calculator_3-way'!C276-1)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IF('Log_working_3-way'!D276="","",1/'True_Odds_Calculator_3-way'!N277+1/'True_Odds_Calculator_3-way'!O277+1/'True_Odds_Calculator_3-way'!P277-1)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IF('Log_working_3-way'!$D276="","",'True_Odds_Calculator_3-way'!P277/'True_Odds_Calculator_3-way'!C277-1)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IF('Log_working_3-way'!D277="","",1/'True_Odds_Calculator_3-way'!N278+1/'True_Odds_Calculator_3-way'!O278+1/'True_Odds_Calculator_3-way'!P278-1)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IF('Log_working_3-way'!$D277="","",'True_Odds_Calculator_3-way'!P278/'True_Odds_Calculator_3-way'!C278-1)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IF('Log_working_3-way'!D278="","",1/'True_Odds_Calculator_3-way'!N279+1/'True_Odds_Calculator_3-way'!O279+1/'True_Odds_Calculator_3-way'!P279-1)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IF('Log_working_3-way'!$D278="","",'True_Odds_Calculator_3-way'!P279/'True_Odds_Calculator_3-way'!C279-1)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IF('Log_working_3-way'!D279="","",1/'True_Odds_Calculator_3-way'!N280+1/'True_Odds_Calculator_3-way'!O280+1/'True_Odds_Calculator_3-way'!P280-1)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IF('Log_working_3-way'!$D279="","",'True_Odds_Calculator_3-way'!P280/'True_Odds_Calculator_3-way'!C280-1)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IF('Log_working_3-way'!D280="","",1/'True_Odds_Calculator_3-way'!N281+1/'True_Odds_Calculator_3-way'!O281+1/'True_Odds_Calculator_3-way'!P281-1)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IF('Log_working_3-way'!$D280="","",'True_Odds_Calculator_3-way'!P281/'True_Odds_Calculator_3-way'!C281-1)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IF('Log_working_3-way'!D281="","",1/'True_Odds_Calculator_3-way'!N282+1/'True_Odds_Calculator_3-way'!O282+1/'True_Odds_Calculator_3-way'!P282-1)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IF('Log_working_3-way'!$D281="","",'True_Odds_Calculator_3-way'!P282/'True_Odds_Calculator_3-way'!C282-1)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IF('Log_working_3-way'!D282="","",1/'True_Odds_Calculator_3-way'!N283+1/'True_Odds_Calculator_3-way'!O283+1/'True_Odds_Calculator_3-way'!P283-1)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IF('Log_working_3-way'!$D282="","",'True_Odds_Calculator_3-way'!P283/'True_Odds_Calculator_3-way'!C283-1)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IF('Log_working_3-way'!D283="","",1/'True_Odds_Calculator_3-way'!N284+1/'True_Odds_Calculator_3-way'!O284+1/'True_Odds_Calculator_3-way'!P284-1)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IF('Log_working_3-way'!$D283="","",'True_Odds_Calculator_3-way'!P284/'True_Odds_Calculator_3-way'!C284-1)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IF('Log_working_3-way'!D284="","",1/'True_Odds_Calculator_3-way'!N285+1/'True_Odds_Calculator_3-way'!O285+1/'True_Odds_Calculator_3-way'!P285-1)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IF('Log_working_3-way'!$D284="","",'True_Odds_Calculator_3-way'!P285/'True_Odds_Calculator_3-way'!C285-1)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IF('Log_working_3-way'!D285="","",1/'True_Odds_Calculator_3-way'!N286+1/'True_Odds_Calculator_3-way'!O286+1/'True_Odds_Calculator_3-way'!P286-1)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IF('Log_working_3-way'!$D285="","",'True_Odds_Calculator_3-way'!P286/'True_Odds_Calculator_3-way'!C286-1)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IF('Log_working_3-way'!D286="","",1/'True_Odds_Calculator_3-way'!N287+1/'True_Odds_Calculator_3-way'!O287+1/'True_Odds_Calculator_3-way'!P287-1)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IF('Log_working_3-way'!$D286="","",'True_Odds_Calculator_3-way'!P287/'True_Odds_Calculator_3-way'!C287-1)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IF('Log_working_3-way'!D287="","",1/'True_Odds_Calculator_3-way'!N288+1/'True_Odds_Calculator_3-way'!O288+1/'True_Odds_Calculator_3-way'!P288-1)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IF('Log_working_3-way'!$D287="","",'True_Odds_Calculator_3-way'!P288/'True_Odds_Calculator_3-way'!C288-1)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IF('Log_working_3-way'!D288="","",1/'True_Odds_Calculator_3-way'!N289+1/'True_Odds_Calculator_3-way'!O289+1/'True_Odds_Calculator_3-way'!P289-1)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IF('Log_working_3-way'!$D288="","",'True_Odds_Calculator_3-way'!P289/'True_Odds_Calculator_3-way'!C289-1)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IF('Log_working_3-way'!D289="","",1/'True_Odds_Calculator_3-way'!N290+1/'True_Odds_Calculator_3-way'!O290+1/'True_Odds_Calculator_3-way'!P290-1)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IF('Log_working_3-way'!$D289="","",'True_Odds_Calculator_3-way'!P290/'True_Odds_Calculator_3-way'!C290-1)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IF('Log_working_3-way'!D290="","",1/'True_Odds_Calculator_3-way'!N291+1/'True_Odds_Calculator_3-way'!O291+1/'True_Odds_Calculator_3-way'!P291-1)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IF('Log_working_3-way'!$D290="","",'True_Odds_Calculator_3-way'!P291/'True_Odds_Calculator_3-way'!C291-1)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IF('Log_working_3-way'!D291="","",1/'True_Odds_Calculator_3-way'!N292+1/'True_Odds_Calculator_3-way'!O292+1/'True_Odds_Calculator_3-way'!P292-1)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IF('Log_working_3-way'!$D291="","",'True_Odds_Calculator_3-way'!P292/'True_Odds_Calculator_3-way'!C292-1)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IF('Log_working_3-way'!D292="","",1/'True_Odds_Calculator_3-way'!N293+1/'True_Odds_Calculator_3-way'!O293+1/'True_Odds_Calculator_3-way'!P293-1)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IF('Log_working_3-way'!$D292="","",'True_Odds_Calculator_3-way'!P293/'True_Odds_Calculator_3-way'!C293-1)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IF('Log_working_3-way'!D293="","",1/'True_Odds_Calculator_3-way'!N294+1/'True_Odds_Calculator_3-way'!O294+1/'True_Odds_Calculator_3-way'!P294-1)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IF('Log_working_3-way'!$D293="","",'True_Odds_Calculator_3-way'!P294/'True_Odds_Calculator_3-way'!C294-1)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IF('Log_working_3-way'!D294="","",1/'True_Odds_Calculator_3-way'!N295+1/'True_Odds_Calculator_3-way'!O295+1/'True_Odds_Calculator_3-way'!P295-1)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IF('Log_working_3-way'!$D294="","",'True_Odds_Calculator_3-way'!P295/'True_Odds_Calculator_3-way'!C295-1)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IF('Log_working_3-way'!D295="","",1/'True_Odds_Calculator_3-way'!N296+1/'True_Odds_Calculator_3-way'!O296+1/'True_Odds_Calculator_3-way'!P296-1)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IF('Log_working_3-way'!$D295="","",'True_Odds_Calculator_3-way'!P296/'True_Odds_Calculator_3-way'!C296-1)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IF('Log_working_3-way'!D296="","",1/'True_Odds_Calculator_3-way'!N297+1/'True_Odds_Calculator_3-way'!O297+1/'True_Odds_Calculator_3-way'!P297-1)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IF('Log_working_3-way'!$D296="","",'True_Odds_Calculator_3-way'!P297/'True_Odds_Calculator_3-way'!C297-1)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IF('Log_working_3-way'!D297="","",1/'True_Odds_Calculator_3-way'!N298+1/'True_Odds_Calculator_3-way'!O298+1/'True_Odds_Calculator_3-way'!P298-1)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IF('Log_working_3-way'!$D297="","",'True_Odds_Calculator_3-way'!P298/'True_Odds_Calculator_3-way'!C298-1)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IF('Log_working_3-way'!D298="","",1/'True_Odds_Calculator_3-way'!N299+1/'True_Odds_Calculator_3-way'!O299+1/'True_Odds_Calculator_3-way'!P299-1)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IF('Log_working_3-way'!$D298="","",'True_Odds_Calculator_3-way'!P299/'True_Odds_Calculator_3-way'!C299-1)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IF('Log_working_3-way'!D299="","",1/'True_Odds_Calculator_3-way'!N300+1/'True_Odds_Calculator_3-way'!O300+1/'True_Odds_Calculator_3-way'!P300-1)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IF('Log_working_3-way'!$D299="","",'True_Odds_Calculator_3-way'!P300/'True_Odds_Calculator_3-way'!C300-1)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IF('Log_working_3-way'!D300="","",1/'True_Odds_Calculator_3-way'!N301+1/'True_Odds_Calculator_3-way'!O301+1/'True_Odds_Calculator_3-way'!P301-1)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IF('Log_working_3-way'!$D300="","",'True_Odds_Calculator_3-way'!P301/'True_Odds_Calculator_3-way'!C301-1)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IF('Log_working_3-way'!D301="","",1/'True_Odds_Calculator_3-way'!N302+1/'True_Odds_Calculator_3-way'!O302+1/'True_Odds_Calculator_3-way'!P302-1)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IF('Log_working_3-way'!$D301="","",'True_Odds_Calculator_3-way'!P302/'True_Odds_Calculator_3-way'!C302-1)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IF('Log_working_3-way'!D302="","",1/'True_Odds_Calculator_3-way'!N303+1/'True_Odds_Calculator_3-way'!O303+1/'True_Odds_Calculator_3-way'!P303-1)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IF('Log_working_3-way'!$D302="","",'True_Odds_Calculator_3-way'!P303/'True_Odds_Calculator_3-way'!C303-1)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IF('Log_working_3-way'!D303="","",1/'True_Odds_Calculator_3-way'!N304+1/'True_Odds_Calculator_3-way'!O304+1/'True_Odds_Calculator_3-way'!P304-1)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IF('Log_working_3-way'!$D303="","",'True_Odds_Calculator_3-way'!P304/'True_Odds_Calculator_3-way'!C304-1)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IF('Log_working_3-way'!D304="","",1/'True_Odds_Calculator_3-way'!N305+1/'True_Odds_Calculator_3-way'!O305+1/'True_Odds_Calculator_3-way'!P305-1)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IF('Log_working_3-way'!$D304="","",'True_Odds_Calculator_3-way'!P305/'True_Odds_Calculator_3-way'!C305-1)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IF('Log_working_3-way'!D305="","",1/'True_Odds_Calculator_3-way'!N306+1/'True_Odds_Calculator_3-way'!O306+1/'True_Odds_Calculator_3-way'!P306-1)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IF('Log_working_3-way'!$D305="","",'True_Odds_Calculator_3-way'!P306/'True_Odds_Calculator_3-way'!C306-1)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IF('Log_working_3-way'!D306="","",1/'True_Odds_Calculator_3-way'!N307+1/'True_Odds_Calculator_3-way'!O307+1/'True_Odds_Calculator_3-way'!P307-1)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IF('Log_working_3-way'!$D306="","",'True_Odds_Calculator_3-way'!P307/'True_Odds_Calculator_3-way'!C307-1)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IF('Log_working_3-way'!D307="","",1/'True_Odds_Calculator_3-way'!N308+1/'True_Odds_Calculator_3-way'!O308+1/'True_Odds_Calculator_3-way'!P308-1)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IF('Log_working_3-way'!$D307="","",'True_Odds_Calculator_3-way'!P308/'True_Odds_Calculator_3-way'!C308-1)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IF('Log_working_3-way'!D308="","",1/'True_Odds_Calculator_3-way'!N309+1/'True_Odds_Calculator_3-way'!O309+1/'True_Odds_Calculator_3-way'!P309-1)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IF('Log_working_3-way'!$D308="","",'True_Odds_Calculator_3-way'!P309/'True_Odds_Calculator_3-way'!C309-1)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IF('Log_working_3-way'!D309="","",1/'True_Odds_Calculator_3-way'!N310+1/'True_Odds_Calculator_3-way'!O310+1/'True_Odds_Calculator_3-way'!P310-1)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IF('Log_working_3-way'!$D309="","",'True_Odds_Calculator_3-way'!P310/'True_Odds_Calculator_3-way'!C310-1)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IF('Log_working_3-way'!D310="","",1/'True_Odds_Calculator_3-way'!N311+1/'True_Odds_Calculator_3-way'!O311+1/'True_Odds_Calculator_3-way'!P311-1)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IF('Log_working_3-way'!$D310="","",'True_Odds_Calculator_3-way'!P311/'True_Odds_Calculator_3-way'!C311-1)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IF('Log_working_3-way'!D311="","",1/'True_Odds_Calculator_3-way'!N312+1/'True_Odds_Calculator_3-way'!O312+1/'True_Odds_Calculator_3-way'!P312-1)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IF('Log_working_3-way'!$D311="","",'True_Odds_Calculator_3-way'!P312/'True_Odds_Calculator_3-way'!C312-1)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IF('Log_working_3-way'!D312="","",1/'True_Odds_Calculator_3-way'!N313+1/'True_Odds_Calculator_3-way'!O313+1/'True_Odds_Calculator_3-way'!P313-1)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IF('Log_working_3-way'!$D312="","",'True_Odds_Calculator_3-way'!P313/'True_Odds_Calculator_3-way'!C313-1)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IF('Log_working_3-way'!D313="","",1/'True_Odds_Calculator_3-way'!N314+1/'True_Odds_Calculator_3-way'!O314+1/'True_Odds_Calculator_3-way'!P314-1)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IF('Log_working_3-way'!$D313="","",'True_Odds_Calculator_3-way'!P314/'True_Odds_Calculator_3-way'!C314-1)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IF('Log_working_3-way'!D314="","",1/'True_Odds_Calculator_3-way'!N315+1/'True_Odds_Calculator_3-way'!O315+1/'True_Odds_Calculator_3-way'!P315-1)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IF('Log_working_3-way'!$D314="","",'True_Odds_Calculator_3-way'!P315/'True_Odds_Calculator_3-way'!C315-1)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IF('Log_working_3-way'!D315="","",1/'True_Odds_Calculator_3-way'!N316+1/'True_Odds_Calculator_3-way'!O316+1/'True_Odds_Calculator_3-way'!P316-1)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IF('Log_working_3-way'!$D315="","",'True_Odds_Calculator_3-way'!P316/'True_Odds_Calculator_3-way'!C316-1)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IF('Log_working_3-way'!D316="","",1/'True_Odds_Calculator_3-way'!N317+1/'True_Odds_Calculator_3-way'!O317+1/'True_Odds_Calculator_3-way'!P317-1)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IF('Log_working_3-way'!$D316="","",'True_Odds_Calculator_3-way'!P317/'True_Odds_Calculator_3-way'!C317-1)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IF('Log_working_3-way'!D317="","",1/'True_Odds_Calculator_3-way'!N318+1/'True_Odds_Calculator_3-way'!O318+1/'True_Odds_Calculator_3-way'!P318-1)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IF('Log_working_3-way'!$D317="","",'True_Odds_Calculator_3-way'!P318/'True_Odds_Calculator_3-way'!C318-1)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IF('Log_working_3-way'!D318="","",1/'True_Odds_Calculator_3-way'!N319+1/'True_Odds_Calculator_3-way'!O319+1/'True_Odds_Calculator_3-way'!P319-1)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IF('Log_working_3-way'!$D318="","",'True_Odds_Calculator_3-way'!P319/'True_Odds_Calculator_3-way'!C319-1)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IF('Log_working_3-way'!D319="","",1/'True_Odds_Calculator_3-way'!N320+1/'True_Odds_Calculator_3-way'!O320+1/'True_Odds_Calculator_3-way'!P320-1)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IF('Log_working_3-way'!$D319="","",'True_Odds_Calculator_3-way'!P320/'True_Odds_Calculator_3-way'!C320-1)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IF('Log_working_3-way'!D320="","",1/'True_Odds_Calculator_3-way'!N321+1/'True_Odds_Calculator_3-way'!O321+1/'True_Odds_Calculator_3-way'!P321-1)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IF('Log_working_3-way'!$D320="","",'True_Odds_Calculator_3-way'!P321/'True_Odds_Calculator_3-way'!C321-1)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IF('Log_working_3-way'!D321="","",1/'True_Odds_Calculator_3-way'!N322+1/'True_Odds_Calculator_3-way'!O322+1/'True_Odds_Calculator_3-way'!P322-1)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IF('Log_working_3-way'!$D321="","",'True_Odds_Calculator_3-way'!P322/'True_Odds_Calculator_3-way'!C322-1)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IF('Log_working_3-way'!D322="","",1/'True_Odds_Calculator_3-way'!N323+1/'True_Odds_Calculator_3-way'!O323+1/'True_Odds_Calculator_3-way'!P323-1)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IF('Log_working_3-way'!$D322="","",'True_Odds_Calculator_3-way'!P323/'True_Odds_Calculator_3-way'!C323-1)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IF('Log_working_3-way'!D323="","",1/'True_Odds_Calculator_3-way'!N324+1/'True_Odds_Calculator_3-way'!O324+1/'True_Odds_Calculator_3-way'!P324-1)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IF('Log_working_3-way'!$D323="","",'True_Odds_Calculator_3-way'!P324/'True_Odds_Calculator_3-way'!C324-1)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IF('Log_working_3-way'!D324="","",1/'True_Odds_Calculator_3-way'!N325+1/'True_Odds_Calculator_3-way'!O325+1/'True_Odds_Calculator_3-way'!P325-1)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IF('Log_working_3-way'!$D324="","",'True_Odds_Calculator_3-way'!P325/'True_Odds_Calculator_3-way'!C325-1)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IF('Log_working_3-way'!D325="","",1/'True_Odds_Calculator_3-way'!N326+1/'True_Odds_Calculator_3-way'!O326+1/'True_Odds_Calculator_3-way'!P326-1)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IF('Log_working_3-way'!$D325="","",'True_Odds_Calculator_3-way'!P326/'True_Odds_Calculator_3-way'!C326-1)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IF('Log_working_3-way'!D326="","",1/'True_Odds_Calculator_3-way'!N327+1/'True_Odds_Calculator_3-way'!O327+1/'True_Odds_Calculator_3-way'!P327-1)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IF('Log_working_3-way'!$D326="","",'True_Odds_Calculator_3-way'!P327/'True_Odds_Calculator_3-way'!C327-1)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IF('Log_working_3-way'!D327="","",1/'True_Odds_Calculator_3-way'!N328+1/'True_Odds_Calculator_3-way'!O328+1/'True_Odds_Calculator_3-way'!P328-1)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IF('Log_working_3-way'!$D327="","",'True_Odds_Calculator_3-way'!P328/'True_Odds_Calculator_3-way'!C328-1)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IF('Log_working_3-way'!D328="","",1/'True_Odds_Calculator_3-way'!N329+1/'True_Odds_Calculator_3-way'!O329+1/'True_Odds_Calculator_3-way'!P329-1)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IF('Log_working_3-way'!$D328="","",'True_Odds_Calculator_3-way'!P329/'True_Odds_Calculator_3-way'!C329-1)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IF('Log_working_3-way'!D329="","",1/'True_Odds_Calculator_3-way'!N330+1/'True_Odds_Calculator_3-way'!O330+1/'True_Odds_Calculator_3-way'!P330-1)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IF('Log_working_3-way'!$D329="","",'True_Odds_Calculator_3-way'!P330/'True_Odds_Calculator_3-way'!C330-1)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IF('Log_working_3-way'!D330="","",1/'True_Odds_Calculator_3-way'!N331+1/'True_Odds_Calculator_3-way'!O331+1/'True_Odds_Calculator_3-way'!P331-1)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IF('Log_working_3-way'!$D330="","",'True_Odds_Calculator_3-way'!P331/'True_Odds_Calculator_3-way'!C331-1)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IF('Log_working_3-way'!D331="","",1/'True_Odds_Calculator_3-way'!N332+1/'True_Odds_Calculator_3-way'!O332+1/'True_Odds_Calculator_3-way'!P332-1)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IF('Log_working_3-way'!$D331="","",'True_Odds_Calculator_3-way'!P332/'True_Odds_Calculator_3-way'!C332-1)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IF('Log_working_3-way'!D332="","",1/'True_Odds_Calculator_3-way'!N333+1/'True_Odds_Calculator_3-way'!O333+1/'True_Odds_Calculator_3-way'!P333-1)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IF('Log_working_3-way'!$D332="","",'True_Odds_Calculator_3-way'!P333/'True_Odds_Calculator_3-way'!C333-1)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IF('Log_working_3-way'!D333="","",1/'True_Odds_Calculator_3-way'!N334+1/'True_Odds_Calculator_3-way'!O334+1/'True_Odds_Calculator_3-way'!P334-1)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IF('Log_working_3-way'!$D333="","",'True_Odds_Calculator_3-way'!P334/'True_Odds_Calculator_3-way'!C334-1)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IF('Log_working_3-way'!D334="","",1/'True_Odds_Calculator_3-way'!N335+1/'True_Odds_Calculator_3-way'!O335+1/'True_Odds_Calculator_3-way'!P335-1)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IF('Log_working_3-way'!$D334="","",'True_Odds_Calculator_3-way'!P335/'True_Odds_Calculator_3-way'!C335-1)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IF('Log_working_3-way'!D335="","",1/'True_Odds_Calculator_3-way'!N336+1/'True_Odds_Calculator_3-way'!O336+1/'True_Odds_Calculator_3-way'!P336-1)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IF('Log_working_3-way'!$D335="","",'True_Odds_Calculator_3-way'!P336/'True_Odds_Calculator_3-way'!C336-1)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IF('Log_working_3-way'!D336="","",1/'True_Odds_Calculator_3-way'!N337+1/'True_Odds_Calculator_3-way'!O337+1/'True_Odds_Calculator_3-way'!P337-1)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IF('Log_working_3-way'!$D336="","",'True_Odds_Calculator_3-way'!P337/'True_Odds_Calculator_3-way'!C337-1)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IF('Log_working_3-way'!D337="","",1/'True_Odds_Calculator_3-way'!N338+1/'True_Odds_Calculator_3-way'!O338+1/'True_Odds_Calculator_3-way'!P338-1)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IF('Log_working_3-way'!$D337="","",'True_Odds_Calculator_3-way'!P338/'True_Odds_Calculator_3-way'!C338-1)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IF('Log_working_3-way'!D338="","",1/'True_Odds_Calculator_3-way'!N339+1/'True_Odds_Calculator_3-way'!O339+1/'True_Odds_Calculator_3-way'!P339-1)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IF('Log_working_3-way'!$D338="","",'True_Odds_Calculator_3-way'!P339/'True_Odds_Calculator_3-way'!C339-1)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IF('Log_working_3-way'!D339="","",1/'True_Odds_Calculator_3-way'!N340+1/'True_Odds_Calculator_3-way'!O340+1/'True_Odds_Calculator_3-way'!P340-1)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IF('Log_working_3-way'!$D339="","",'True_Odds_Calculator_3-way'!P340/'True_Odds_Calculator_3-way'!C340-1)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IF('Log_working_3-way'!D340="","",1/'True_Odds_Calculator_3-way'!N341+1/'True_Odds_Calculator_3-way'!O341+1/'True_Odds_Calculator_3-way'!P341-1)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IF('Log_working_3-way'!$D340="","",'True_Odds_Calculator_3-way'!P341/'True_Odds_Calculator_3-way'!C341-1)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IF('Log_working_3-way'!D341="","",1/'True_Odds_Calculator_3-way'!N342+1/'True_Odds_Calculator_3-way'!O342+1/'True_Odds_Calculator_3-way'!P342-1)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IF('Log_working_3-way'!$D341="","",'True_Odds_Calculator_3-way'!P342/'True_Odds_Calculator_3-way'!C342-1)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IF('Log_working_3-way'!D342="","",1/'True_Odds_Calculator_3-way'!N343+1/'True_Odds_Calculator_3-way'!O343+1/'True_Odds_Calculator_3-way'!P343-1)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IF('Log_working_3-way'!$D342="","",'True_Odds_Calculator_3-way'!P343/'True_Odds_Calculator_3-way'!C343-1)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IF('Log_working_3-way'!D343="","",1/'True_Odds_Calculator_3-way'!N344+1/'True_Odds_Calculator_3-way'!O344+1/'True_Odds_Calculator_3-way'!P344-1)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IF('Log_working_3-way'!$D343="","",'True_Odds_Calculator_3-way'!P344/'True_Odds_Calculator_3-way'!C344-1)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IF('Log_working_3-way'!D344="","",1/'True_Odds_Calculator_3-way'!N345+1/'True_Odds_Calculator_3-way'!O345+1/'True_Odds_Calculator_3-way'!P345-1)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IF('Log_working_3-way'!$D344="","",'True_Odds_Calculator_3-way'!P345/'True_Odds_Calculator_3-way'!C345-1)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IF('Log_working_3-way'!D345="","",1/'True_Odds_Calculator_3-way'!N346+1/'True_Odds_Calculator_3-way'!O346+1/'True_Odds_Calculator_3-way'!P346-1)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IF('Log_working_3-way'!$D345="","",'True_Odds_Calculator_3-way'!P346/'True_Odds_Calculator_3-way'!C346-1)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IF('Log_working_3-way'!D346="","",1/'True_Odds_Calculator_3-way'!N347+1/'True_Odds_Calculator_3-way'!O347+1/'True_Odds_Calculator_3-way'!P347-1)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IF('Log_working_3-way'!$D346="","",'True_Odds_Calculator_3-way'!P347/'True_Odds_Calculator_3-way'!C347-1)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IF('Log_working_3-way'!D347="","",1/'True_Odds_Calculator_3-way'!N348+1/'True_Odds_Calculator_3-way'!O348+1/'True_Odds_Calculator_3-way'!P348-1)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IF('Log_working_3-way'!$D347="","",'True_Odds_Calculator_3-way'!P348/'True_Odds_Calculator_3-way'!C348-1)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IF('Log_working_3-way'!D348="","",1/'True_Odds_Calculator_3-way'!N349+1/'True_Odds_Calculator_3-way'!O349+1/'True_Odds_Calculator_3-way'!P349-1)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IF('Log_working_3-way'!$D348="","",'True_Odds_Calculator_3-way'!P349/'True_Odds_Calculator_3-way'!C349-1)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IF('Log_working_3-way'!D349="","",1/'True_Odds_Calculator_3-way'!N350+1/'True_Odds_Calculator_3-way'!O350+1/'True_Odds_Calculator_3-way'!P350-1)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IF('Log_working_3-way'!$D349="","",'True_Odds_Calculator_3-way'!P350/'True_Odds_Calculator_3-way'!C350-1)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IF('Log_working_3-way'!D350="","",1/'True_Odds_Calculator_3-way'!N351+1/'True_Odds_Calculator_3-way'!O351+1/'True_Odds_Calculator_3-way'!P351-1)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IF('Log_working_3-way'!$D350="","",'True_Odds_Calculator_3-way'!P351/'True_Odds_Calculator_3-way'!C351-1)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IF('Log_working_3-way'!D351="","",1/'True_Odds_Calculator_3-way'!N352+1/'True_Odds_Calculator_3-way'!O352+1/'True_Odds_Calculator_3-way'!P352-1)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IF('Log_working_3-way'!$D351="","",'True_Odds_Calculator_3-way'!P352/'True_Odds_Calculator_3-way'!C352-1)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IF('Log_working_3-way'!D352="","",1/'True_Odds_Calculator_3-way'!N353+1/'True_Odds_Calculator_3-way'!O353+1/'True_Odds_Calculator_3-way'!P353-1)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IF('Log_working_3-way'!$D352="","",'True_Odds_Calculator_3-way'!P353/'True_Odds_Calculator_3-way'!C353-1)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IF('Log_working_3-way'!D353="","",1/'True_Odds_Calculator_3-way'!N354+1/'True_Odds_Calculator_3-way'!O354+1/'True_Odds_Calculator_3-way'!P354-1)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IF('Log_working_3-way'!$D353="","",'True_Odds_Calculator_3-way'!P354/'True_Odds_Calculator_3-way'!C354-1)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IF('Log_working_3-way'!D354="","",1/'True_Odds_Calculator_3-way'!N355+1/'True_Odds_Calculator_3-way'!O355+1/'True_Odds_Calculator_3-way'!P355-1)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IF('Log_working_3-way'!$D354="","",'True_Odds_Calculator_3-way'!P355/'True_Odds_Calculator_3-way'!C355-1)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IF('Log_working_3-way'!D355="","",1/'True_Odds_Calculator_3-way'!N356+1/'True_Odds_Calculator_3-way'!O356+1/'True_Odds_Calculator_3-way'!P356-1)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IF('Log_working_3-way'!$D355="","",'True_Odds_Calculator_3-way'!P356/'True_Odds_Calculator_3-way'!C356-1)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IF('Log_working_3-way'!D356="","",1/'True_Odds_Calculator_3-way'!N357+1/'True_Odds_Calculator_3-way'!O357+1/'True_Odds_Calculator_3-way'!P357-1)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IF('Log_working_3-way'!$D356="","",'True_Odds_Calculator_3-way'!P357/'True_Odds_Calculator_3-way'!C357-1)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IF('Log_working_3-way'!D357="","",1/'True_Odds_Calculator_3-way'!N358+1/'True_Odds_Calculator_3-way'!O358+1/'True_Odds_Calculator_3-way'!P358-1)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IF('Log_working_3-way'!$D357="","",'True_Odds_Calculator_3-way'!P358/'True_Odds_Calculator_3-way'!C358-1)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IF('Log_working_3-way'!D358="","",1/'True_Odds_Calculator_3-way'!N359+1/'True_Odds_Calculator_3-way'!O359+1/'True_Odds_Calculator_3-way'!P359-1)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IF('Log_working_3-way'!$D358="","",'True_Odds_Calculator_3-way'!P359/'True_Odds_Calculator_3-way'!C359-1)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IF('Log_working_3-way'!D359="","",1/'True_Odds_Calculator_3-way'!N360+1/'True_Odds_Calculator_3-way'!O360+1/'True_Odds_Calculator_3-way'!P360-1)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IF('Log_working_3-way'!$D359="","",'True_Odds_Calculator_3-way'!P360/'True_Odds_Calculator_3-way'!C360-1)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IF('Log_working_3-way'!D360="","",1/'True_Odds_Calculator_3-way'!N361+1/'True_Odds_Calculator_3-way'!O361+1/'True_Odds_Calculator_3-way'!P361-1)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IF('Log_working_3-way'!$D360="","",'True_Odds_Calculator_3-way'!P361/'True_Odds_Calculator_3-way'!C361-1)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IF('Log_working_3-way'!D361="","",1/'True_Odds_Calculator_3-way'!N362+1/'True_Odds_Calculator_3-way'!O362+1/'True_Odds_Calculator_3-way'!P362-1)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IF('Log_working_3-way'!$D361="","",'True_Odds_Calculator_3-way'!P362/'True_Odds_Calculator_3-way'!C362-1)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IF('Log_working_3-way'!D362="","",1/'True_Odds_Calculator_3-way'!N363+1/'True_Odds_Calculator_3-way'!O363+1/'True_Odds_Calculator_3-way'!P363-1)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IF('Log_working_3-way'!$D362="","",'True_Odds_Calculator_3-way'!P363/'True_Odds_Calculator_3-way'!C363-1)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IF('Log_working_3-way'!D363="","",1/'True_Odds_Calculator_3-way'!N364+1/'True_Odds_Calculator_3-way'!O364+1/'True_Odds_Calculator_3-way'!P364-1)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IF('Log_working_3-way'!$D363="","",'True_Odds_Calculator_3-way'!P364/'True_Odds_Calculator_3-way'!C364-1)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IF('Log_working_3-way'!D364="","",1/'True_Odds_Calculator_3-way'!N365+1/'True_Odds_Calculator_3-way'!O365+1/'True_Odds_Calculator_3-way'!P365-1)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IF('Log_working_3-way'!$D364="","",'True_Odds_Calculator_3-way'!P365/'True_Odds_Calculator_3-way'!C365-1)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IF('Log_working_3-way'!D365="","",1/'True_Odds_Calculator_3-way'!N366+1/'True_Odds_Calculator_3-way'!O366+1/'True_Odds_Calculator_3-way'!P366-1)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IF('Log_working_3-way'!$D365="","",'True_Odds_Calculator_3-way'!P366/'True_Odds_Calculator_3-way'!C366-1)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IF('Log_working_3-way'!D366="","",1/'True_Odds_Calculator_3-way'!N367+1/'True_Odds_Calculator_3-way'!O367+1/'True_Odds_Calculator_3-way'!P367-1)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IF('Log_working_3-way'!$D366="","",'True_Odds_Calculator_3-way'!P367/'True_Odds_Calculator_3-way'!C367-1)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IF('Log_working_3-way'!D367="","",1/'True_Odds_Calculator_3-way'!N368+1/'True_Odds_Calculator_3-way'!O368+1/'True_Odds_Calculator_3-way'!P368-1)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IF('Log_working_3-way'!$D367="","",'True_Odds_Calculator_3-way'!P368/'True_Odds_Calculator_3-way'!C368-1)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IF('Log_working_3-way'!D368="","",1/'True_Odds_Calculator_3-way'!N369+1/'True_Odds_Calculator_3-way'!O369+1/'True_Odds_Calculator_3-way'!P369-1)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IF('Log_working_3-way'!$D368="","",'True_Odds_Calculator_3-way'!P369/'True_Odds_Calculator_3-way'!C369-1)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IF('Log_working_3-way'!D369="","",1/'True_Odds_Calculator_3-way'!N370+1/'True_Odds_Calculator_3-way'!O370+1/'True_Odds_Calculator_3-way'!P370-1)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IF('Log_working_3-way'!$D369="","",'True_Odds_Calculator_3-way'!P370/'True_Odds_Calculator_3-way'!C370-1)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IF('Log_working_3-way'!D370="","",1/'True_Odds_Calculator_3-way'!N371+1/'True_Odds_Calculator_3-way'!O371+1/'True_Odds_Calculator_3-way'!P371-1)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IF('Log_working_3-way'!$D370="","",'True_Odds_Calculator_3-way'!P371/'True_Odds_Calculator_3-way'!C371-1)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IF('Log_working_3-way'!D371="","",1/'True_Odds_Calculator_3-way'!N372+1/'True_Odds_Calculator_3-way'!O372+1/'True_Odds_Calculator_3-way'!P372-1)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IF('Log_working_3-way'!$D371="","",'True_Odds_Calculator_3-way'!P372/'True_Odds_Calculator_3-way'!C372-1)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IF('Log_working_3-way'!D372="","",1/'True_Odds_Calculator_3-way'!N373+1/'True_Odds_Calculator_3-way'!O373+1/'True_Odds_Calculator_3-way'!P373-1)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IF('Log_working_3-way'!$D372="","",'True_Odds_Calculator_3-way'!P373/'True_Odds_Calculator_3-way'!C373-1)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IF('Log_working_3-way'!D373="","",1/'True_Odds_Calculator_3-way'!N374+1/'True_Odds_Calculator_3-way'!O374+1/'True_Odds_Calculator_3-way'!P374-1)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IF('Log_working_3-way'!$D373="","",'True_Odds_Calculator_3-way'!P374/'True_Odds_Calculator_3-way'!C374-1)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IF('Log_working_3-way'!D374="","",1/'True_Odds_Calculator_3-way'!N375+1/'True_Odds_Calculator_3-way'!O375+1/'True_Odds_Calculator_3-way'!P375-1)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IF('Log_working_3-way'!$D374="","",'True_Odds_Calculator_3-way'!P375/'True_Odds_Calculator_3-way'!C375-1)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IF('Log_working_3-way'!D375="","",1/'True_Odds_Calculator_3-way'!N376+1/'True_Odds_Calculator_3-way'!O376+1/'True_Odds_Calculator_3-way'!P376-1)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IF('Log_working_3-way'!$D375="","",'True_Odds_Calculator_3-way'!P376/'True_Odds_Calculator_3-way'!C376-1)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IF('Log_working_3-way'!D376="","",1/'True_Odds_Calculator_3-way'!N377+1/'True_Odds_Calculator_3-way'!O377+1/'True_Odds_Calculator_3-way'!P377-1)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IF('Log_working_3-way'!$D376="","",'True_Odds_Calculator_3-way'!P377/'True_Odds_Calculator_3-way'!C377-1)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IF('Log_working_3-way'!D377="","",1/'True_Odds_Calculator_3-way'!N378+1/'True_Odds_Calculator_3-way'!O378+1/'True_Odds_Calculator_3-way'!P378-1)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IF('Log_working_3-way'!$D377="","",'True_Odds_Calculator_3-way'!P378/'True_Odds_Calculator_3-way'!C378-1)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IF('Log_working_3-way'!D378="","",1/'True_Odds_Calculator_3-way'!N379+1/'True_Odds_Calculator_3-way'!O379+1/'True_Odds_Calculator_3-way'!P379-1)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IF('Log_working_3-way'!$D378="","",'True_Odds_Calculator_3-way'!P379/'True_Odds_Calculator_3-way'!C379-1)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IF('Log_working_3-way'!D379="","",1/'True_Odds_Calculator_3-way'!N380+1/'True_Odds_Calculator_3-way'!O380+1/'True_Odds_Calculator_3-way'!P380-1)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IF('Log_working_3-way'!$D379="","",'True_Odds_Calculator_3-way'!P380/'True_Odds_Calculator_3-way'!C380-1)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IF('Log_working_3-way'!D380="","",1/'True_Odds_Calculator_3-way'!N381+1/'True_Odds_Calculator_3-way'!O381+1/'True_Odds_Calculator_3-way'!P381-1)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IF('Log_working_3-way'!$D380="","",'True_Odds_Calculator_3-way'!P381/'True_Odds_Calculator_3-way'!C381-1)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IF('Log_working_3-way'!D381="","",1/'True_Odds_Calculator_3-way'!N382+1/'True_Odds_Calculator_3-way'!O382+1/'True_Odds_Calculator_3-way'!P382-1)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IF('Log_working_3-way'!$D381="","",'True_Odds_Calculator_3-way'!P382/'True_Odds_Calculator_3-way'!C382-1)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IF('Log_working_3-way'!D382="","",1/'True_Odds_Calculator_3-way'!N383+1/'True_Odds_Calculator_3-way'!O383+1/'True_Odds_Calculator_3-way'!P383-1)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IF('Log_working_3-way'!$D382="","",'True_Odds_Calculator_3-way'!P383/'True_Odds_Calculator_3-way'!C383-1)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IF('Log_working_3-way'!D383="","",1/'True_Odds_Calculator_3-way'!N384+1/'True_Odds_Calculator_3-way'!O384+1/'True_Odds_Calculator_3-way'!P384-1)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IF('Log_working_3-way'!$D383="","",'True_Odds_Calculator_3-way'!P384/'True_Odds_Calculator_3-way'!C384-1)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IF('Log_working_3-way'!D384="","",1/'True_Odds_Calculator_3-way'!N385+1/'True_Odds_Calculator_3-way'!O385+1/'True_Odds_Calculator_3-way'!P385-1)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IF('Log_working_3-way'!$D384="","",'True_Odds_Calculator_3-way'!P385/'True_Odds_Calculator_3-way'!C385-1)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IF('Log_working_3-way'!D385="","",1/'True_Odds_Calculator_3-way'!N386+1/'True_Odds_Calculator_3-way'!O386+1/'True_Odds_Calculator_3-way'!P386-1)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IF('Log_working_3-way'!$D385="","",'True_Odds_Calculator_3-way'!P386/'True_Odds_Calculator_3-way'!C386-1)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IF('Log_working_3-way'!D386="","",1/'True_Odds_Calculator_3-way'!N387+1/'True_Odds_Calculator_3-way'!O387+1/'True_Odds_Calculator_3-way'!P387-1)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IF('Log_working_3-way'!$D386="","",'True_Odds_Calculator_3-way'!P387/'True_Odds_Calculator_3-way'!C387-1)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IF('Log_working_3-way'!D387="","",1/'True_Odds_Calculator_3-way'!N388+1/'True_Odds_Calculator_3-way'!O388+1/'True_Odds_Calculator_3-way'!P388-1)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IF('Log_working_3-way'!$D387="","",'True_Odds_Calculator_3-way'!P388/'True_Odds_Calculator_3-way'!C388-1)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IF('Log_working_3-way'!D388="","",1/'True_Odds_Calculator_3-way'!N389+1/'True_Odds_Calculator_3-way'!O389+1/'True_Odds_Calculator_3-way'!P389-1)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IF('Log_working_3-way'!$D388="","",'True_Odds_Calculator_3-way'!P389/'True_Odds_Calculator_3-way'!C389-1)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IF('Log_working_3-way'!D389="","",1/'True_Odds_Calculator_3-way'!N390+1/'True_Odds_Calculator_3-way'!O390+1/'True_Odds_Calculator_3-way'!P390-1)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IF('Log_working_3-way'!$D389="","",'True_Odds_Calculator_3-way'!P390/'True_Odds_Calculator_3-way'!C390-1)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IF('Log_working_3-way'!D390="","",1/'True_Odds_Calculator_3-way'!N391+1/'True_Odds_Calculator_3-way'!O391+1/'True_Odds_Calculator_3-way'!P391-1)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IF('Log_working_3-way'!$D390="","",'True_Odds_Calculator_3-way'!P391/'True_Odds_Calculator_3-way'!C391-1)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IF('Log_working_3-way'!D391="","",1/'True_Odds_Calculator_3-way'!N392+1/'True_Odds_Calculator_3-way'!O392+1/'True_Odds_Calculator_3-way'!P392-1)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IF('Log_working_3-way'!$D391="","",'True_Odds_Calculator_3-way'!P392/'True_Odds_Calculator_3-way'!C392-1)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IF('Log_working_3-way'!D392="","",1/'True_Odds_Calculator_3-way'!N393+1/'True_Odds_Calculator_3-way'!O393+1/'True_Odds_Calculator_3-way'!P393-1)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IF('Log_working_3-way'!$D392="","",'True_Odds_Calculator_3-way'!P393/'True_Odds_Calculator_3-way'!C393-1)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IF('Log_working_3-way'!D393="","",1/'True_Odds_Calculator_3-way'!N394+1/'True_Odds_Calculator_3-way'!O394+1/'True_Odds_Calculator_3-way'!P394-1)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IF('Log_working_3-way'!$D393="","",'True_Odds_Calculator_3-way'!P394/'True_Odds_Calculator_3-way'!C394-1)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IF('Log_working_3-way'!D394="","",1/'True_Odds_Calculator_3-way'!N395+1/'True_Odds_Calculator_3-way'!O395+1/'True_Odds_Calculator_3-way'!P395-1)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IF('Log_working_3-way'!$D394="","",'True_Odds_Calculator_3-way'!P395/'True_Odds_Calculator_3-way'!C395-1)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IF('Log_working_3-way'!D395="","",1/'True_Odds_Calculator_3-way'!N396+1/'True_Odds_Calculator_3-way'!O396+1/'True_Odds_Calculator_3-way'!P396-1)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IF('Log_working_3-way'!$D395="","",'True_Odds_Calculator_3-way'!P396/'True_Odds_Calculator_3-way'!C396-1)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IF('Log_working_3-way'!D396="","",1/'True_Odds_Calculator_3-way'!N397+1/'True_Odds_Calculator_3-way'!O397+1/'True_Odds_Calculator_3-way'!P397-1)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IF('Log_working_3-way'!$D396="","",'True_Odds_Calculator_3-way'!P397/'True_Odds_Calculator_3-way'!C397-1)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IF('Log_working_3-way'!D397="","",1/'True_Odds_Calculator_3-way'!N398+1/'True_Odds_Calculator_3-way'!O398+1/'True_Odds_Calculator_3-way'!P398-1)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IF('Log_working_3-way'!$D397="","",'True_Odds_Calculator_3-way'!P398/'True_Odds_Calculator_3-way'!C398-1)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IF('Log_working_3-way'!D398="","",1/'True_Odds_Calculator_3-way'!N399+1/'True_Odds_Calculator_3-way'!O399+1/'True_Odds_Calculator_3-way'!P399-1)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IF('Log_working_3-way'!$D398="","",'True_Odds_Calculator_3-way'!P399/'True_Odds_Calculator_3-way'!C399-1)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IF('Log_working_3-way'!D399="","",1/'True_Odds_Calculator_3-way'!N400+1/'True_Odds_Calculator_3-way'!O400+1/'True_Odds_Calculator_3-way'!P400-1)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IF('Log_working_3-way'!$D399="","",'True_Odds_Calculator_3-way'!P400/'True_Odds_Calculator_3-way'!C400-1)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IF('Log_working_3-way'!D400="","",1/'True_Odds_Calculator_3-way'!N401+1/'True_Odds_Calculator_3-way'!O401+1/'True_Odds_Calculator_3-way'!P401-1)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IF('Log_working_3-way'!$D400="","",'True_Odds_Calculator_3-way'!P401/'True_Odds_Calculator_3-way'!C401-1)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IF('Log_working_3-way'!D401="","",1/'True_Odds_Calculator_3-way'!N402+1/'True_Odds_Calculator_3-way'!O402+1/'True_Odds_Calculator_3-way'!P402-1)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IF('Log_working_3-way'!$D401="","",'True_Odds_Calculator_3-way'!P402/'True_Odds_Calculator_3-way'!C402-1)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IF('Log_working_3-way'!D402="","",1/'True_Odds_Calculator_3-way'!N403+1/'True_Odds_Calculator_3-way'!O403+1/'True_Odds_Calculator_3-way'!P403-1)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IF('Log_working_3-way'!$D402="","",'True_Odds_Calculator_3-way'!P403/'True_Odds_Calculator_3-way'!C403-1)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IF('Log_working_3-way'!D403="","",1/'True_Odds_Calculator_3-way'!N404+1/'True_Odds_Calculator_3-way'!O404+1/'True_Odds_Calculator_3-way'!P404-1)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IF('Log_working_3-way'!$D403="","",'True_Odds_Calculator_3-way'!P404/'True_Odds_Calculator_3-way'!C404-1)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IF('Log_working_3-way'!D404="","",1/'True_Odds_Calculator_3-way'!N405+1/'True_Odds_Calculator_3-way'!O405+1/'True_Odds_Calculator_3-way'!P405-1)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IF('Log_working_3-way'!$D404="","",'True_Odds_Calculator_3-way'!P405/'True_Odds_Calculator_3-way'!C405-1)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IF('Log_working_3-way'!D405="","",1/'True_Odds_Calculator_3-way'!N406+1/'True_Odds_Calculator_3-way'!O406+1/'True_Odds_Calculator_3-way'!P406-1)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IF('Log_working_3-way'!$D405="","",'True_Odds_Calculator_3-way'!P406/'True_Odds_Calculator_3-way'!C406-1)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IF('Log_working_3-way'!D406="","",1/'True_Odds_Calculator_3-way'!N407+1/'True_Odds_Calculator_3-way'!O407+1/'True_Odds_Calculator_3-way'!P407-1)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IF('Log_working_3-way'!$D406="","",'True_Odds_Calculator_3-way'!P407/'True_Odds_Calculator_3-way'!C407-1)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IF('Log_working_3-way'!D407="","",1/'True_Odds_Calculator_3-way'!N408+1/'True_Odds_Calculator_3-way'!O408+1/'True_Odds_Calculator_3-way'!P408-1)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IF('Log_working_3-way'!$D407="","",'True_Odds_Calculator_3-way'!P408/'True_Odds_Calculator_3-way'!C408-1)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IF('Log_working_3-way'!D408="","",1/'True_Odds_Calculator_3-way'!N409+1/'True_Odds_Calculator_3-way'!O409+1/'True_Odds_Calculator_3-way'!P409-1)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IF('Log_working_3-way'!$D408="","",'True_Odds_Calculator_3-way'!P409/'True_Odds_Calculator_3-way'!C409-1)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IF('Log_working_3-way'!D409="","",1/'True_Odds_Calculator_3-way'!N410+1/'True_Odds_Calculator_3-way'!O410+1/'True_Odds_Calculator_3-way'!P410-1)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IF('Log_working_3-way'!$D409="","",'True_Odds_Calculator_3-way'!P410/'True_Odds_Calculator_3-way'!C410-1)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IF('Log_working_3-way'!D410="","",1/'True_Odds_Calculator_3-way'!N411+1/'True_Odds_Calculator_3-way'!O411+1/'True_Odds_Calculator_3-way'!P411-1)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IF('Log_working_3-way'!$D410="","",'True_Odds_Calculator_3-way'!P411/'True_Odds_Calculator_3-way'!C411-1)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IF('Log_working_3-way'!D411="","",1/'True_Odds_Calculator_3-way'!N412+1/'True_Odds_Calculator_3-way'!O412+1/'True_Odds_Calculator_3-way'!P412-1)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IF('Log_working_3-way'!$D411="","",'True_Odds_Calculator_3-way'!P412/'True_Odds_Calculator_3-way'!C412-1)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IF('Log_working_3-way'!D412="","",1/'True_Odds_Calculator_3-way'!N413+1/'True_Odds_Calculator_3-way'!O413+1/'True_Odds_Calculator_3-way'!P413-1)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IF('Log_working_3-way'!$D412="","",'True_Odds_Calculator_3-way'!P413/'True_Odds_Calculator_3-way'!C413-1)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IF('Log_working_3-way'!D413="","",1/'True_Odds_Calculator_3-way'!N414+1/'True_Odds_Calculator_3-way'!O414+1/'True_Odds_Calculator_3-way'!P414-1)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IF('Log_working_3-way'!$D413="","",'True_Odds_Calculator_3-way'!P414/'True_Odds_Calculator_3-way'!C414-1)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IF('Log_working_3-way'!D414="","",1/'True_Odds_Calculator_3-way'!N415+1/'True_Odds_Calculator_3-way'!O415+1/'True_Odds_Calculator_3-way'!P415-1)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IF('Log_working_3-way'!$D414="","",'True_Odds_Calculator_3-way'!P415/'True_Odds_Calculator_3-way'!C415-1)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IF('Log_working_3-way'!D415="","",1/'True_Odds_Calculator_3-way'!N416+1/'True_Odds_Calculator_3-way'!O416+1/'True_Odds_Calculator_3-way'!P416-1)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IF('Log_working_3-way'!$D415="","",'True_Odds_Calculator_3-way'!P416/'True_Odds_Calculator_3-way'!C416-1)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IF('Log_working_3-way'!D416="","",1/'True_Odds_Calculator_3-way'!N417+1/'True_Odds_Calculator_3-way'!O417+1/'True_Odds_Calculator_3-way'!P417-1)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IF('Log_working_3-way'!$D416="","",'True_Odds_Calculator_3-way'!P417/'True_Odds_Calculator_3-way'!C417-1)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IF('Log_working_3-way'!D417="","",1/'True_Odds_Calculator_3-way'!N418+1/'True_Odds_Calculator_3-way'!O418+1/'True_Odds_Calculator_3-way'!P418-1)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IF('Log_working_3-way'!$D417="","",'True_Odds_Calculator_3-way'!P418/'True_Odds_Calculator_3-way'!C418-1)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IF('Log_working_3-way'!D418="","",1/'True_Odds_Calculator_3-way'!N419+1/'True_Odds_Calculator_3-way'!O419+1/'True_Odds_Calculator_3-way'!P419-1)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IF('Log_working_3-way'!$D418="","",'True_Odds_Calculator_3-way'!P419/'True_Odds_Calculator_3-way'!C419-1)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IF('Log_working_3-way'!D419="","",1/'True_Odds_Calculator_3-way'!N420+1/'True_Odds_Calculator_3-way'!O420+1/'True_Odds_Calculator_3-way'!P420-1)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IF('Log_working_3-way'!$D419="","",'True_Odds_Calculator_3-way'!P420/'True_Odds_Calculator_3-way'!C420-1)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IF('Log_working_3-way'!D420="","",1/'True_Odds_Calculator_3-way'!N421+1/'True_Odds_Calculator_3-way'!O421+1/'True_Odds_Calculator_3-way'!P421-1)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IF('Log_working_3-way'!$D420="","",'True_Odds_Calculator_3-way'!P421/'True_Odds_Calculator_3-way'!C421-1)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IF('Log_working_3-way'!D421="","",1/'True_Odds_Calculator_3-way'!N422+1/'True_Odds_Calculator_3-way'!O422+1/'True_Odds_Calculator_3-way'!P422-1)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IF('Log_working_3-way'!$D421="","",'True_Odds_Calculator_3-way'!P422/'True_Odds_Calculator_3-way'!C422-1)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IF('Log_working_3-way'!D422="","",1/'True_Odds_Calculator_3-way'!N423+1/'True_Odds_Calculator_3-way'!O423+1/'True_Odds_Calculator_3-way'!P423-1)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IF('Log_working_3-way'!$D422="","",'True_Odds_Calculator_3-way'!P423/'True_Odds_Calculator_3-way'!C423-1)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IF('Log_working_3-way'!D423="","",1/'True_Odds_Calculator_3-way'!N424+1/'True_Odds_Calculator_3-way'!O424+1/'True_Odds_Calculator_3-way'!P424-1)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IF('Log_working_3-way'!$D423="","",'True_Odds_Calculator_3-way'!P424/'True_Odds_Calculator_3-way'!C424-1)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IF('Log_working_3-way'!D424="","",1/'True_Odds_Calculator_3-way'!N425+1/'True_Odds_Calculator_3-way'!O425+1/'True_Odds_Calculator_3-way'!P425-1)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IF('Log_working_3-way'!$D424="","",'True_Odds_Calculator_3-way'!P425/'True_Odds_Calculator_3-way'!C425-1)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IF('Log_working_3-way'!D425="","",1/'True_Odds_Calculator_3-way'!N426+1/'True_Odds_Calculator_3-way'!O426+1/'True_Odds_Calculator_3-way'!P426-1)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IF('Log_working_3-way'!$D425="","",'True_Odds_Calculator_3-way'!P426/'True_Odds_Calculator_3-way'!C426-1)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IF('Log_working_3-way'!D426="","",1/'True_Odds_Calculator_3-way'!N427+1/'True_Odds_Calculator_3-way'!O427+1/'True_Odds_Calculator_3-way'!P427-1)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IF('Log_working_3-way'!$D426="","",'True_Odds_Calculator_3-way'!P427/'True_Odds_Calculator_3-way'!C427-1)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IF('Log_working_3-way'!D427="","",1/'True_Odds_Calculator_3-way'!N428+1/'True_Odds_Calculator_3-way'!O428+1/'True_Odds_Calculator_3-way'!P428-1)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IF('Log_working_3-way'!$D427="","",'True_Odds_Calculator_3-way'!P428/'True_Odds_Calculator_3-way'!C428-1)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IF('Log_working_3-way'!D428="","",1/'True_Odds_Calculator_3-way'!N429+1/'True_Odds_Calculator_3-way'!O429+1/'True_Odds_Calculator_3-way'!P429-1)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IF('Log_working_3-way'!$D428="","",'True_Odds_Calculator_3-way'!P429/'True_Odds_Calculator_3-way'!C429-1)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IF('Log_working_3-way'!D429="","",1/'True_Odds_Calculator_3-way'!N430+1/'True_Odds_Calculator_3-way'!O430+1/'True_Odds_Calculator_3-way'!P430-1)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IF('Log_working_3-way'!$D429="","",'True_Odds_Calculator_3-way'!P430/'True_Odds_Calculator_3-way'!C430-1)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IF('Log_working_3-way'!D430="","",1/'True_Odds_Calculator_3-way'!N431+1/'True_Odds_Calculator_3-way'!O431+1/'True_Odds_Calculator_3-way'!P431-1)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IF('Log_working_3-way'!$D430="","",'True_Odds_Calculator_3-way'!P431/'True_Odds_Calculator_3-way'!C431-1)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IF('Log_working_3-way'!D431="","",1/'True_Odds_Calculator_3-way'!N432+1/'True_Odds_Calculator_3-way'!O432+1/'True_Odds_Calculator_3-way'!P432-1)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IF('Log_working_3-way'!$D431="","",'True_Odds_Calculator_3-way'!P432/'True_Odds_Calculator_3-way'!C432-1)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IF('Log_working_3-way'!D432="","",1/'True_Odds_Calculator_3-way'!N433+1/'True_Odds_Calculator_3-way'!O433+1/'True_Odds_Calculator_3-way'!P433-1)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IF('Log_working_3-way'!$D432="","",'True_Odds_Calculator_3-way'!P433/'True_Odds_Calculator_3-way'!C433-1)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IF('Log_working_3-way'!D433="","",1/'True_Odds_Calculator_3-way'!N434+1/'True_Odds_Calculator_3-way'!O434+1/'True_Odds_Calculator_3-way'!P434-1)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IF('Log_working_3-way'!$D433="","",'True_Odds_Calculator_3-way'!P434/'True_Odds_Calculator_3-way'!C434-1)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IF('Log_working_3-way'!D434="","",1/'True_Odds_Calculator_3-way'!N435+1/'True_Odds_Calculator_3-way'!O435+1/'True_Odds_Calculator_3-way'!P435-1)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IF('Log_working_3-way'!$D434="","",'True_Odds_Calculator_3-way'!P435/'True_Odds_Calculator_3-way'!C435-1)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IF('Log_working_3-way'!D435="","",1/'True_Odds_Calculator_3-way'!N436+1/'True_Odds_Calculator_3-way'!O436+1/'True_Odds_Calculator_3-way'!P436-1)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IF('Log_working_3-way'!$D435="","",'True_Odds_Calculator_3-way'!P436/'True_Odds_Calculator_3-way'!C436-1)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IF('Log_working_3-way'!D436="","",1/'True_Odds_Calculator_3-way'!N437+1/'True_Odds_Calculator_3-way'!O437+1/'True_Odds_Calculator_3-way'!P437-1)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IF('Log_working_3-way'!$D436="","",'True_Odds_Calculator_3-way'!P437/'True_Odds_Calculator_3-way'!C437-1)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IF('Log_working_3-way'!D437="","",1/'True_Odds_Calculator_3-way'!N438+1/'True_Odds_Calculator_3-way'!O438+1/'True_Odds_Calculator_3-way'!P438-1)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IF('Log_working_3-way'!$D437="","",'True_Odds_Calculator_3-way'!P438/'True_Odds_Calculator_3-way'!C438-1)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IF('Log_working_3-way'!D438="","",1/'True_Odds_Calculator_3-way'!N439+1/'True_Odds_Calculator_3-way'!O439+1/'True_Odds_Calculator_3-way'!P439-1)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IF('Log_working_3-way'!$D438="","",'True_Odds_Calculator_3-way'!P439/'True_Odds_Calculator_3-way'!C439-1)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IF('Log_working_3-way'!D439="","",1/'True_Odds_Calculator_3-way'!N440+1/'True_Odds_Calculator_3-way'!O440+1/'True_Odds_Calculator_3-way'!P440-1)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IF('Log_working_3-way'!$D439="","",'True_Odds_Calculator_3-way'!P440/'True_Odds_Calculator_3-way'!C440-1)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IF('Log_working_3-way'!D440="","",1/'True_Odds_Calculator_3-way'!N441+1/'True_Odds_Calculator_3-way'!O441+1/'True_Odds_Calculator_3-way'!P441-1)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IF('Log_working_3-way'!$D440="","",'True_Odds_Calculator_3-way'!P441/'True_Odds_Calculator_3-way'!C441-1)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IF('Log_working_3-way'!D441="","",1/'True_Odds_Calculator_3-way'!N442+1/'True_Odds_Calculator_3-way'!O442+1/'True_Odds_Calculator_3-way'!P442-1)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IF('Log_working_3-way'!$D441="","",'True_Odds_Calculator_3-way'!P442/'True_Odds_Calculator_3-way'!C442-1)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IF('Log_working_3-way'!D442="","",1/'True_Odds_Calculator_3-way'!N443+1/'True_Odds_Calculator_3-way'!O443+1/'True_Odds_Calculator_3-way'!P443-1)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IF('Log_working_3-way'!$D442="","",'True_Odds_Calculator_3-way'!P443/'True_Odds_Calculator_3-way'!C443-1)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IF('Log_working_3-way'!D443="","",1/'True_Odds_Calculator_3-way'!N444+1/'True_Odds_Calculator_3-way'!O444+1/'True_Odds_Calculator_3-way'!P444-1)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IF('Log_working_3-way'!$D443="","",'True_Odds_Calculator_3-way'!P444/'True_Odds_Calculator_3-way'!C444-1)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IF('Log_working_3-way'!D444="","",1/'True_Odds_Calculator_3-way'!N445+1/'True_Odds_Calculator_3-way'!O445+1/'True_Odds_Calculator_3-way'!P445-1)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IF('Log_working_3-way'!$D444="","",'True_Odds_Calculator_3-way'!P445/'True_Odds_Calculator_3-way'!C445-1)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IF('Log_working_3-way'!D445="","",1/'True_Odds_Calculator_3-way'!N446+1/'True_Odds_Calculator_3-way'!O446+1/'True_Odds_Calculator_3-way'!P446-1)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IF('Log_working_3-way'!$D445="","",'True_Odds_Calculator_3-way'!P446/'True_Odds_Calculator_3-way'!C446-1)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IF('Log_working_3-way'!D446="","",1/'True_Odds_Calculator_3-way'!N447+1/'True_Odds_Calculator_3-way'!O447+1/'True_Odds_Calculator_3-way'!P447-1)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IF('Log_working_3-way'!$D446="","",'True_Odds_Calculator_3-way'!P447/'True_Odds_Calculator_3-way'!C447-1)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IF('Log_working_3-way'!D447="","",1/'True_Odds_Calculator_3-way'!N448+1/'True_Odds_Calculator_3-way'!O448+1/'True_Odds_Calculator_3-way'!P448-1)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IF('Log_working_3-way'!$D447="","",'True_Odds_Calculator_3-way'!P448/'True_Odds_Calculator_3-way'!C448-1)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IF('Log_working_3-way'!D448="","",1/'True_Odds_Calculator_3-way'!N449+1/'True_Odds_Calculator_3-way'!O449+1/'True_Odds_Calculator_3-way'!P449-1)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IF('Log_working_3-way'!$D448="","",'True_Odds_Calculator_3-way'!P449/'True_Odds_Calculator_3-way'!C449-1)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IF('Log_working_3-way'!D449="","",1/'True_Odds_Calculator_3-way'!N450+1/'True_Odds_Calculator_3-way'!O450+1/'True_Odds_Calculator_3-way'!P450-1)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IF('Log_working_3-way'!$D449="","",'True_Odds_Calculator_3-way'!P450/'True_Odds_Calculator_3-way'!C450-1)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IF('Log_working_3-way'!D450="","",1/'True_Odds_Calculator_3-way'!N451+1/'True_Odds_Calculator_3-way'!O451+1/'True_Odds_Calculator_3-way'!P451-1)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IF('Log_working_3-way'!$D450="","",'True_Odds_Calculator_3-way'!P451/'True_Odds_Calculator_3-way'!C451-1)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IF('Log_working_3-way'!D451="","",1/'True_Odds_Calculator_3-way'!N452+1/'True_Odds_Calculator_3-way'!O452+1/'True_Odds_Calculator_3-way'!P452-1)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IF('Log_working_3-way'!$D451="","",'True_Odds_Calculator_3-way'!P452/'True_Odds_Calculator_3-way'!C452-1)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IF('Log_working_3-way'!D452="","",1/'True_Odds_Calculator_3-way'!N453+1/'True_Odds_Calculator_3-way'!O453+1/'True_Odds_Calculator_3-way'!P453-1)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IF('Log_working_3-way'!$D452="","",'True_Odds_Calculator_3-way'!P453/'True_Odds_Calculator_3-way'!C453-1)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IF('Log_working_3-way'!D453="","",1/'True_Odds_Calculator_3-way'!N454+1/'True_Odds_Calculator_3-way'!O454+1/'True_Odds_Calculator_3-way'!P454-1)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IF('Log_working_3-way'!$D453="","",'True_Odds_Calculator_3-way'!P454/'True_Odds_Calculator_3-way'!C454-1)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IF('Log_working_3-way'!D454="","",1/'True_Odds_Calculator_3-way'!N455+1/'True_Odds_Calculator_3-way'!O455+1/'True_Odds_Calculator_3-way'!P455-1)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IF('Log_working_3-way'!$D454="","",'True_Odds_Calculator_3-way'!P455/'True_Odds_Calculator_3-way'!C455-1)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IF('Log_working_3-way'!D455="","",1/'True_Odds_Calculator_3-way'!N456+1/'True_Odds_Calculator_3-way'!O456+1/'True_Odds_Calculator_3-way'!P456-1)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IF('Log_working_3-way'!$D455="","",'True_Odds_Calculator_3-way'!P456/'True_Odds_Calculator_3-way'!C456-1)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IF('Log_working_3-way'!D456="","",1/'True_Odds_Calculator_3-way'!N457+1/'True_Odds_Calculator_3-way'!O457+1/'True_Odds_Calculator_3-way'!P457-1)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IF('Log_working_3-way'!$D456="","",'True_Odds_Calculator_3-way'!P457/'True_Odds_Calculator_3-way'!C457-1)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IF('Log_working_3-way'!D457="","",1/'True_Odds_Calculator_3-way'!N458+1/'True_Odds_Calculator_3-way'!O458+1/'True_Odds_Calculator_3-way'!P458-1)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IF('Log_working_3-way'!$D457="","",'True_Odds_Calculator_3-way'!P458/'True_Odds_Calculator_3-way'!C458-1)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IF('Log_working_3-way'!D458="","",1/'True_Odds_Calculator_3-way'!N459+1/'True_Odds_Calculator_3-way'!O459+1/'True_Odds_Calculator_3-way'!P459-1)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IF('Log_working_3-way'!$D458="","",'True_Odds_Calculator_3-way'!P459/'True_Odds_Calculator_3-way'!C459-1)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IF('Log_working_3-way'!D459="","",1/'True_Odds_Calculator_3-way'!N460+1/'True_Odds_Calculator_3-way'!O460+1/'True_Odds_Calculator_3-way'!P460-1)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IF('Log_working_3-way'!$D459="","",'True_Odds_Calculator_3-way'!P460/'True_Odds_Calculator_3-way'!C460-1)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IF('Log_working_3-way'!D460="","",1/'True_Odds_Calculator_3-way'!N461+1/'True_Odds_Calculator_3-way'!O461+1/'True_Odds_Calculator_3-way'!P461-1)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IF('Log_working_3-way'!$D460="","",'True_Odds_Calculator_3-way'!P461/'True_Odds_Calculator_3-way'!C461-1)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IF('Log_working_3-way'!D461="","",1/'True_Odds_Calculator_3-way'!N462+1/'True_Odds_Calculator_3-way'!O462+1/'True_Odds_Calculator_3-way'!P462-1)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IF('Log_working_3-way'!$D461="","",'True_Odds_Calculator_3-way'!P462/'True_Odds_Calculator_3-way'!C462-1)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IF('Log_working_3-way'!D462="","",1/'True_Odds_Calculator_3-way'!N463+1/'True_Odds_Calculator_3-way'!O463+1/'True_Odds_Calculator_3-way'!P463-1)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IF('Log_working_3-way'!$D462="","",'True_Odds_Calculator_3-way'!P463/'True_Odds_Calculator_3-way'!C463-1)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IF('Log_working_3-way'!D463="","",1/'True_Odds_Calculator_3-way'!N464+1/'True_Odds_Calculator_3-way'!O464+1/'True_Odds_Calculator_3-way'!P464-1)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IF('Log_working_3-way'!$D463="","",'True_Odds_Calculator_3-way'!P464/'True_Odds_Calculator_3-way'!C464-1)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IF('Log_working_3-way'!D464="","",1/'True_Odds_Calculator_3-way'!N465+1/'True_Odds_Calculator_3-way'!O465+1/'True_Odds_Calculator_3-way'!P465-1)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IF('Log_working_3-way'!$D464="","",'True_Odds_Calculator_3-way'!P465/'True_Odds_Calculator_3-way'!C465-1)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IF('Log_working_3-way'!D465="","",1/'True_Odds_Calculator_3-way'!N466+1/'True_Odds_Calculator_3-way'!O466+1/'True_Odds_Calculator_3-way'!P466-1)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IF('Log_working_3-way'!$D465="","",'True_Odds_Calculator_3-way'!P466/'True_Odds_Calculator_3-way'!C466-1)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IF('Log_working_3-way'!D466="","",1/'True_Odds_Calculator_3-way'!N467+1/'True_Odds_Calculator_3-way'!O467+1/'True_Odds_Calculator_3-way'!P467-1)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IF('Log_working_3-way'!$D466="","",'True_Odds_Calculator_3-way'!P467/'True_Odds_Calculator_3-way'!C467-1)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IF('Log_working_3-way'!D467="","",1/'True_Odds_Calculator_3-way'!N468+1/'True_Odds_Calculator_3-way'!O468+1/'True_Odds_Calculator_3-way'!P468-1)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IF('Log_working_3-way'!$D467="","",'True_Odds_Calculator_3-way'!P468/'True_Odds_Calculator_3-way'!C468-1)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IF('Log_working_3-way'!D468="","",1/'True_Odds_Calculator_3-way'!N469+1/'True_Odds_Calculator_3-way'!O469+1/'True_Odds_Calculator_3-way'!P469-1)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IF('Log_working_3-way'!$D468="","",'True_Odds_Calculator_3-way'!P469/'True_Odds_Calculator_3-way'!C469-1)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IF('Log_working_3-way'!D469="","",1/'True_Odds_Calculator_3-way'!N470+1/'True_Odds_Calculator_3-way'!O470+1/'True_Odds_Calculator_3-way'!P470-1)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IF('Log_working_3-way'!$D469="","",'True_Odds_Calculator_3-way'!P470/'True_Odds_Calculator_3-way'!C470-1)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IF('Log_working_3-way'!D470="","",1/'True_Odds_Calculator_3-way'!N471+1/'True_Odds_Calculator_3-way'!O471+1/'True_Odds_Calculator_3-way'!P471-1)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IF('Log_working_3-way'!$D470="","",'True_Odds_Calculator_3-way'!P471/'True_Odds_Calculator_3-way'!C471-1)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IF('Log_working_3-way'!D471="","",1/'True_Odds_Calculator_3-way'!N472+1/'True_Odds_Calculator_3-way'!O472+1/'True_Odds_Calculator_3-way'!P472-1)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IF('Log_working_3-way'!$D471="","",'True_Odds_Calculator_3-way'!P472/'True_Odds_Calculator_3-way'!C472-1)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IF('Log_working_3-way'!D472="","",1/'True_Odds_Calculator_3-way'!N473+1/'True_Odds_Calculator_3-way'!O473+1/'True_Odds_Calculator_3-way'!P473-1)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IF('Log_working_3-way'!$D472="","",'True_Odds_Calculator_3-way'!P473/'True_Odds_Calculator_3-way'!C473-1)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IF('Log_working_3-way'!D473="","",1/'True_Odds_Calculator_3-way'!N474+1/'True_Odds_Calculator_3-way'!O474+1/'True_Odds_Calculator_3-way'!P474-1)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IF('Log_working_3-way'!$D473="","",'True_Odds_Calculator_3-way'!P474/'True_Odds_Calculator_3-way'!C474-1)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IF('Log_working_3-way'!D474="","",1/'True_Odds_Calculator_3-way'!N475+1/'True_Odds_Calculator_3-way'!O475+1/'True_Odds_Calculator_3-way'!P475-1)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IF('Log_working_3-way'!$D474="","",'True_Odds_Calculator_3-way'!P475/'True_Odds_Calculator_3-way'!C475-1)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IF('Log_working_3-way'!D475="","",1/'True_Odds_Calculator_3-way'!N476+1/'True_Odds_Calculator_3-way'!O476+1/'True_Odds_Calculator_3-way'!P476-1)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IF('Log_working_3-way'!$D475="","",'True_Odds_Calculator_3-way'!P476/'True_Odds_Calculator_3-way'!C476-1)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IF('Log_working_3-way'!D476="","",1/'True_Odds_Calculator_3-way'!N477+1/'True_Odds_Calculator_3-way'!O477+1/'True_Odds_Calculator_3-way'!P477-1)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IF('Log_working_3-way'!$D476="","",'True_Odds_Calculator_3-way'!P477/'True_Odds_Calculator_3-way'!C477-1)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IF('Log_working_3-way'!D477="","",1/'True_Odds_Calculator_3-way'!N478+1/'True_Odds_Calculator_3-way'!O478+1/'True_Odds_Calculator_3-way'!P478-1)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IF('Log_working_3-way'!$D477="","",'True_Odds_Calculator_3-way'!P478/'True_Odds_Calculator_3-way'!C478-1)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IF('Log_working_3-way'!D478="","",1/'True_Odds_Calculator_3-way'!N479+1/'True_Odds_Calculator_3-way'!O479+1/'True_Odds_Calculator_3-way'!P479-1)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IF('Log_working_3-way'!$D478="","",'True_Odds_Calculator_3-way'!P479/'True_Odds_Calculator_3-way'!C479-1)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IF('Log_working_3-way'!D479="","",1/'True_Odds_Calculator_3-way'!N480+1/'True_Odds_Calculator_3-way'!O480+1/'True_Odds_Calculator_3-way'!P480-1)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IF('Log_working_3-way'!$D479="","",'True_Odds_Calculator_3-way'!P480/'True_Odds_Calculator_3-way'!C480-1)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IF('Log_working_3-way'!D480="","",1/'True_Odds_Calculator_3-way'!N481+1/'True_Odds_Calculator_3-way'!O481+1/'True_Odds_Calculator_3-way'!P481-1)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IF('Log_working_3-way'!$D480="","",'True_Odds_Calculator_3-way'!P481/'True_Odds_Calculator_3-way'!C481-1)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IF('Log_working_3-way'!D481="","",1/'True_Odds_Calculator_3-way'!N482+1/'True_Odds_Calculator_3-way'!O482+1/'True_Odds_Calculator_3-way'!P482-1)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IF('Log_working_3-way'!$D481="","",'True_Odds_Calculator_3-way'!P482/'True_Odds_Calculator_3-way'!C482-1)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IF('Log_working_3-way'!D482="","",1/'True_Odds_Calculator_3-way'!N483+1/'True_Odds_Calculator_3-way'!O483+1/'True_Odds_Calculator_3-way'!P483-1)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IF('Log_working_3-way'!$D482="","",'True_Odds_Calculator_3-way'!P483/'True_Odds_Calculator_3-way'!C483-1)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IF('Log_working_3-way'!D483="","",1/'True_Odds_Calculator_3-way'!N484+1/'True_Odds_Calculator_3-way'!O484+1/'True_Odds_Calculator_3-way'!P484-1)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IF('Log_working_3-way'!$D483="","",'True_Odds_Calculator_3-way'!P484/'True_Odds_Calculator_3-way'!C484-1)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IF('Log_working_3-way'!D484="","",1/'True_Odds_Calculator_3-way'!N485+1/'True_Odds_Calculator_3-way'!O485+1/'True_Odds_Calculator_3-way'!P485-1)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IF('Log_working_3-way'!$D484="","",'True_Odds_Calculator_3-way'!P485/'True_Odds_Calculator_3-way'!C485-1)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IF('Log_working_3-way'!D485="","",1/'True_Odds_Calculator_3-way'!N486+1/'True_Odds_Calculator_3-way'!O486+1/'True_Odds_Calculator_3-way'!P486-1)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IF('Log_working_3-way'!$D485="","",'True_Odds_Calculator_3-way'!P486/'True_Odds_Calculator_3-way'!C486-1)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IF('Log_working_3-way'!D486="","",1/'True_Odds_Calculator_3-way'!N487+1/'True_Odds_Calculator_3-way'!O487+1/'True_Odds_Calculator_3-way'!P487-1)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IF('Log_working_3-way'!$D486="","",'True_Odds_Calculator_3-way'!P487/'True_Odds_Calculator_3-way'!C487-1)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IF('Log_working_3-way'!D487="","",1/'True_Odds_Calculator_3-way'!N488+1/'True_Odds_Calculator_3-way'!O488+1/'True_Odds_Calculator_3-way'!P488-1)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IF('Log_working_3-way'!$D487="","",'True_Odds_Calculator_3-way'!P488/'True_Odds_Calculator_3-way'!C488-1)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IF('Log_working_3-way'!D488="","",1/'True_Odds_Calculator_3-way'!N489+1/'True_Odds_Calculator_3-way'!O489+1/'True_Odds_Calculator_3-way'!P489-1)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IF('Log_working_3-way'!$D488="","",'True_Odds_Calculator_3-way'!P489/'True_Odds_Calculator_3-way'!C489-1)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IF('Log_working_3-way'!D489="","",1/'True_Odds_Calculator_3-way'!N490+1/'True_Odds_Calculator_3-way'!O490+1/'True_Odds_Calculator_3-way'!P490-1)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IF('Log_working_3-way'!$D489="","",'True_Odds_Calculator_3-way'!P490/'True_Odds_Calculator_3-way'!C490-1)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IF('Log_working_3-way'!D490="","",1/'True_Odds_Calculator_3-way'!N491+1/'True_Odds_Calculator_3-way'!O491+1/'True_Odds_Calculator_3-way'!P491-1)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IF('Log_working_3-way'!$D490="","",'True_Odds_Calculator_3-way'!P491/'True_Odds_Calculator_3-way'!C491-1)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IF('Log_working_3-way'!D491="","",1/'True_Odds_Calculator_3-way'!N492+1/'True_Odds_Calculator_3-way'!O492+1/'True_Odds_Calculator_3-way'!P492-1)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IF('Log_working_3-way'!$D491="","",'True_Odds_Calculator_3-way'!P492/'True_Odds_Calculator_3-way'!C492-1)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IF('Log_working_3-way'!D492="","",1/'True_Odds_Calculator_3-way'!N493+1/'True_Odds_Calculator_3-way'!O493+1/'True_Odds_Calculator_3-way'!P493-1)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IF('Log_working_3-way'!$D492="","",'True_Odds_Calculator_3-way'!P493/'True_Odds_Calculator_3-way'!C493-1)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IF('Log_working_3-way'!D493="","",1/'True_Odds_Calculator_3-way'!N494+1/'True_Odds_Calculator_3-way'!O494+1/'True_Odds_Calculator_3-way'!P494-1)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IF('Log_working_3-way'!$D493="","",'True_Odds_Calculator_3-way'!P494/'True_Odds_Calculator_3-way'!C494-1)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IF('Log_working_3-way'!D494="","",1/'True_Odds_Calculator_3-way'!N495+1/'True_Odds_Calculator_3-way'!O495+1/'True_Odds_Calculator_3-way'!P495-1)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IF('Log_working_3-way'!$D494="","",'True_Odds_Calculator_3-way'!P495/'True_Odds_Calculator_3-way'!C495-1)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IF('Log_working_3-way'!D495="","",1/'True_Odds_Calculator_3-way'!N496+1/'True_Odds_Calculator_3-way'!O496+1/'True_Odds_Calculator_3-way'!P496-1)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IF('Log_working_3-way'!$D495="","",'True_Odds_Calculator_3-way'!P496/'True_Odds_Calculator_3-way'!C496-1)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IF('Log_working_3-way'!D496="","",1/'True_Odds_Calculator_3-way'!N497+1/'True_Odds_Calculator_3-way'!O497+1/'True_Odds_Calculator_3-way'!P497-1)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IF('Log_working_3-way'!$D496="","",'True_Odds_Calculator_3-way'!P497/'True_Odds_Calculator_3-way'!C497-1)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IF('Log_working_3-way'!D497="","",1/'True_Odds_Calculator_3-way'!N498+1/'True_Odds_Calculator_3-way'!O498+1/'True_Odds_Calculator_3-way'!P498-1)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IF('Log_working_3-way'!$D497="","",'True_Odds_Calculator_3-way'!P498/'True_Odds_Calculator_3-way'!C498-1)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IF('Log_working_3-way'!D498="","",1/'True_Odds_Calculator_3-way'!N499+1/'True_Odds_Calculator_3-way'!O499+1/'True_Odds_Calculator_3-way'!P499-1)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IF('Log_working_3-way'!$D498="","",'True_Odds_Calculator_3-way'!P499/'True_Odds_Calculator_3-way'!C499-1)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IF('Log_working_3-way'!D499="","",1/'True_Odds_Calculator_3-way'!N500+1/'True_Odds_Calculator_3-way'!O500+1/'True_Odds_Calculator_3-way'!P500-1)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IF('Log_working_3-way'!$D499="","",'True_Odds_Calculator_3-way'!P500/'True_Odds_Calculator_3-way'!C500-1)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IF('Log_working_3-way'!D500="","",1/'True_Odds_Calculator_3-way'!N501+1/'True_Odds_Calculator_3-way'!O501+1/'True_Odds_Calculator_3-way'!P501-1)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IF('Log_working_3-way'!$D500="","",'True_Odds_Calculator_3-way'!P501/'True_Odds_Calculator_3-way'!C501-1)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IF('Log_working_3-way'!D501="","",1/'True_Odds_Calculator_3-way'!N502+1/'True_Odds_Calculator_3-way'!O502+1/'True_Odds_Calculator_3-way'!P502-1)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IF('Log_working_3-way'!$D501="","",'True_Odds_Calculator_3-way'!P502/'True_Odds_Calculator_3-way'!C502-1)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IF('Log_working_3-way'!D502="","",1/'True_Odds_Calculator_3-way'!N503+1/'True_Odds_Calculator_3-way'!O503+1/'True_Odds_Calculator_3-way'!P503-1)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IF('Log_working_3-way'!$D502="","",'True_Odds_Calculator_3-way'!P503/'True_Odds_Calculator_3-way'!C503-1)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IF('Log_working_3-way'!D503="","",1/'True_Odds_Calculator_3-way'!N504+1/'True_Odds_Calculator_3-way'!O504+1/'True_Odds_Calculator_3-way'!P504-1)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IF('Log_working_3-way'!$D503="","",'True_Odds_Calculator_3-way'!P504/'True_Odds_Calculator_3-way'!C504-1)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IF('Log_working_3-way'!D504="","",1/'True_Odds_Calculator_3-way'!N505+1/'True_Odds_Calculator_3-way'!O505+1/'True_Odds_Calculator_3-way'!P505-1)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IF('Log_working_3-way'!$D504="","",'True_Odds_Calculator_3-way'!P505/'True_Odds_Calculator_3-way'!C505-1)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IF('Log_working_3-way'!D505="","",1/'True_Odds_Calculator_3-way'!N506+1/'True_Odds_Calculator_3-way'!O506+1/'True_Odds_Calculator_3-way'!P506-1)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IF('Log_working_3-way'!$D505="","",'True_Odds_Calculator_3-way'!P506/'True_Odds_Calculator_3-way'!C506-1)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IF('Log_working_3-way'!D506="","",1/'True_Odds_Calculator_3-way'!N507+1/'True_Odds_Calculator_3-way'!O507+1/'True_Odds_Calculator_3-way'!P507-1)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IF('Log_working_3-way'!$D506="","",'True_Odds_Calculator_3-way'!P507/'True_Odds_Calculator_3-way'!C507-1)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IF('Log_working_3-way'!D507="","",1/'True_Odds_Calculator_3-way'!N508+1/'True_Odds_Calculator_3-way'!O508+1/'True_Odds_Calculator_3-way'!P508-1)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IF('Log_working_3-way'!$D507="","",'True_Odds_Calculator_3-way'!P508/'True_Odds_Calculator_3-way'!C508-1)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IF('Log_working_3-way'!D508="","",1/'True_Odds_Calculator_3-way'!N509+1/'True_Odds_Calculator_3-way'!O509+1/'True_Odds_Calculator_3-way'!P509-1)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IF('Log_working_3-way'!$D508="","",'True_Odds_Calculator_3-way'!P509/'True_Odds_Calculator_3-way'!C509-1)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IF('Log_working_3-way'!D509="","",1/'True_Odds_Calculator_3-way'!N510+1/'True_Odds_Calculator_3-way'!O510+1/'True_Odds_Calculator_3-way'!P510-1)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IF('Log_working_3-way'!$D509="","",'True_Odds_Calculator_3-way'!P510/'True_Odds_Calculator_3-way'!C510-1)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IF('Log_working_3-way'!D510="","",1/'True_Odds_Calculator_3-way'!N511+1/'True_Odds_Calculator_3-way'!O511+1/'True_Odds_Calculator_3-way'!P511-1)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IF('Log_working_3-way'!$D510="","",'True_Odds_Calculator_3-way'!P511/'True_Odds_Calculator_3-way'!C511-1)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IF('Log_working_3-way'!D511="","",1/'True_Odds_Calculator_3-way'!N512+1/'True_Odds_Calculator_3-way'!O512+1/'True_Odds_Calculator_3-way'!P512-1)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IF('Log_working_3-way'!$D511="","",'True_Odds_Calculator_3-way'!P512/'True_Odds_Calculator_3-way'!C512-1)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IF('Log_working_3-way'!D512="","",1/'True_Odds_Calculator_3-way'!N513+1/'True_Odds_Calculator_3-way'!O513+1/'True_Odds_Calculator_3-way'!P513-1)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IF('Log_working_3-way'!$D512="","",'True_Odds_Calculator_3-way'!P513/'True_Odds_Calculator_3-way'!C513-1)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IF('Log_working_3-way'!D513="","",1/'True_Odds_Calculator_3-way'!N514+1/'True_Odds_Calculator_3-way'!O514+1/'True_Odds_Calculator_3-way'!P514-1)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IF('Log_working_3-way'!$D513="","",'True_Odds_Calculator_3-way'!P514/'True_Odds_Calculator_3-way'!C514-1)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IF('Log_working_3-way'!D514="","",1/'True_Odds_Calculator_3-way'!N515+1/'True_Odds_Calculator_3-way'!O515+1/'True_Odds_Calculator_3-way'!P515-1)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IF('Log_working_3-way'!$D514="","",'True_Odds_Calculator_3-way'!P515/'True_Odds_Calculator_3-way'!C515-1)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IF('Log_working_3-way'!D515="","",1/'True_Odds_Calculator_3-way'!N516+1/'True_Odds_Calculator_3-way'!O516+1/'True_Odds_Calculator_3-way'!P516-1)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IF('Log_working_3-way'!$D515="","",'True_Odds_Calculator_3-way'!P516/'True_Odds_Calculator_3-way'!C516-1)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IF('Log_working_3-way'!D516="","",1/'True_Odds_Calculator_3-way'!N517+1/'True_Odds_Calculator_3-way'!O517+1/'True_Odds_Calculator_3-way'!P517-1)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IF('Log_working_3-way'!$D516="","",'True_Odds_Calculator_3-way'!P517/'True_Odds_Calculator_3-way'!C517-1)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IF('Log_working_3-way'!D517="","",1/'True_Odds_Calculator_3-way'!N518+1/'True_Odds_Calculator_3-way'!O518+1/'True_Odds_Calculator_3-way'!P518-1)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IF('Log_working_3-way'!$D517="","",'True_Odds_Calculator_3-way'!P518/'True_Odds_Calculator_3-way'!C518-1)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IF('Log_working_3-way'!D518="","",1/'True_Odds_Calculator_3-way'!N519+1/'True_Odds_Calculator_3-way'!O519+1/'True_Odds_Calculator_3-way'!P519-1)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IF('Log_working_3-way'!$D518="","",'True_Odds_Calculator_3-way'!P519/'True_Odds_Calculator_3-way'!C519-1)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IF('Log_working_3-way'!D519="","",1/'True_Odds_Calculator_3-way'!N520+1/'True_Odds_Calculator_3-way'!O520+1/'True_Odds_Calculator_3-way'!P520-1)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IF('Log_working_3-way'!$D519="","",'True_Odds_Calculator_3-way'!P520/'True_Odds_Calculator_3-way'!C520-1)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IF('Log_working_3-way'!D520="","",1/'True_Odds_Calculator_3-way'!N521+1/'True_Odds_Calculator_3-way'!O521+1/'True_Odds_Calculator_3-way'!P521-1)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IF('Log_working_3-way'!$D520="","",'True_Odds_Calculator_3-way'!P521/'True_Odds_Calculator_3-way'!C521-1)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IF('Log_working_3-way'!D521="","",1/'True_Odds_Calculator_3-way'!N522+1/'True_Odds_Calculator_3-way'!O522+1/'True_Odds_Calculator_3-way'!P522-1)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IF('Log_working_3-way'!$D521="","",'True_Odds_Calculator_3-way'!P522/'True_Odds_Calculator_3-way'!C522-1)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IF('Log_working_3-way'!D522="","",1/'True_Odds_Calculator_3-way'!N523+1/'True_Odds_Calculator_3-way'!O523+1/'True_Odds_Calculator_3-way'!P523-1)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IF('Log_working_3-way'!$D522="","",'True_Odds_Calculator_3-way'!P523/'True_Odds_Calculator_3-way'!C523-1)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IF('Log_working_3-way'!D523="","",1/'True_Odds_Calculator_3-way'!N524+1/'True_Odds_Calculator_3-way'!O524+1/'True_Odds_Calculator_3-way'!P524-1)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IF('Log_working_3-way'!$D523="","",'True_Odds_Calculator_3-way'!P524/'True_Odds_Calculator_3-way'!C524-1)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IF('Log_working_3-way'!D524="","",1/'True_Odds_Calculator_3-way'!N525+1/'True_Odds_Calculator_3-way'!O525+1/'True_Odds_Calculator_3-way'!P525-1)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IF('Log_working_3-way'!$D524="","",'True_Odds_Calculator_3-way'!P525/'True_Odds_Calculator_3-way'!C525-1)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IF('Log_working_3-way'!D525="","",1/'True_Odds_Calculator_3-way'!N526+1/'True_Odds_Calculator_3-way'!O526+1/'True_Odds_Calculator_3-way'!P526-1)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IF('Log_working_3-way'!$D525="","",'True_Odds_Calculator_3-way'!P526/'True_Odds_Calculator_3-way'!C526-1)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IF('Log_working_3-way'!D526="","",1/'True_Odds_Calculator_3-way'!N527+1/'True_Odds_Calculator_3-way'!O527+1/'True_Odds_Calculator_3-way'!P527-1)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IF('Log_working_3-way'!$D526="","",'True_Odds_Calculator_3-way'!P527/'True_Odds_Calculator_3-way'!C527-1)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IF('Log_working_3-way'!D527="","",1/'True_Odds_Calculator_3-way'!N528+1/'True_Odds_Calculator_3-way'!O528+1/'True_Odds_Calculator_3-way'!P528-1)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IF('Log_working_3-way'!$D527="","",'True_Odds_Calculator_3-way'!P528/'True_Odds_Calculator_3-way'!C528-1)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IF('Log_working_3-way'!D528="","",1/'True_Odds_Calculator_3-way'!N529+1/'True_Odds_Calculator_3-way'!O529+1/'True_Odds_Calculator_3-way'!P529-1)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IF('Log_working_3-way'!$D528="","",'True_Odds_Calculator_3-way'!P529/'True_Odds_Calculator_3-way'!C529-1)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IF('Log_working_3-way'!D529="","",1/'True_Odds_Calculator_3-way'!N530+1/'True_Odds_Calculator_3-way'!O530+1/'True_Odds_Calculator_3-way'!P530-1)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IF('Log_working_3-way'!$D529="","",'True_Odds_Calculator_3-way'!P530/'True_Odds_Calculator_3-way'!C530-1)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IF('Log_working_3-way'!D530="","",1/'True_Odds_Calculator_3-way'!N531+1/'True_Odds_Calculator_3-way'!O531+1/'True_Odds_Calculator_3-way'!P531-1)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IF('Log_working_3-way'!$D530="","",'True_Odds_Calculator_3-way'!P531/'True_Odds_Calculator_3-way'!C531-1)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IF('Log_working_3-way'!D531="","",1/'True_Odds_Calculator_3-way'!N532+1/'True_Odds_Calculator_3-way'!O532+1/'True_Odds_Calculator_3-way'!P532-1)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IF('Log_working_3-way'!$D531="","",'True_Odds_Calculator_3-way'!P532/'True_Odds_Calculator_3-way'!C532-1)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IF('Log_working_3-way'!D532="","",1/'True_Odds_Calculator_3-way'!N533+1/'True_Odds_Calculator_3-way'!O533+1/'True_Odds_Calculator_3-way'!P533-1)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IF('Log_working_3-way'!$D532="","",'True_Odds_Calculator_3-way'!P533/'True_Odds_Calculator_3-way'!C533-1)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IF('Log_working_3-way'!D533="","",1/'True_Odds_Calculator_3-way'!N534+1/'True_Odds_Calculator_3-way'!O534+1/'True_Odds_Calculator_3-way'!P534-1)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IF('Log_working_3-way'!$D533="","",'True_Odds_Calculator_3-way'!P534/'True_Odds_Calculator_3-way'!C534-1)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IF('Log_working_3-way'!D534="","",1/'True_Odds_Calculator_3-way'!N535+1/'True_Odds_Calculator_3-way'!O535+1/'True_Odds_Calculator_3-way'!P535-1)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IF('Log_working_3-way'!$D534="","",'True_Odds_Calculator_3-way'!P535/'True_Odds_Calculator_3-way'!C535-1)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IF('Log_working_3-way'!D535="","",1/'True_Odds_Calculator_3-way'!N536+1/'True_Odds_Calculator_3-way'!O536+1/'True_Odds_Calculator_3-way'!P536-1)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IF('Log_working_3-way'!$D535="","",'True_Odds_Calculator_3-way'!P536/'True_Odds_Calculator_3-way'!C536-1)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IF('Log_working_3-way'!D536="","",1/'True_Odds_Calculator_3-way'!N537+1/'True_Odds_Calculator_3-way'!O537+1/'True_Odds_Calculator_3-way'!P537-1)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IF('Log_working_3-way'!$D536="","",'True_Odds_Calculator_3-way'!P537/'True_Odds_Calculator_3-way'!C537-1)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IF('Log_working_3-way'!D537="","",1/'True_Odds_Calculator_3-way'!N538+1/'True_Odds_Calculator_3-way'!O538+1/'True_Odds_Calculator_3-way'!P538-1)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IF('Log_working_3-way'!$D537="","",'True_Odds_Calculator_3-way'!P538/'True_Odds_Calculator_3-way'!C538-1)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IF('Log_working_3-way'!D538="","",1/'True_Odds_Calculator_3-way'!N539+1/'True_Odds_Calculator_3-way'!O539+1/'True_Odds_Calculator_3-way'!P539-1)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IF('Log_working_3-way'!$D538="","",'True_Odds_Calculator_3-way'!P539/'True_Odds_Calculator_3-way'!C539-1)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IF('Log_working_3-way'!D539="","",1/'True_Odds_Calculator_3-way'!N540+1/'True_Odds_Calculator_3-way'!O540+1/'True_Odds_Calculator_3-way'!P540-1)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IF('Log_working_3-way'!$D539="","",'True_Odds_Calculator_3-way'!P540/'True_Odds_Calculator_3-way'!C540-1)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IF('Log_working_3-way'!D540="","",1/'True_Odds_Calculator_3-way'!N541+1/'True_Odds_Calculator_3-way'!O541+1/'True_Odds_Calculator_3-way'!P541-1)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IF('Log_working_3-way'!$D540="","",'True_Odds_Calculator_3-way'!P541/'True_Odds_Calculator_3-way'!C541-1)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IF('Log_working_3-way'!D541="","",1/'True_Odds_Calculator_3-way'!N542+1/'True_Odds_Calculator_3-way'!O542+1/'True_Odds_Calculator_3-way'!P542-1)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IF('Log_working_3-way'!$D541="","",'True_Odds_Calculator_3-way'!P542/'True_Odds_Calculator_3-way'!C542-1)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IF('Log_working_3-way'!D542="","",1/'True_Odds_Calculator_3-way'!N543+1/'True_Odds_Calculator_3-way'!O543+1/'True_Odds_Calculator_3-way'!P543-1)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IF('Log_working_3-way'!$D542="","",'True_Odds_Calculator_3-way'!P543/'True_Odds_Calculator_3-way'!C543-1)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IF('Log_working_3-way'!D543="","",1/'True_Odds_Calculator_3-way'!N544+1/'True_Odds_Calculator_3-way'!O544+1/'True_Odds_Calculator_3-way'!P544-1)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IF('Log_working_3-way'!$D543="","",'True_Odds_Calculator_3-way'!P544/'True_Odds_Calculator_3-way'!C544-1)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IF('Log_working_3-way'!D544="","",1/'True_Odds_Calculator_3-way'!N545+1/'True_Odds_Calculator_3-way'!O545+1/'True_Odds_Calculator_3-way'!P545-1)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IF('Log_working_3-way'!$D544="","",'True_Odds_Calculator_3-way'!P545/'True_Odds_Calculator_3-way'!C545-1)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IF('Log_working_3-way'!D545="","",1/'True_Odds_Calculator_3-way'!N546+1/'True_Odds_Calculator_3-way'!O546+1/'True_Odds_Calculator_3-way'!P546-1)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IF('Log_working_3-way'!$D545="","",'True_Odds_Calculator_3-way'!P546/'True_Odds_Calculator_3-way'!C546-1)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IF('Log_working_3-way'!D546="","",1/'True_Odds_Calculator_3-way'!N547+1/'True_Odds_Calculator_3-way'!O547+1/'True_Odds_Calculator_3-way'!P547-1)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IF('Log_working_3-way'!$D546="","",'True_Odds_Calculator_3-way'!P547/'True_Odds_Calculator_3-way'!C547-1)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IF('Log_working_3-way'!D547="","",1/'True_Odds_Calculator_3-way'!N548+1/'True_Odds_Calculator_3-way'!O548+1/'True_Odds_Calculator_3-way'!P548-1)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IF('Log_working_3-way'!$D547="","",'True_Odds_Calculator_3-way'!P548/'True_Odds_Calculator_3-way'!C548-1)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IF('Log_working_3-way'!D548="","",1/'True_Odds_Calculator_3-way'!N549+1/'True_Odds_Calculator_3-way'!O549+1/'True_Odds_Calculator_3-way'!P549-1)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IF('Log_working_3-way'!$D548="","",'True_Odds_Calculator_3-way'!P549/'True_Odds_Calculator_3-way'!C549-1)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IF('Log_working_3-way'!D549="","",1/'True_Odds_Calculator_3-way'!N550+1/'True_Odds_Calculator_3-way'!O550+1/'True_Odds_Calculator_3-way'!P550-1)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IF('Log_working_3-way'!$D549="","",'True_Odds_Calculator_3-way'!P550/'True_Odds_Calculator_3-way'!C550-1)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IF('Log_working_3-way'!D550="","",1/'True_Odds_Calculator_3-way'!N551+1/'True_Odds_Calculator_3-way'!O551+1/'True_Odds_Calculator_3-way'!P551-1)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IF('Log_working_3-way'!$D550="","",'True_Odds_Calculator_3-way'!P551/'True_Odds_Calculator_3-way'!C551-1)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IF('Log_working_3-way'!D551="","",1/'True_Odds_Calculator_3-way'!N552+1/'True_Odds_Calculator_3-way'!O552+1/'True_Odds_Calculator_3-way'!P552-1)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IF('Log_working_3-way'!$D551="","",'True_Odds_Calculator_3-way'!P552/'True_Odds_Calculator_3-way'!C552-1)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IF('Log_working_3-way'!D552="","",1/'True_Odds_Calculator_3-way'!N553+1/'True_Odds_Calculator_3-way'!O553+1/'True_Odds_Calculator_3-way'!P553-1)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IF('Log_working_3-way'!$D552="","",'True_Odds_Calculator_3-way'!P553/'True_Odds_Calculator_3-way'!C553-1)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IF('Log_working_3-way'!D553="","",1/'True_Odds_Calculator_3-way'!N554+1/'True_Odds_Calculator_3-way'!O554+1/'True_Odds_Calculator_3-way'!P554-1)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IF('Log_working_3-way'!$D553="","",'True_Odds_Calculator_3-way'!P554/'True_Odds_Calculator_3-way'!C554-1)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IF('Log_working_3-way'!D554="","",1/'True_Odds_Calculator_3-way'!N555+1/'True_Odds_Calculator_3-way'!O555+1/'True_Odds_Calculator_3-way'!P555-1)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IF('Log_working_3-way'!$D554="","",'True_Odds_Calculator_3-way'!P555/'True_Odds_Calculator_3-way'!C555-1)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IF('Log_working_3-way'!D555="","",1/'True_Odds_Calculator_3-way'!N556+1/'True_Odds_Calculator_3-way'!O556+1/'True_Odds_Calculator_3-way'!P556-1)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IF('Log_working_3-way'!$D555="","",'True_Odds_Calculator_3-way'!P556/'True_Odds_Calculator_3-way'!C556-1)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IF('Log_working_3-way'!D556="","",1/'True_Odds_Calculator_3-way'!N557+1/'True_Odds_Calculator_3-way'!O557+1/'True_Odds_Calculator_3-way'!P557-1)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IF('Log_working_3-way'!$D556="","",'True_Odds_Calculator_3-way'!P557/'True_Odds_Calculator_3-way'!C557-1)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IF('Log_working_3-way'!D557="","",1/'True_Odds_Calculator_3-way'!N558+1/'True_Odds_Calculator_3-way'!O558+1/'True_Odds_Calculator_3-way'!P558-1)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IF('Log_working_3-way'!$D557="","",'True_Odds_Calculator_3-way'!P558/'True_Odds_Calculator_3-way'!C558-1)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IF('Log_working_3-way'!D558="","",1/'True_Odds_Calculator_3-way'!N559+1/'True_Odds_Calculator_3-way'!O559+1/'True_Odds_Calculator_3-way'!P559-1)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IF('Log_working_3-way'!$D558="","",'True_Odds_Calculator_3-way'!P559/'True_Odds_Calculator_3-way'!C559-1)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IF('Log_working_3-way'!D559="","",1/'True_Odds_Calculator_3-way'!N560+1/'True_Odds_Calculator_3-way'!O560+1/'True_Odds_Calculator_3-way'!P560-1)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IF('Log_working_3-way'!$D559="","",'True_Odds_Calculator_3-way'!P560/'True_Odds_Calculator_3-way'!C560-1)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IF('Log_working_3-way'!D560="","",1/'True_Odds_Calculator_3-way'!N561+1/'True_Odds_Calculator_3-way'!O561+1/'True_Odds_Calculator_3-way'!P561-1)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IF('Log_working_3-way'!$D560="","",'True_Odds_Calculator_3-way'!P561/'True_Odds_Calculator_3-way'!C561-1)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IF('Log_working_3-way'!D561="","",1/'True_Odds_Calculator_3-way'!N562+1/'True_Odds_Calculator_3-way'!O562+1/'True_Odds_Calculator_3-way'!P562-1)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IF('Log_working_3-way'!$D561="","",'True_Odds_Calculator_3-way'!P562/'True_Odds_Calculator_3-way'!C562-1)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IF('Log_working_3-way'!D562="","",1/'True_Odds_Calculator_3-way'!N563+1/'True_Odds_Calculator_3-way'!O563+1/'True_Odds_Calculator_3-way'!P563-1)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IF('Log_working_3-way'!$D562="","",'True_Odds_Calculator_3-way'!P563/'True_Odds_Calculator_3-way'!C563-1)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IF('Log_working_3-way'!D563="","",1/'True_Odds_Calculator_3-way'!N564+1/'True_Odds_Calculator_3-way'!O564+1/'True_Odds_Calculator_3-way'!P564-1)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IF('Log_working_3-way'!$D563="","",'True_Odds_Calculator_3-way'!P564/'True_Odds_Calculator_3-way'!C564-1)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IF('Log_working_3-way'!D564="","",1/'True_Odds_Calculator_3-way'!N565+1/'True_Odds_Calculator_3-way'!O565+1/'True_Odds_Calculator_3-way'!P565-1)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IF('Log_working_3-way'!$D564="","",'True_Odds_Calculator_3-way'!P565/'True_Odds_Calculator_3-way'!C565-1)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IF('Log_working_3-way'!D565="","",1/'True_Odds_Calculator_3-way'!N566+1/'True_Odds_Calculator_3-way'!O566+1/'True_Odds_Calculator_3-way'!P566-1)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IF('Log_working_3-way'!$D565="","",'True_Odds_Calculator_3-way'!P566/'True_Odds_Calculator_3-way'!C566-1)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IF('Log_working_3-way'!D566="","",1/'True_Odds_Calculator_3-way'!N567+1/'True_Odds_Calculator_3-way'!O567+1/'True_Odds_Calculator_3-way'!P567-1)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IF('Log_working_3-way'!$D566="","",'True_Odds_Calculator_3-way'!P567/'True_Odds_Calculator_3-way'!C567-1)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IF('Log_working_3-way'!D567="","",1/'True_Odds_Calculator_3-way'!N568+1/'True_Odds_Calculator_3-way'!O568+1/'True_Odds_Calculator_3-way'!P568-1)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IF('Log_working_3-way'!$D567="","",'True_Odds_Calculator_3-way'!P568/'True_Odds_Calculator_3-way'!C568-1)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IF('Log_working_3-way'!D568="","",1/'True_Odds_Calculator_3-way'!N569+1/'True_Odds_Calculator_3-way'!O569+1/'True_Odds_Calculator_3-way'!P569-1)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IF('Log_working_3-way'!$D568="","",'True_Odds_Calculator_3-way'!P569/'True_Odds_Calculator_3-way'!C569-1)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IF('Log_working_3-way'!D569="","",1/'True_Odds_Calculator_3-way'!N570+1/'True_Odds_Calculator_3-way'!O570+1/'True_Odds_Calculator_3-way'!P570-1)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IF('Log_working_3-way'!$D569="","",'True_Odds_Calculator_3-way'!P570/'True_Odds_Calculator_3-way'!C570-1)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IF('Log_working_3-way'!D570="","",1/'True_Odds_Calculator_3-way'!N571+1/'True_Odds_Calculator_3-way'!O571+1/'True_Odds_Calculator_3-way'!P571-1)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IF('Log_working_3-way'!$D570="","",'True_Odds_Calculator_3-way'!P571/'True_Odds_Calculator_3-way'!C571-1)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IF('Log_working_3-way'!D571="","",1/'True_Odds_Calculator_3-way'!N572+1/'True_Odds_Calculator_3-way'!O572+1/'True_Odds_Calculator_3-way'!P572-1)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IF('Log_working_3-way'!$D571="","",'True_Odds_Calculator_3-way'!P572/'True_Odds_Calculator_3-way'!C572-1)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IF('Log_working_3-way'!D572="","",1/'True_Odds_Calculator_3-way'!N573+1/'True_Odds_Calculator_3-way'!O573+1/'True_Odds_Calculator_3-way'!P573-1)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IF('Log_working_3-way'!$D572="","",'True_Odds_Calculator_3-way'!P573/'True_Odds_Calculator_3-way'!C573-1)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IF('Log_working_3-way'!D573="","",1/'True_Odds_Calculator_3-way'!N574+1/'True_Odds_Calculator_3-way'!O574+1/'True_Odds_Calculator_3-way'!P574-1)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IF('Log_working_3-way'!$D573="","",'True_Odds_Calculator_3-way'!P574/'True_Odds_Calculator_3-way'!C574-1)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IF('Log_working_3-way'!D574="","",1/'True_Odds_Calculator_3-way'!N575+1/'True_Odds_Calculator_3-way'!O575+1/'True_Odds_Calculator_3-way'!P575-1)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IF('Log_working_3-way'!$D574="","",'True_Odds_Calculator_3-way'!P575/'True_Odds_Calculator_3-way'!C575-1)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IF('Log_working_3-way'!D575="","",1/'True_Odds_Calculator_3-way'!N576+1/'True_Odds_Calculator_3-way'!O576+1/'True_Odds_Calculator_3-way'!P576-1)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IF('Log_working_3-way'!$D575="","",'True_Odds_Calculator_3-way'!P576/'True_Odds_Calculator_3-way'!C576-1)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IF('Log_working_3-way'!D576="","",1/'True_Odds_Calculator_3-way'!N577+1/'True_Odds_Calculator_3-way'!O577+1/'True_Odds_Calculator_3-way'!P577-1)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IF('Log_working_3-way'!$D576="","",'True_Odds_Calculator_3-way'!P577/'True_Odds_Calculator_3-way'!C577-1)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IF('Log_working_3-way'!D577="","",1/'True_Odds_Calculator_3-way'!N578+1/'True_Odds_Calculator_3-way'!O578+1/'True_Odds_Calculator_3-way'!P578-1)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IF('Log_working_3-way'!$D577="","",'True_Odds_Calculator_3-way'!P578/'True_Odds_Calculator_3-way'!C578-1)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IF('Log_working_3-way'!D578="","",1/'True_Odds_Calculator_3-way'!N579+1/'True_Odds_Calculator_3-way'!O579+1/'True_Odds_Calculator_3-way'!P579-1)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IF('Log_working_3-way'!$D578="","",'True_Odds_Calculator_3-way'!P579/'True_Odds_Calculator_3-way'!C579-1)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IF('Log_working_3-way'!D579="","",1/'True_Odds_Calculator_3-way'!N580+1/'True_Odds_Calculator_3-way'!O580+1/'True_Odds_Calculator_3-way'!P580-1)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IF('Log_working_3-way'!$D579="","",'True_Odds_Calculator_3-way'!P580/'True_Odds_Calculator_3-way'!C580-1)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IF('Log_working_3-way'!D580="","",1/'True_Odds_Calculator_3-way'!N581+1/'True_Odds_Calculator_3-way'!O581+1/'True_Odds_Calculator_3-way'!P581-1)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IF('Log_working_3-way'!$D580="","",'True_Odds_Calculator_3-way'!P581/'True_Odds_Calculator_3-way'!C581-1)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IF('Log_working_3-way'!D581="","",1/'True_Odds_Calculator_3-way'!N582+1/'True_Odds_Calculator_3-way'!O582+1/'True_Odds_Calculator_3-way'!P582-1)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IF('Log_working_3-way'!$D581="","",'True_Odds_Calculator_3-way'!P582/'True_Odds_Calculator_3-way'!C582-1)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IF('Log_working_3-way'!D582="","",1/'True_Odds_Calculator_3-way'!N583+1/'True_Odds_Calculator_3-way'!O583+1/'True_Odds_Calculator_3-way'!P583-1)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IF('Log_working_3-way'!$D582="","",'True_Odds_Calculator_3-way'!P583/'True_Odds_Calculator_3-way'!C583-1)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IF('Log_working_3-way'!D583="","",1/'True_Odds_Calculator_3-way'!N584+1/'True_Odds_Calculator_3-way'!O584+1/'True_Odds_Calculator_3-way'!P584-1)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IF('Log_working_3-way'!$D583="","",'True_Odds_Calculator_3-way'!P584/'True_Odds_Calculator_3-way'!C584-1)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IF('Log_working_3-way'!D584="","",1/'True_Odds_Calculator_3-way'!N585+1/'True_Odds_Calculator_3-way'!O585+1/'True_Odds_Calculator_3-way'!P585-1)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IF('Log_working_3-way'!$D584="","",'True_Odds_Calculator_3-way'!P585/'True_Odds_Calculator_3-way'!C585-1)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IF('Log_working_3-way'!D585="","",1/'True_Odds_Calculator_3-way'!N586+1/'True_Odds_Calculator_3-way'!O586+1/'True_Odds_Calculator_3-way'!P586-1)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IF('Log_working_3-way'!$D585="","",'True_Odds_Calculator_3-way'!P586/'True_Odds_Calculator_3-way'!C586-1)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IF('Log_working_3-way'!D586="","",1/'True_Odds_Calculator_3-way'!N587+1/'True_Odds_Calculator_3-way'!O587+1/'True_Odds_Calculator_3-way'!P587-1)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IF('Log_working_3-way'!$D586="","",'True_Odds_Calculator_3-way'!P587/'True_Odds_Calculator_3-way'!C587-1)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IF('Log_working_3-way'!D587="","",1/'True_Odds_Calculator_3-way'!N588+1/'True_Odds_Calculator_3-way'!O588+1/'True_Odds_Calculator_3-way'!P588-1)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IF('Log_working_3-way'!$D587="","",'True_Odds_Calculator_3-way'!P588/'True_Odds_Calculator_3-way'!C588-1)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IF('Log_working_3-way'!D588="","",1/'True_Odds_Calculator_3-way'!N589+1/'True_Odds_Calculator_3-way'!O589+1/'True_Odds_Calculator_3-way'!P589-1)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IF('Log_working_3-way'!$D588="","",'True_Odds_Calculator_3-way'!P589/'True_Odds_Calculator_3-way'!C589-1)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IF('Log_working_3-way'!D589="","",1/'True_Odds_Calculator_3-way'!N590+1/'True_Odds_Calculator_3-way'!O590+1/'True_Odds_Calculator_3-way'!P590-1)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IF('Log_working_3-way'!$D589="","",'True_Odds_Calculator_3-way'!P590/'True_Odds_Calculator_3-way'!C590-1)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IF('Log_working_3-way'!D590="","",1/'True_Odds_Calculator_3-way'!N591+1/'True_Odds_Calculator_3-way'!O591+1/'True_Odds_Calculator_3-way'!P591-1)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IF('Log_working_3-way'!$D590="","",'True_Odds_Calculator_3-way'!P591/'True_Odds_Calculator_3-way'!C591-1)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IF('Log_working_3-way'!D591="","",1/'True_Odds_Calculator_3-way'!N592+1/'True_Odds_Calculator_3-way'!O592+1/'True_Odds_Calculator_3-way'!P592-1)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IF('Log_working_3-way'!$D591="","",'True_Odds_Calculator_3-way'!P592/'True_Odds_Calculator_3-way'!C592-1)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IF('Log_working_3-way'!D592="","",1/'True_Odds_Calculator_3-way'!N593+1/'True_Odds_Calculator_3-way'!O593+1/'True_Odds_Calculator_3-way'!P593-1)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IF('Log_working_3-way'!$D592="","",'True_Odds_Calculator_3-way'!P593/'True_Odds_Calculator_3-way'!C593-1)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IF('Log_working_3-way'!D593="","",1/'True_Odds_Calculator_3-way'!N594+1/'True_Odds_Calculator_3-way'!O594+1/'True_Odds_Calculator_3-way'!P594-1)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IF('Log_working_3-way'!$D593="","",'True_Odds_Calculator_3-way'!P594/'True_Odds_Calculator_3-way'!C594-1)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IF('Log_working_3-way'!D594="","",1/'True_Odds_Calculator_3-way'!N595+1/'True_Odds_Calculator_3-way'!O595+1/'True_Odds_Calculator_3-way'!P595-1)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IF('Log_working_3-way'!$D594="","",'True_Odds_Calculator_3-way'!P595/'True_Odds_Calculator_3-way'!C595-1)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IF('Log_working_3-way'!D595="","",1/'True_Odds_Calculator_3-way'!N596+1/'True_Odds_Calculator_3-way'!O596+1/'True_Odds_Calculator_3-way'!P596-1)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IF('Log_working_3-way'!$D595="","",'True_Odds_Calculator_3-way'!P596/'True_Odds_Calculator_3-way'!C596-1)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IF('Log_working_3-way'!D596="","",1/'True_Odds_Calculator_3-way'!N597+1/'True_Odds_Calculator_3-way'!O597+1/'True_Odds_Calculator_3-way'!P597-1)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IF('Log_working_3-way'!$D596="","",'True_Odds_Calculator_3-way'!P597/'True_Odds_Calculator_3-way'!C597-1)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IF('Log_working_3-way'!D597="","",1/'True_Odds_Calculator_3-way'!N598+1/'True_Odds_Calculator_3-way'!O598+1/'True_Odds_Calculator_3-way'!P598-1)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IF('Log_working_3-way'!$D597="","",'True_Odds_Calculator_3-way'!P598/'True_Odds_Calculator_3-way'!C598-1)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IF('Log_working_3-way'!D598="","",1/'True_Odds_Calculator_3-way'!N599+1/'True_Odds_Calculator_3-way'!O599+1/'True_Odds_Calculator_3-way'!P599-1)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IF('Log_working_3-way'!$D598="","",'True_Odds_Calculator_3-way'!P599/'True_Odds_Calculator_3-way'!C599-1)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IF('Log_working_3-way'!D599="","",1/'True_Odds_Calculator_3-way'!N600+1/'True_Odds_Calculator_3-way'!O600+1/'True_Odds_Calculator_3-way'!P600-1)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IF('Log_working_3-way'!$D599="","",'True_Odds_Calculator_3-way'!P600/'True_Odds_Calculator_3-way'!C600-1)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IF('Log_working_3-way'!D600="","",1/'True_Odds_Calculator_3-way'!N601+1/'True_Odds_Calculator_3-way'!O601+1/'True_Odds_Calculator_3-way'!P601-1)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IF('Log_working_3-way'!$D600="","",'True_Odds_Calculator_3-way'!P601/'True_Odds_Calculator_3-way'!C601-1)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IF('Log_working_3-way'!D601="","",1/'True_Odds_Calculator_3-way'!N602+1/'True_Odds_Calculator_3-way'!O602+1/'True_Odds_Calculator_3-way'!P602-1)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IF('Log_working_3-way'!$D601="","",'True_Odds_Calculator_3-way'!P602/'True_Odds_Calculator_3-way'!C602-1)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IF('Log_working_3-way'!D602="","",1/'True_Odds_Calculator_3-way'!N603+1/'True_Odds_Calculator_3-way'!O603+1/'True_Odds_Calculator_3-way'!P603-1)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IF('Log_working_3-way'!$D602="","",'True_Odds_Calculator_3-way'!P603/'True_Odds_Calculator_3-way'!C603-1)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IF('Log_working_3-way'!D603="","",1/'True_Odds_Calculator_3-way'!N604+1/'True_Odds_Calculator_3-way'!O604+1/'True_Odds_Calculator_3-way'!P604-1)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IF('Log_working_3-way'!$D603="","",'True_Odds_Calculator_3-way'!P604/'True_Odds_Calculator_3-way'!C604-1)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IF('Log_working_3-way'!D604="","",1/'True_Odds_Calculator_3-way'!N605+1/'True_Odds_Calculator_3-way'!O605+1/'True_Odds_Calculator_3-way'!P605-1)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IF('Log_working_3-way'!$D604="","",'True_Odds_Calculator_3-way'!P605/'True_Odds_Calculator_3-way'!C605-1)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IF('Log_working_3-way'!D605="","",1/'True_Odds_Calculator_3-way'!N606+1/'True_Odds_Calculator_3-way'!O606+1/'True_Odds_Calculator_3-way'!P606-1)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IF('Log_working_3-way'!$D605="","",'True_Odds_Calculator_3-way'!P606/'True_Odds_Calculator_3-way'!C606-1)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IF('Log_working_3-way'!D606="","",1/'True_Odds_Calculator_3-way'!N607+1/'True_Odds_Calculator_3-way'!O607+1/'True_Odds_Calculator_3-way'!P607-1)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IF('Log_working_3-way'!$D606="","",'True_Odds_Calculator_3-way'!P607/'True_Odds_Calculator_3-way'!C607-1)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IF('Log_working_3-way'!D607="","",1/'True_Odds_Calculator_3-way'!N608+1/'True_Odds_Calculator_3-way'!O608+1/'True_Odds_Calculator_3-way'!P608-1)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IF('Log_working_3-way'!$D607="","",'True_Odds_Calculator_3-way'!P608/'True_Odds_Calculator_3-way'!C608-1)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IF('Log_working_3-way'!D608="","",1/'True_Odds_Calculator_3-way'!N609+1/'True_Odds_Calculator_3-way'!O609+1/'True_Odds_Calculator_3-way'!P609-1)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IF('Log_working_3-way'!$D608="","",'True_Odds_Calculator_3-way'!P609/'True_Odds_Calculator_3-way'!C609-1)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IF('Log_working_3-way'!D609="","",1/'True_Odds_Calculator_3-way'!N610+1/'True_Odds_Calculator_3-way'!O610+1/'True_Odds_Calculator_3-way'!P610-1)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IF('Log_working_3-way'!$D609="","",'True_Odds_Calculator_3-way'!P610/'True_Odds_Calculator_3-way'!C610-1)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IF('Log_working_3-way'!D610="","",1/'True_Odds_Calculator_3-way'!N611+1/'True_Odds_Calculator_3-way'!O611+1/'True_Odds_Calculator_3-way'!P611-1)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IF('Log_working_3-way'!$D610="","",'True_Odds_Calculator_3-way'!P611/'True_Odds_Calculator_3-way'!C611-1)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IF('Log_working_3-way'!D611="","",1/'True_Odds_Calculator_3-way'!N612+1/'True_Odds_Calculator_3-way'!O612+1/'True_Odds_Calculator_3-way'!P612-1)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IF('Log_working_3-way'!$D611="","",'True_Odds_Calculator_3-way'!P612/'True_Odds_Calculator_3-way'!C612-1)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IF('Log_working_3-way'!D612="","",1/'True_Odds_Calculator_3-way'!N613+1/'True_Odds_Calculator_3-way'!O613+1/'True_Odds_Calculator_3-way'!P613-1)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IF('Log_working_3-way'!$D612="","",'True_Odds_Calculator_3-way'!P613/'True_Odds_Calculator_3-way'!C613-1)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IF('Log_working_3-way'!D613="","",1/'True_Odds_Calculator_3-way'!N614+1/'True_Odds_Calculator_3-way'!O614+1/'True_Odds_Calculator_3-way'!P614-1)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IF('Log_working_3-way'!$D613="","",'True_Odds_Calculator_3-way'!P614/'True_Odds_Calculator_3-way'!C614-1)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IF('Log_working_3-way'!D614="","",1/'True_Odds_Calculator_3-way'!N615+1/'True_Odds_Calculator_3-way'!O615+1/'True_Odds_Calculator_3-way'!P615-1)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IF('Log_working_3-way'!$D614="","",'True_Odds_Calculator_3-way'!P615/'True_Odds_Calculator_3-way'!C615-1)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IF('Log_working_3-way'!D615="","",1/'True_Odds_Calculator_3-way'!N616+1/'True_Odds_Calculator_3-way'!O616+1/'True_Odds_Calculator_3-way'!P616-1)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IF('Log_working_3-way'!$D615="","",'True_Odds_Calculator_3-way'!P616/'True_Odds_Calculator_3-way'!C616-1)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IF('Log_working_3-way'!D616="","",1/'True_Odds_Calculator_3-way'!N617+1/'True_Odds_Calculator_3-way'!O617+1/'True_Odds_Calculator_3-way'!P617-1)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IF('Log_working_3-way'!$D616="","",'True_Odds_Calculator_3-way'!P617/'True_Odds_Calculator_3-way'!C617-1)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IF('Log_working_3-way'!D617="","",1/'True_Odds_Calculator_3-way'!N618+1/'True_Odds_Calculator_3-way'!O618+1/'True_Odds_Calculator_3-way'!P618-1)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IF('Log_working_3-way'!$D617="","",'True_Odds_Calculator_3-way'!P618/'True_Odds_Calculator_3-way'!C618-1)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IF('Log_working_3-way'!D618="","",1/'True_Odds_Calculator_3-way'!N619+1/'True_Odds_Calculator_3-way'!O619+1/'True_Odds_Calculator_3-way'!P619-1)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IF('Log_working_3-way'!$D618="","",'True_Odds_Calculator_3-way'!P619/'True_Odds_Calculator_3-way'!C619-1)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IF('Log_working_3-way'!D619="","",1/'True_Odds_Calculator_3-way'!N620+1/'True_Odds_Calculator_3-way'!O620+1/'True_Odds_Calculator_3-way'!P620-1)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IF('Log_working_3-way'!$D619="","",'True_Odds_Calculator_3-way'!P620/'True_Odds_Calculator_3-way'!C620-1)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IF('Log_working_3-way'!D620="","",1/'True_Odds_Calculator_3-way'!N621+1/'True_Odds_Calculator_3-way'!O621+1/'True_Odds_Calculator_3-way'!P621-1)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IF('Log_working_3-way'!$D620="","",'True_Odds_Calculator_3-way'!P621/'True_Odds_Calculator_3-way'!C621-1)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IF('Log_working_3-way'!D621="","",1/'True_Odds_Calculator_3-way'!N622+1/'True_Odds_Calculator_3-way'!O622+1/'True_Odds_Calculator_3-way'!P622-1)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IF('Log_working_3-way'!$D621="","",'True_Odds_Calculator_3-way'!P622/'True_Odds_Calculator_3-way'!C622-1)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IF('Log_working_3-way'!D622="","",1/'True_Odds_Calculator_3-way'!N623+1/'True_Odds_Calculator_3-way'!O623+1/'True_Odds_Calculator_3-way'!P623-1)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IF('Log_working_3-way'!$D622="","",'True_Odds_Calculator_3-way'!P623/'True_Odds_Calculator_3-way'!C623-1)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IF('Log_working_3-way'!D623="","",1/'True_Odds_Calculator_3-way'!N624+1/'True_Odds_Calculator_3-way'!O624+1/'True_Odds_Calculator_3-way'!P624-1)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IF('Log_working_3-way'!$D623="","",'True_Odds_Calculator_3-way'!P624/'True_Odds_Calculator_3-way'!C624-1)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IF('Log_working_3-way'!D624="","",1/'True_Odds_Calculator_3-way'!N625+1/'True_Odds_Calculator_3-way'!O625+1/'True_Odds_Calculator_3-way'!P625-1)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IF('Log_working_3-way'!$D624="","",'True_Odds_Calculator_3-way'!P625/'True_Odds_Calculator_3-way'!C625-1)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IF('Log_working_3-way'!D625="","",1/'True_Odds_Calculator_3-way'!N626+1/'True_Odds_Calculator_3-way'!O626+1/'True_Odds_Calculator_3-way'!P626-1)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IF('Log_working_3-way'!$D625="","",'True_Odds_Calculator_3-way'!P626/'True_Odds_Calculator_3-way'!C626-1)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IF('Log_working_3-way'!D626="","",1/'True_Odds_Calculator_3-way'!N627+1/'True_Odds_Calculator_3-way'!O627+1/'True_Odds_Calculator_3-way'!P627-1)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IF('Log_working_3-way'!$D626="","",'True_Odds_Calculator_3-way'!P627/'True_Odds_Calculator_3-way'!C627-1)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IF('Log_working_3-way'!D627="","",1/'True_Odds_Calculator_3-way'!N628+1/'True_Odds_Calculator_3-way'!O628+1/'True_Odds_Calculator_3-way'!P628-1)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IF('Log_working_3-way'!$D627="","",'True_Odds_Calculator_3-way'!P628/'True_Odds_Calculator_3-way'!C628-1)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IF('Log_working_3-way'!D628="","",1/'True_Odds_Calculator_3-way'!N629+1/'True_Odds_Calculator_3-way'!O629+1/'True_Odds_Calculator_3-way'!P629-1)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IF('Log_working_3-way'!$D628="","",'True_Odds_Calculator_3-way'!P629/'True_Odds_Calculator_3-way'!C629-1)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IF('Log_working_3-way'!D629="","",1/'True_Odds_Calculator_3-way'!N630+1/'True_Odds_Calculator_3-way'!O630+1/'True_Odds_Calculator_3-way'!P630-1)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IF('Log_working_3-way'!$D629="","",'True_Odds_Calculator_3-way'!P630/'True_Odds_Calculator_3-way'!C630-1)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IF('Log_working_3-way'!D630="","",1/'True_Odds_Calculator_3-way'!N631+1/'True_Odds_Calculator_3-way'!O631+1/'True_Odds_Calculator_3-way'!P631-1)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IF('Log_working_3-way'!$D630="","",'True_Odds_Calculator_3-way'!P631/'True_Odds_Calculator_3-way'!C631-1)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IF('Log_working_3-way'!D631="","",1/'True_Odds_Calculator_3-way'!N632+1/'True_Odds_Calculator_3-way'!O632+1/'True_Odds_Calculator_3-way'!P632-1)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IF('Log_working_3-way'!$D631="","",'True_Odds_Calculator_3-way'!P632/'True_Odds_Calculator_3-way'!C632-1)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IF('Log_working_3-way'!D632="","",1/'True_Odds_Calculator_3-way'!N633+1/'True_Odds_Calculator_3-way'!O633+1/'True_Odds_Calculator_3-way'!P633-1)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IF('Log_working_3-way'!$D632="","",'True_Odds_Calculator_3-way'!P633/'True_Odds_Calculator_3-way'!C633-1)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IF('Log_working_3-way'!D633="","",1/'True_Odds_Calculator_3-way'!N634+1/'True_Odds_Calculator_3-way'!O634+1/'True_Odds_Calculator_3-way'!P634-1)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IF('Log_working_3-way'!$D633="","",'True_Odds_Calculator_3-way'!P634/'True_Odds_Calculator_3-way'!C634-1)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IF('Log_working_3-way'!D634="","",1/'True_Odds_Calculator_3-way'!N635+1/'True_Odds_Calculator_3-way'!O635+1/'True_Odds_Calculator_3-way'!P635-1)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IF('Log_working_3-way'!$D634="","",'True_Odds_Calculator_3-way'!P635/'True_Odds_Calculator_3-way'!C635-1)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IF('Log_working_3-way'!D635="","",1/'True_Odds_Calculator_3-way'!N636+1/'True_Odds_Calculator_3-way'!O636+1/'True_Odds_Calculator_3-way'!P636-1)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IF('Log_working_3-way'!$D635="","",'True_Odds_Calculator_3-way'!P636/'True_Odds_Calculator_3-way'!C636-1)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IF('Log_working_3-way'!D636="","",1/'True_Odds_Calculator_3-way'!N637+1/'True_Odds_Calculator_3-way'!O637+1/'True_Odds_Calculator_3-way'!P637-1)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IF('Log_working_3-way'!$D636="","",'True_Odds_Calculator_3-way'!P637/'True_Odds_Calculator_3-way'!C637-1)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IF('Log_working_3-way'!D637="","",1/'True_Odds_Calculator_3-way'!N638+1/'True_Odds_Calculator_3-way'!O638+1/'True_Odds_Calculator_3-way'!P638-1)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IF('Log_working_3-way'!$D637="","",'True_Odds_Calculator_3-way'!P638/'True_Odds_Calculator_3-way'!C638-1)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IF('Log_working_3-way'!D638="","",1/'True_Odds_Calculator_3-way'!N639+1/'True_Odds_Calculator_3-way'!O639+1/'True_Odds_Calculator_3-way'!P639-1)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IF('Log_working_3-way'!$D638="","",'True_Odds_Calculator_3-way'!P639/'True_Odds_Calculator_3-way'!C639-1)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IF('Log_working_3-way'!D639="","",1/'True_Odds_Calculator_3-way'!N640+1/'True_Odds_Calculator_3-way'!O640+1/'True_Odds_Calculator_3-way'!P640-1)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IF('Log_working_3-way'!$D639="","",'True_Odds_Calculator_3-way'!P640/'True_Odds_Calculator_3-way'!C640-1)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IF('Log_working_3-way'!D640="","",1/'True_Odds_Calculator_3-way'!N641+1/'True_Odds_Calculator_3-way'!O641+1/'True_Odds_Calculator_3-way'!P641-1)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IF('Log_working_3-way'!$D640="","",'True_Odds_Calculator_3-way'!P641/'True_Odds_Calculator_3-way'!C641-1)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IF('Log_working_3-way'!D641="","",1/'True_Odds_Calculator_3-way'!N642+1/'True_Odds_Calculator_3-way'!O642+1/'True_Odds_Calculator_3-way'!P642-1)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IF('Log_working_3-way'!$D641="","",'True_Odds_Calculator_3-way'!P642/'True_Odds_Calculator_3-way'!C642-1)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IF('Log_working_3-way'!D642="","",1/'True_Odds_Calculator_3-way'!N643+1/'True_Odds_Calculator_3-way'!O643+1/'True_Odds_Calculator_3-way'!P643-1)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IF('Log_working_3-way'!$D642="","",'True_Odds_Calculator_3-way'!P643/'True_Odds_Calculator_3-way'!C643-1)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IF('Log_working_3-way'!D643="","",1/'True_Odds_Calculator_3-way'!N644+1/'True_Odds_Calculator_3-way'!O644+1/'True_Odds_Calculator_3-way'!P644-1)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IF('Log_working_3-way'!$D643="","",'True_Odds_Calculator_3-way'!P644/'True_Odds_Calculator_3-way'!C644-1)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IF('Log_working_3-way'!D644="","",1/'True_Odds_Calculator_3-way'!N645+1/'True_Odds_Calculator_3-way'!O645+1/'True_Odds_Calculator_3-way'!P645-1)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IF('Log_working_3-way'!$D644="","",'True_Odds_Calculator_3-way'!P645/'True_Odds_Calculator_3-way'!C645-1)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IF('Log_working_3-way'!D645="","",1/'True_Odds_Calculator_3-way'!N646+1/'True_Odds_Calculator_3-way'!O646+1/'True_Odds_Calculator_3-way'!P646-1)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IF('Log_working_3-way'!$D645="","",'True_Odds_Calculator_3-way'!P646/'True_Odds_Calculator_3-way'!C646-1)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IF('Log_working_3-way'!D646="","",1/'True_Odds_Calculator_3-way'!N647+1/'True_Odds_Calculator_3-way'!O647+1/'True_Odds_Calculator_3-way'!P647-1)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IF('Log_working_3-way'!$D646="","",'True_Odds_Calculator_3-way'!P647/'True_Odds_Calculator_3-way'!C647-1)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IF('Log_working_3-way'!D647="","",1/'True_Odds_Calculator_3-way'!N648+1/'True_Odds_Calculator_3-way'!O648+1/'True_Odds_Calculator_3-way'!P648-1)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IF('Log_working_3-way'!$D647="","",'True_Odds_Calculator_3-way'!P648/'True_Odds_Calculator_3-way'!C648-1)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IF('Log_working_3-way'!D648="","",1/'True_Odds_Calculator_3-way'!N649+1/'True_Odds_Calculator_3-way'!O649+1/'True_Odds_Calculator_3-way'!P649-1)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IF('Log_working_3-way'!$D648="","",'True_Odds_Calculator_3-way'!P649/'True_Odds_Calculator_3-way'!C649-1)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IF('Log_working_3-way'!D649="","",1/'True_Odds_Calculator_3-way'!N650+1/'True_Odds_Calculator_3-way'!O650+1/'True_Odds_Calculator_3-way'!P650-1)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IF('Log_working_3-way'!$D649="","",'True_Odds_Calculator_3-way'!P650/'True_Odds_Calculator_3-way'!C650-1)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IF('Log_working_3-way'!D650="","",1/'True_Odds_Calculator_3-way'!N651+1/'True_Odds_Calculator_3-way'!O651+1/'True_Odds_Calculator_3-way'!P651-1)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IF('Log_working_3-way'!$D650="","",'True_Odds_Calculator_3-way'!P651/'True_Odds_Calculator_3-way'!C651-1)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IF('Log_working_3-way'!D651="","",1/'True_Odds_Calculator_3-way'!N652+1/'True_Odds_Calculator_3-way'!O652+1/'True_Odds_Calculator_3-way'!P652-1)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IF('Log_working_3-way'!$D651="","",'True_Odds_Calculator_3-way'!P652/'True_Odds_Calculator_3-way'!C652-1)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IF('Log_working_3-way'!D652="","",1/'True_Odds_Calculator_3-way'!N653+1/'True_Odds_Calculator_3-way'!O653+1/'True_Odds_Calculator_3-way'!P653-1)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IF('Log_working_3-way'!$D652="","",'True_Odds_Calculator_3-way'!P653/'True_Odds_Calculator_3-way'!C653-1)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IF('Log_working_3-way'!D653="","",1/'True_Odds_Calculator_3-way'!N654+1/'True_Odds_Calculator_3-way'!O654+1/'True_Odds_Calculator_3-way'!P654-1)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IF('Log_working_3-way'!$D653="","",'True_Odds_Calculator_3-way'!P654/'True_Odds_Calculator_3-way'!C654-1)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IF('Log_working_3-way'!D654="","",1/'True_Odds_Calculator_3-way'!N655+1/'True_Odds_Calculator_3-way'!O655+1/'True_Odds_Calculator_3-way'!P655-1)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IF('Log_working_3-way'!$D654="","",'True_Odds_Calculator_3-way'!P655/'True_Odds_Calculator_3-way'!C655-1)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IF('Log_working_3-way'!D655="","",1/'True_Odds_Calculator_3-way'!N656+1/'True_Odds_Calculator_3-way'!O656+1/'True_Odds_Calculator_3-way'!P656-1)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IF('Log_working_3-way'!$D655="","",'True_Odds_Calculator_3-way'!P656/'True_Odds_Calculator_3-way'!C656-1)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IF('Log_working_3-way'!D656="","",1/'True_Odds_Calculator_3-way'!N657+1/'True_Odds_Calculator_3-way'!O657+1/'True_Odds_Calculator_3-way'!P657-1)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IF('Log_working_3-way'!$D656="","",'True_Odds_Calculator_3-way'!P657/'True_Odds_Calculator_3-way'!C657-1)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IF('Log_working_3-way'!D657="","",1/'True_Odds_Calculator_3-way'!N658+1/'True_Odds_Calculator_3-way'!O658+1/'True_Odds_Calculator_3-way'!P658-1)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IF('Log_working_3-way'!$D657="","",'True_Odds_Calculator_3-way'!P658/'True_Odds_Calculator_3-way'!C658-1)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IF('Log_working_3-way'!D658="","",1/'True_Odds_Calculator_3-way'!N659+1/'True_Odds_Calculator_3-way'!O659+1/'True_Odds_Calculator_3-way'!P659-1)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IF('Log_working_3-way'!$D658="","",'True_Odds_Calculator_3-way'!P659/'True_Odds_Calculator_3-way'!C659-1)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IF('Log_working_3-way'!D659="","",1/'True_Odds_Calculator_3-way'!N660+1/'True_Odds_Calculator_3-way'!O660+1/'True_Odds_Calculator_3-way'!P660-1)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IF('Log_working_3-way'!$D659="","",'True_Odds_Calculator_3-way'!P660/'True_Odds_Calculator_3-way'!C660-1)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IF('Log_working_3-way'!D660="","",1/'True_Odds_Calculator_3-way'!N661+1/'True_Odds_Calculator_3-way'!O661+1/'True_Odds_Calculator_3-way'!P661-1)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IF('Log_working_3-way'!$D660="","",'True_Odds_Calculator_3-way'!P661/'True_Odds_Calculator_3-way'!C661-1)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IF('Log_working_3-way'!D661="","",1/'True_Odds_Calculator_3-way'!N662+1/'True_Odds_Calculator_3-way'!O662+1/'True_Odds_Calculator_3-way'!P662-1)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IF('Log_working_3-way'!$D661="","",'True_Odds_Calculator_3-way'!P662/'True_Odds_Calculator_3-way'!C662-1)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IF('Log_working_3-way'!D662="","",1/'True_Odds_Calculator_3-way'!N663+1/'True_Odds_Calculator_3-way'!O663+1/'True_Odds_Calculator_3-way'!P663-1)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IF('Log_working_3-way'!$D662="","",'True_Odds_Calculator_3-way'!P663/'True_Odds_Calculator_3-way'!C663-1)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IF('Log_working_3-way'!D663="","",1/'True_Odds_Calculator_3-way'!N664+1/'True_Odds_Calculator_3-way'!O664+1/'True_Odds_Calculator_3-way'!P664-1)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IF('Log_working_3-way'!$D663="","",'True_Odds_Calculator_3-way'!P664/'True_Odds_Calculator_3-way'!C664-1)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IF('Log_working_3-way'!D664="","",1/'True_Odds_Calculator_3-way'!N665+1/'True_Odds_Calculator_3-way'!O665+1/'True_Odds_Calculator_3-way'!P665-1)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IF('Log_working_3-way'!$D664="","",'True_Odds_Calculator_3-way'!P665/'True_Odds_Calculator_3-way'!C665-1)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IF('Log_working_3-way'!D665="","",1/'True_Odds_Calculator_3-way'!N666+1/'True_Odds_Calculator_3-way'!O666+1/'True_Odds_Calculator_3-way'!P666-1)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IF('Log_working_3-way'!$D665="","",'True_Odds_Calculator_3-way'!P666/'True_Odds_Calculator_3-way'!C666-1)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IF('Log_working_3-way'!D666="","",1/'True_Odds_Calculator_3-way'!N667+1/'True_Odds_Calculator_3-way'!O667+1/'True_Odds_Calculator_3-way'!P667-1)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IF('Log_working_3-way'!$D666="","",'True_Odds_Calculator_3-way'!P667/'True_Odds_Calculator_3-way'!C667-1)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IF('Log_working_3-way'!D667="","",1/'True_Odds_Calculator_3-way'!N668+1/'True_Odds_Calculator_3-way'!O668+1/'True_Odds_Calculator_3-way'!P668-1)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IF('Log_working_3-way'!$D667="","",'True_Odds_Calculator_3-way'!P668/'True_Odds_Calculator_3-way'!C668-1)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IF('Log_working_3-way'!D668="","",1/'True_Odds_Calculator_3-way'!N669+1/'True_Odds_Calculator_3-way'!O669+1/'True_Odds_Calculator_3-way'!P669-1)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IF('Log_working_3-way'!$D668="","",'True_Odds_Calculator_3-way'!P669/'True_Odds_Calculator_3-way'!C669-1)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IF('Log_working_3-way'!D669="","",1/'True_Odds_Calculator_3-way'!N670+1/'True_Odds_Calculator_3-way'!O670+1/'True_Odds_Calculator_3-way'!P670-1)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IF('Log_working_3-way'!$D669="","",'True_Odds_Calculator_3-way'!P670/'True_Odds_Calculator_3-way'!C670-1)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IF('Log_working_3-way'!D670="","",1/'True_Odds_Calculator_3-way'!N671+1/'True_Odds_Calculator_3-way'!O671+1/'True_Odds_Calculator_3-way'!P671-1)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IF('Log_working_3-way'!$D670="","",'True_Odds_Calculator_3-way'!P671/'True_Odds_Calculator_3-way'!C671-1)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IF('Log_working_3-way'!D671="","",1/'True_Odds_Calculator_3-way'!N672+1/'True_Odds_Calculator_3-way'!O672+1/'True_Odds_Calculator_3-way'!P672-1)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IF('Log_working_3-way'!$D671="","",'True_Odds_Calculator_3-way'!P672/'True_Odds_Calculator_3-way'!C672-1)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IF('Log_working_3-way'!D672="","",1/'True_Odds_Calculator_3-way'!N673+1/'True_Odds_Calculator_3-way'!O673+1/'True_Odds_Calculator_3-way'!P673-1)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IF('Log_working_3-way'!$D672="","",'True_Odds_Calculator_3-way'!P673/'True_Odds_Calculator_3-way'!C673-1)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IF('Log_working_3-way'!D673="","",1/'True_Odds_Calculator_3-way'!N674+1/'True_Odds_Calculator_3-way'!O674+1/'True_Odds_Calculator_3-way'!P674-1)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IF('Log_working_3-way'!$D673="","",'True_Odds_Calculator_3-way'!P674/'True_Odds_Calculator_3-way'!C674-1)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IF('Log_working_3-way'!D674="","",1/'True_Odds_Calculator_3-way'!N675+1/'True_Odds_Calculator_3-way'!O675+1/'True_Odds_Calculator_3-way'!P675-1)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IF('Log_working_3-way'!$D674="","",'True_Odds_Calculator_3-way'!P675/'True_Odds_Calculator_3-way'!C675-1)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IF('Log_working_3-way'!D675="","",1/'True_Odds_Calculator_3-way'!N676+1/'True_Odds_Calculator_3-way'!O676+1/'True_Odds_Calculator_3-way'!P676-1)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IF('Log_working_3-way'!$D675="","",'True_Odds_Calculator_3-way'!P676/'True_Odds_Calculator_3-way'!C676-1)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IF('Log_working_3-way'!D676="","",1/'True_Odds_Calculator_3-way'!N677+1/'True_Odds_Calculator_3-way'!O677+1/'True_Odds_Calculator_3-way'!P677-1)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IF('Log_working_3-way'!$D676="","",'True_Odds_Calculator_3-way'!P677/'True_Odds_Calculator_3-way'!C677-1)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IF('Log_working_3-way'!D677="","",1/'True_Odds_Calculator_3-way'!N678+1/'True_Odds_Calculator_3-way'!O678+1/'True_Odds_Calculator_3-way'!P678-1)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IF('Log_working_3-way'!$D677="","",'True_Odds_Calculator_3-way'!P678/'True_Odds_Calculator_3-way'!C678-1)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IF('Log_working_3-way'!D678="","",1/'True_Odds_Calculator_3-way'!N679+1/'True_Odds_Calculator_3-way'!O679+1/'True_Odds_Calculator_3-way'!P679-1)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IF('Log_working_3-way'!$D678="","",'True_Odds_Calculator_3-way'!P679/'True_Odds_Calculator_3-way'!C679-1)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IF('Log_working_3-way'!D679="","",1/'True_Odds_Calculator_3-way'!N680+1/'True_Odds_Calculator_3-way'!O680+1/'True_Odds_Calculator_3-way'!P680-1)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IF('Log_working_3-way'!$D679="","",'True_Odds_Calculator_3-way'!P680/'True_Odds_Calculator_3-way'!C680-1)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IF('Log_working_3-way'!D680="","",1/'True_Odds_Calculator_3-way'!N681+1/'True_Odds_Calculator_3-way'!O681+1/'True_Odds_Calculator_3-way'!P681-1)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IF('Log_working_3-way'!$D680="","",'True_Odds_Calculator_3-way'!P681/'True_Odds_Calculator_3-way'!C681-1)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IF('Log_working_3-way'!D681="","",1/'True_Odds_Calculator_3-way'!N682+1/'True_Odds_Calculator_3-way'!O682+1/'True_Odds_Calculator_3-way'!P682-1)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IF('Log_working_3-way'!$D681="","",'True_Odds_Calculator_3-way'!P682/'True_Odds_Calculator_3-way'!C682-1)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IF('Log_working_3-way'!D682="","",1/'True_Odds_Calculator_3-way'!N683+1/'True_Odds_Calculator_3-way'!O683+1/'True_Odds_Calculator_3-way'!P683-1)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IF('Log_working_3-way'!$D682="","",'True_Odds_Calculator_3-way'!P683/'True_Odds_Calculator_3-way'!C683-1)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IF('Log_working_3-way'!D683="","",1/'True_Odds_Calculator_3-way'!N684+1/'True_Odds_Calculator_3-way'!O684+1/'True_Odds_Calculator_3-way'!P684-1)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IF('Log_working_3-way'!$D683="","",'True_Odds_Calculator_3-way'!P684/'True_Odds_Calculator_3-way'!C684-1)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IF('Log_working_3-way'!D684="","",1/'True_Odds_Calculator_3-way'!N685+1/'True_Odds_Calculator_3-way'!O685+1/'True_Odds_Calculator_3-way'!P685-1)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IF('Log_working_3-way'!$D684="","",'True_Odds_Calculator_3-way'!P685/'True_Odds_Calculator_3-way'!C685-1)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IF('Log_working_3-way'!D685="","",1/'True_Odds_Calculator_3-way'!N686+1/'True_Odds_Calculator_3-way'!O686+1/'True_Odds_Calculator_3-way'!P686-1)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IF('Log_working_3-way'!$D685="","",'True_Odds_Calculator_3-way'!P686/'True_Odds_Calculator_3-way'!C686-1)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IF('Log_working_3-way'!D686="","",1/'True_Odds_Calculator_3-way'!N687+1/'True_Odds_Calculator_3-way'!O687+1/'True_Odds_Calculator_3-way'!P687-1)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IF('Log_working_3-way'!$D686="","",'True_Odds_Calculator_3-way'!P687/'True_Odds_Calculator_3-way'!C687-1)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IF('Log_working_3-way'!D687="","",1/'True_Odds_Calculator_3-way'!N688+1/'True_Odds_Calculator_3-way'!O688+1/'True_Odds_Calculator_3-way'!P688-1)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IF('Log_working_3-way'!$D687="","",'True_Odds_Calculator_3-way'!P688/'True_Odds_Calculator_3-way'!C688-1)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IF('Log_working_3-way'!D688="","",1/'True_Odds_Calculator_3-way'!N689+1/'True_Odds_Calculator_3-way'!O689+1/'True_Odds_Calculator_3-way'!P689-1)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IF('Log_working_3-way'!$D688="","",'True_Odds_Calculator_3-way'!P689/'True_Odds_Calculator_3-way'!C689-1)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IF('Log_working_3-way'!D689="","",1/'True_Odds_Calculator_3-way'!N690+1/'True_Odds_Calculator_3-way'!O690+1/'True_Odds_Calculator_3-way'!P690-1)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IF('Log_working_3-way'!$D689="","",'True_Odds_Calculator_3-way'!P690/'True_Odds_Calculator_3-way'!C690-1)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IF('Log_working_3-way'!D690="","",1/'True_Odds_Calculator_3-way'!N691+1/'True_Odds_Calculator_3-way'!O691+1/'True_Odds_Calculator_3-way'!P691-1)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IF('Log_working_3-way'!$D690="","",'True_Odds_Calculator_3-way'!P691/'True_Odds_Calculator_3-way'!C691-1)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IF('Log_working_3-way'!D691="","",1/'True_Odds_Calculator_3-way'!N692+1/'True_Odds_Calculator_3-way'!O692+1/'True_Odds_Calculator_3-way'!P692-1)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IF('Log_working_3-way'!$D691="","",'True_Odds_Calculator_3-way'!P692/'True_Odds_Calculator_3-way'!C692-1)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IF('Log_working_3-way'!D692="","",1/'True_Odds_Calculator_3-way'!N693+1/'True_Odds_Calculator_3-way'!O693+1/'True_Odds_Calculator_3-way'!P693-1)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IF('Log_working_3-way'!$D692="","",'True_Odds_Calculator_3-way'!P693/'True_Odds_Calculator_3-way'!C693-1)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IF('Log_working_3-way'!D693="","",1/'True_Odds_Calculator_3-way'!N694+1/'True_Odds_Calculator_3-way'!O694+1/'True_Odds_Calculator_3-way'!P694-1)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IF('Log_working_3-way'!$D693="","",'True_Odds_Calculator_3-way'!P694/'True_Odds_Calculator_3-way'!C694-1)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IF('Log_working_3-way'!D694="","",1/'True_Odds_Calculator_3-way'!N695+1/'True_Odds_Calculator_3-way'!O695+1/'True_Odds_Calculator_3-way'!P695-1)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IF('Log_working_3-way'!$D694="","",'True_Odds_Calculator_3-way'!P695/'True_Odds_Calculator_3-way'!C695-1)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IF('Log_working_3-way'!D695="","",1/'True_Odds_Calculator_3-way'!N696+1/'True_Odds_Calculator_3-way'!O696+1/'True_Odds_Calculator_3-way'!P696-1)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IF('Log_working_3-way'!$D695="","",'True_Odds_Calculator_3-way'!P696/'True_Odds_Calculator_3-way'!C696-1)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IF('Log_working_3-way'!D696="","",1/'True_Odds_Calculator_3-way'!N697+1/'True_Odds_Calculator_3-way'!O697+1/'True_Odds_Calculator_3-way'!P697-1)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IF('Log_working_3-way'!$D696="","",'True_Odds_Calculator_3-way'!P697/'True_Odds_Calculator_3-way'!C697-1)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IF('Log_working_3-way'!D697="","",1/'True_Odds_Calculator_3-way'!N698+1/'True_Odds_Calculator_3-way'!O698+1/'True_Odds_Calculator_3-way'!P698-1)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IF('Log_working_3-way'!$D697="","",'True_Odds_Calculator_3-way'!P698/'True_Odds_Calculator_3-way'!C698-1)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IF('Log_working_3-way'!D698="","",1/'True_Odds_Calculator_3-way'!N699+1/'True_Odds_Calculator_3-way'!O699+1/'True_Odds_Calculator_3-way'!P699-1)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IF('Log_working_3-way'!$D698="","",'True_Odds_Calculator_3-way'!P699/'True_Odds_Calculator_3-way'!C699-1)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IF('Log_working_3-way'!D699="","",1/'True_Odds_Calculator_3-way'!N700+1/'True_Odds_Calculator_3-way'!O700+1/'True_Odds_Calculator_3-way'!P700-1)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IF('Log_working_3-way'!$D699="","",'True_Odds_Calculator_3-way'!P700/'True_Odds_Calculator_3-way'!C700-1)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IF('Log_working_3-way'!D700="","",1/'True_Odds_Calculator_3-way'!N701+1/'True_Odds_Calculator_3-way'!O701+1/'True_Odds_Calculator_3-way'!P701-1)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IF('Log_working_3-way'!$D700="","",'True_Odds_Calculator_3-way'!P701/'True_Odds_Calculator_3-way'!C701-1)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IF('Log_working_3-way'!D701="","",1/'True_Odds_Calculator_3-way'!N702+1/'True_Odds_Calculator_3-way'!O702+1/'True_Odds_Calculator_3-way'!P702-1)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IF('Log_working_3-way'!$D701="","",'True_Odds_Calculator_3-way'!P702/'True_Odds_Calculator_3-way'!C702-1)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IF('Log_working_3-way'!D702="","",1/'True_Odds_Calculator_3-way'!N703+1/'True_Odds_Calculator_3-way'!O703+1/'True_Odds_Calculator_3-way'!P703-1)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IF('Log_working_3-way'!$D702="","",'True_Odds_Calculator_3-way'!P703/'True_Odds_Calculator_3-way'!C703-1)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IF('Log_working_3-way'!D703="","",1/'True_Odds_Calculator_3-way'!N704+1/'True_Odds_Calculator_3-way'!O704+1/'True_Odds_Calculator_3-way'!P704-1)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IF('Log_working_3-way'!$D703="","",'True_Odds_Calculator_3-way'!P704/'True_Odds_Calculator_3-way'!C704-1)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IF('Log_working_3-way'!D704="","",1/'True_Odds_Calculator_3-way'!N705+1/'True_Odds_Calculator_3-way'!O705+1/'True_Odds_Calculator_3-way'!P705-1)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IF('Log_working_3-way'!$D704="","",'True_Odds_Calculator_3-way'!P705/'True_Odds_Calculator_3-way'!C705-1)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IF('Log_working_3-way'!D705="","",1/'True_Odds_Calculator_3-way'!N706+1/'True_Odds_Calculator_3-way'!O706+1/'True_Odds_Calculator_3-way'!P706-1)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IF('Log_working_3-way'!$D705="","",'True_Odds_Calculator_3-way'!P706/'True_Odds_Calculator_3-way'!C706-1)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IF('Log_working_3-way'!D706="","",1/'True_Odds_Calculator_3-way'!N707+1/'True_Odds_Calculator_3-way'!O707+1/'True_Odds_Calculator_3-way'!P707-1)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IF('Log_working_3-way'!$D706="","",'True_Odds_Calculator_3-way'!P707/'True_Odds_Calculator_3-way'!C707-1)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IF('Log_working_3-way'!D707="","",1/'True_Odds_Calculator_3-way'!N708+1/'True_Odds_Calculator_3-way'!O708+1/'True_Odds_Calculator_3-way'!P708-1)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IF('Log_working_3-way'!$D707="","",'True_Odds_Calculator_3-way'!P708/'True_Odds_Calculator_3-way'!C708-1)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IF('Log_working_3-way'!D708="","",1/'True_Odds_Calculator_3-way'!N709+1/'True_Odds_Calculator_3-way'!O709+1/'True_Odds_Calculator_3-way'!P709-1)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IF('Log_working_3-way'!$D708="","",'True_Odds_Calculator_3-way'!P709/'True_Odds_Calculator_3-way'!C709-1)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IF('Log_working_3-way'!D709="","",1/'True_Odds_Calculator_3-way'!N710+1/'True_Odds_Calculator_3-way'!O710+1/'True_Odds_Calculator_3-way'!P710-1)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IF('Log_working_3-way'!$D709="","",'True_Odds_Calculator_3-way'!P710/'True_Odds_Calculator_3-way'!C710-1)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IF('Log_working_3-way'!D710="","",1/'True_Odds_Calculator_3-way'!N711+1/'True_Odds_Calculator_3-way'!O711+1/'True_Odds_Calculator_3-way'!P711-1)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IF('Log_working_3-way'!$D710="","",'True_Odds_Calculator_3-way'!P711/'True_Odds_Calculator_3-way'!C711-1)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IF('Log_working_3-way'!D711="","",1/'True_Odds_Calculator_3-way'!N712+1/'True_Odds_Calculator_3-way'!O712+1/'True_Odds_Calculator_3-way'!P712-1)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IF('Log_working_3-way'!$D711="","",'True_Odds_Calculator_3-way'!P712/'True_Odds_Calculator_3-way'!C712-1)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IF('Log_working_3-way'!D712="","",1/'True_Odds_Calculator_3-way'!N713+1/'True_Odds_Calculator_3-way'!O713+1/'True_Odds_Calculator_3-way'!P713-1)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IF('Log_working_3-way'!$D712="","",'True_Odds_Calculator_3-way'!P713/'True_Odds_Calculator_3-way'!C713-1)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IF('Log_working_3-way'!D713="","",1/'True_Odds_Calculator_3-way'!N714+1/'True_Odds_Calculator_3-way'!O714+1/'True_Odds_Calculator_3-way'!P714-1)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IF('Log_working_3-way'!$D713="","",'True_Odds_Calculator_3-way'!P714/'True_Odds_Calculator_3-way'!C714-1)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IF('Log_working_3-way'!D714="","",1/'True_Odds_Calculator_3-way'!N715+1/'True_Odds_Calculator_3-way'!O715+1/'True_Odds_Calculator_3-way'!P715-1)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IF('Log_working_3-way'!$D714="","",'True_Odds_Calculator_3-way'!P715/'True_Odds_Calculator_3-way'!C715-1)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IF('Log_working_3-way'!D715="","",1/'True_Odds_Calculator_3-way'!N716+1/'True_Odds_Calculator_3-way'!O716+1/'True_Odds_Calculator_3-way'!P716-1)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IF('Log_working_3-way'!$D715="","",'True_Odds_Calculator_3-way'!P716/'True_Odds_Calculator_3-way'!C716-1)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IF('Log_working_3-way'!D716="","",1/'True_Odds_Calculator_3-way'!N717+1/'True_Odds_Calculator_3-way'!O717+1/'True_Odds_Calculator_3-way'!P717-1)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IF('Log_working_3-way'!$D716="","",'True_Odds_Calculator_3-way'!P717/'True_Odds_Calculator_3-way'!C717-1)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IF('Log_working_3-way'!D717="","",1/'True_Odds_Calculator_3-way'!N718+1/'True_Odds_Calculator_3-way'!O718+1/'True_Odds_Calculator_3-way'!P718-1)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IF('Log_working_3-way'!$D717="","",'True_Odds_Calculator_3-way'!P718/'True_Odds_Calculator_3-way'!C718-1)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IF('Log_working_3-way'!D718="","",1/'True_Odds_Calculator_3-way'!N719+1/'True_Odds_Calculator_3-way'!O719+1/'True_Odds_Calculator_3-way'!P719-1)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IF('Log_working_3-way'!$D718="","",'True_Odds_Calculator_3-way'!P719/'True_Odds_Calculator_3-way'!C719-1)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IF('Log_working_3-way'!D719="","",1/'True_Odds_Calculator_3-way'!N720+1/'True_Odds_Calculator_3-way'!O720+1/'True_Odds_Calculator_3-way'!P720-1)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IF('Log_working_3-way'!$D719="","",'True_Odds_Calculator_3-way'!P720/'True_Odds_Calculator_3-way'!C720-1)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IF('Log_working_3-way'!D720="","",1/'True_Odds_Calculator_3-way'!N721+1/'True_Odds_Calculator_3-way'!O721+1/'True_Odds_Calculator_3-way'!P721-1)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IF('Log_working_3-way'!$D720="","",'True_Odds_Calculator_3-way'!P721/'True_Odds_Calculator_3-way'!C721-1)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IF('Log_working_3-way'!D721="","",1/'True_Odds_Calculator_3-way'!N722+1/'True_Odds_Calculator_3-way'!O722+1/'True_Odds_Calculator_3-way'!P722-1)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IF('Log_working_3-way'!$D721="","",'True_Odds_Calculator_3-way'!P722/'True_Odds_Calculator_3-way'!C722-1)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IF('Log_working_3-way'!D722="","",1/'True_Odds_Calculator_3-way'!N723+1/'True_Odds_Calculator_3-way'!O723+1/'True_Odds_Calculator_3-way'!P723-1)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IF('Log_working_3-way'!$D722="","",'True_Odds_Calculator_3-way'!P723/'True_Odds_Calculator_3-way'!C723-1)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IF('Log_working_3-way'!D723="","",1/'True_Odds_Calculator_3-way'!N724+1/'True_Odds_Calculator_3-way'!O724+1/'True_Odds_Calculator_3-way'!P724-1)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IF('Log_working_3-way'!$D723="","",'True_Odds_Calculator_3-way'!P724/'True_Odds_Calculator_3-way'!C724-1)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IF('Log_working_3-way'!D724="","",1/'True_Odds_Calculator_3-way'!N725+1/'True_Odds_Calculator_3-way'!O725+1/'True_Odds_Calculator_3-way'!P725-1)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IF('Log_working_3-way'!$D724="","",'True_Odds_Calculator_3-way'!P725/'True_Odds_Calculator_3-way'!C725-1)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IF('Log_working_3-way'!D725="","",1/'True_Odds_Calculator_3-way'!N726+1/'True_Odds_Calculator_3-way'!O726+1/'True_Odds_Calculator_3-way'!P726-1)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IF('Log_working_3-way'!$D725="","",'True_Odds_Calculator_3-way'!P726/'True_Odds_Calculator_3-way'!C726-1)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IF('Log_working_3-way'!D726="","",1/'True_Odds_Calculator_3-way'!N727+1/'True_Odds_Calculator_3-way'!O727+1/'True_Odds_Calculator_3-way'!P727-1)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IF('Log_working_3-way'!$D726="","",'True_Odds_Calculator_3-way'!P727/'True_Odds_Calculator_3-way'!C727-1)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IF('Log_working_3-way'!D727="","",1/'True_Odds_Calculator_3-way'!N728+1/'True_Odds_Calculator_3-way'!O728+1/'True_Odds_Calculator_3-way'!P728-1)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IF('Log_working_3-way'!$D727="","",'True_Odds_Calculator_3-way'!P728/'True_Odds_Calculator_3-way'!C728-1)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IF('Log_working_3-way'!D728="","",1/'True_Odds_Calculator_3-way'!N729+1/'True_Odds_Calculator_3-way'!O729+1/'True_Odds_Calculator_3-way'!P729-1)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IF('Log_working_3-way'!$D728="","",'True_Odds_Calculator_3-way'!P729/'True_Odds_Calculator_3-way'!C729-1)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IF('Log_working_3-way'!D729="","",1/'True_Odds_Calculator_3-way'!N730+1/'True_Odds_Calculator_3-way'!O730+1/'True_Odds_Calculator_3-way'!P730-1)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IF('Log_working_3-way'!$D729="","",'True_Odds_Calculator_3-way'!P730/'True_Odds_Calculator_3-way'!C730-1)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IF('Log_working_3-way'!D730="","",1/'True_Odds_Calculator_3-way'!N731+1/'True_Odds_Calculator_3-way'!O731+1/'True_Odds_Calculator_3-way'!P731-1)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IF('Log_working_3-way'!$D730="","",'True_Odds_Calculator_3-way'!P731/'True_Odds_Calculator_3-way'!C731-1)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IF('Log_working_3-way'!D731="","",1/'True_Odds_Calculator_3-way'!N732+1/'True_Odds_Calculator_3-way'!O732+1/'True_Odds_Calculator_3-way'!P732-1)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IF('Log_working_3-way'!$D731="","",'True_Odds_Calculator_3-way'!P732/'True_Odds_Calculator_3-way'!C732-1)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IF('Log_working_3-way'!D732="","",1/'True_Odds_Calculator_3-way'!N733+1/'True_Odds_Calculator_3-way'!O733+1/'True_Odds_Calculator_3-way'!P733-1)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IF('Log_working_3-way'!$D732="","",'True_Odds_Calculator_3-way'!P733/'True_Odds_Calculator_3-way'!C733-1)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IF('Log_working_3-way'!D733="","",1/'True_Odds_Calculator_3-way'!N734+1/'True_Odds_Calculator_3-way'!O734+1/'True_Odds_Calculator_3-way'!P734-1)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IF('Log_working_3-way'!$D733="","",'True_Odds_Calculator_3-way'!P734/'True_Odds_Calculator_3-way'!C734-1)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IF('Log_working_3-way'!D734="","",1/'True_Odds_Calculator_3-way'!N735+1/'True_Odds_Calculator_3-way'!O735+1/'True_Odds_Calculator_3-way'!P735-1)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IF('Log_working_3-way'!$D734="","",'True_Odds_Calculator_3-way'!P735/'True_Odds_Calculator_3-way'!C735-1)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IF('Log_working_3-way'!D735="","",1/'True_Odds_Calculator_3-way'!N736+1/'True_Odds_Calculator_3-way'!O736+1/'True_Odds_Calculator_3-way'!P736-1)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IF('Log_working_3-way'!$D735="","",'True_Odds_Calculator_3-way'!P736/'True_Odds_Calculator_3-way'!C736-1)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IF('Log_working_3-way'!D736="","",1/'True_Odds_Calculator_3-way'!N737+1/'True_Odds_Calculator_3-way'!O737+1/'True_Odds_Calculator_3-way'!P737-1)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IF('Log_working_3-way'!$D736="","",'True_Odds_Calculator_3-way'!P737/'True_Odds_Calculator_3-way'!C737-1)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IF('Log_working_3-way'!D737="","",1/'True_Odds_Calculator_3-way'!N738+1/'True_Odds_Calculator_3-way'!O738+1/'True_Odds_Calculator_3-way'!P738-1)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IF('Log_working_3-way'!$D737="","",'True_Odds_Calculator_3-way'!P738/'True_Odds_Calculator_3-way'!C738-1)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IF('Log_working_3-way'!D738="","",1/'True_Odds_Calculator_3-way'!N739+1/'True_Odds_Calculator_3-way'!O739+1/'True_Odds_Calculator_3-way'!P739-1)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IF('Log_working_3-way'!$D738="","",'True_Odds_Calculator_3-way'!P739/'True_Odds_Calculator_3-way'!C739-1)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IF('Log_working_3-way'!D739="","",1/'True_Odds_Calculator_3-way'!N740+1/'True_Odds_Calculator_3-way'!O740+1/'True_Odds_Calculator_3-way'!P740-1)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IF('Log_working_3-way'!$D739="","",'True_Odds_Calculator_3-way'!P740/'True_Odds_Calculator_3-way'!C740-1)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IF('Log_working_3-way'!D740="","",1/'True_Odds_Calculator_3-way'!N741+1/'True_Odds_Calculator_3-way'!O741+1/'True_Odds_Calculator_3-way'!P741-1)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IF('Log_working_3-way'!$D740="","",'True_Odds_Calculator_3-way'!P741/'True_Odds_Calculator_3-way'!C741-1)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IF('Log_working_3-way'!D741="","",1/'True_Odds_Calculator_3-way'!N742+1/'True_Odds_Calculator_3-way'!O742+1/'True_Odds_Calculator_3-way'!P742-1)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IF('Log_working_3-way'!$D741="","",'True_Odds_Calculator_3-way'!P742/'True_Odds_Calculator_3-way'!C742-1)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IF('Log_working_3-way'!D742="","",1/'True_Odds_Calculator_3-way'!N743+1/'True_Odds_Calculator_3-way'!O743+1/'True_Odds_Calculator_3-way'!P743-1)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IF('Log_working_3-way'!$D742="","",'True_Odds_Calculator_3-way'!P743/'True_Odds_Calculator_3-way'!C743-1)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IF('Log_working_3-way'!D743="","",1/'True_Odds_Calculator_3-way'!N744+1/'True_Odds_Calculator_3-way'!O744+1/'True_Odds_Calculator_3-way'!P744-1)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IF('Log_working_3-way'!$D743="","",'True_Odds_Calculator_3-way'!P744/'True_Odds_Calculator_3-way'!C744-1)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IF('Log_working_3-way'!D744="","",1/'True_Odds_Calculator_3-way'!N745+1/'True_Odds_Calculator_3-way'!O745+1/'True_Odds_Calculator_3-way'!P745-1)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IF('Log_working_3-way'!$D744="","",'True_Odds_Calculator_3-way'!P745/'True_Odds_Calculator_3-way'!C745-1)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IF('Log_working_3-way'!D745="","",1/'True_Odds_Calculator_3-way'!N746+1/'True_Odds_Calculator_3-way'!O746+1/'True_Odds_Calculator_3-way'!P746-1)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IF('Log_working_3-way'!$D745="","",'True_Odds_Calculator_3-way'!P746/'True_Odds_Calculator_3-way'!C746-1)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IF('Log_working_3-way'!D746="","",1/'True_Odds_Calculator_3-way'!N747+1/'True_Odds_Calculator_3-way'!O747+1/'True_Odds_Calculator_3-way'!P747-1)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IF('Log_working_3-way'!$D746="","",'True_Odds_Calculator_3-way'!P747/'True_Odds_Calculator_3-way'!C747-1)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IF('Log_working_3-way'!D747="","",1/'True_Odds_Calculator_3-way'!N748+1/'True_Odds_Calculator_3-way'!O748+1/'True_Odds_Calculator_3-way'!P748-1)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IF('Log_working_3-way'!$D747="","",'True_Odds_Calculator_3-way'!P748/'True_Odds_Calculator_3-way'!C748-1)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IF('Log_working_3-way'!D748="","",1/'True_Odds_Calculator_3-way'!N749+1/'True_Odds_Calculator_3-way'!O749+1/'True_Odds_Calculator_3-way'!P749-1)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IF('Log_working_3-way'!$D748="","",'True_Odds_Calculator_3-way'!P749/'True_Odds_Calculator_3-way'!C749-1)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IF('Log_working_3-way'!D749="","",1/'True_Odds_Calculator_3-way'!N750+1/'True_Odds_Calculator_3-way'!O750+1/'True_Odds_Calculator_3-way'!P750-1)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IF('Log_working_3-way'!$D749="","",'True_Odds_Calculator_3-way'!P750/'True_Odds_Calculator_3-way'!C750-1)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IF('Log_working_3-way'!D750="","",1/'True_Odds_Calculator_3-way'!N751+1/'True_Odds_Calculator_3-way'!O751+1/'True_Odds_Calculator_3-way'!P751-1)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IF('Log_working_3-way'!$D750="","",'True_Odds_Calculator_3-way'!P751/'True_Odds_Calculator_3-way'!C751-1)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IF('Log_working_3-way'!D751="","",1/'True_Odds_Calculator_3-way'!N752+1/'True_Odds_Calculator_3-way'!O752+1/'True_Odds_Calculator_3-way'!P752-1)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IF('Log_working_3-way'!$D751="","",'True_Odds_Calculator_3-way'!P752/'True_Odds_Calculator_3-way'!C752-1)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IF('Log_working_3-way'!D752="","",1/'True_Odds_Calculator_3-way'!N753+1/'True_Odds_Calculator_3-way'!O753+1/'True_Odds_Calculator_3-way'!P753-1)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IF('Log_working_3-way'!$D752="","",'True_Odds_Calculator_3-way'!P753/'True_Odds_Calculator_3-way'!C753-1)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IF('Log_working_3-way'!D753="","",1/'True_Odds_Calculator_3-way'!N754+1/'True_Odds_Calculator_3-way'!O754+1/'True_Odds_Calculator_3-way'!P754-1)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IF('Log_working_3-way'!$D753="","",'True_Odds_Calculator_3-way'!P754/'True_Odds_Calculator_3-way'!C754-1)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IF('Log_working_3-way'!D754="","",1/'True_Odds_Calculator_3-way'!N755+1/'True_Odds_Calculator_3-way'!O755+1/'True_Odds_Calculator_3-way'!P755-1)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IF('Log_working_3-way'!$D754="","",'True_Odds_Calculator_3-way'!P755/'True_Odds_Calculator_3-way'!C755-1)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IF('Log_working_3-way'!D755="","",1/'True_Odds_Calculator_3-way'!N756+1/'True_Odds_Calculator_3-way'!O756+1/'True_Odds_Calculator_3-way'!P756-1)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IF('Log_working_3-way'!$D755="","",'True_Odds_Calculator_3-way'!P756/'True_Odds_Calculator_3-way'!C756-1)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IF('Log_working_3-way'!D756="","",1/'True_Odds_Calculator_3-way'!N757+1/'True_Odds_Calculator_3-way'!O757+1/'True_Odds_Calculator_3-way'!P757-1)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IF('Log_working_3-way'!$D756="","",'True_Odds_Calculator_3-way'!P757/'True_Odds_Calculator_3-way'!C757-1)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IF('Log_working_3-way'!D757="","",1/'True_Odds_Calculator_3-way'!N758+1/'True_Odds_Calculator_3-way'!O758+1/'True_Odds_Calculator_3-way'!P758-1)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IF('Log_working_3-way'!$D757="","",'True_Odds_Calculator_3-way'!P758/'True_Odds_Calculator_3-way'!C758-1)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IF('Log_working_3-way'!D758="","",1/'True_Odds_Calculator_3-way'!N759+1/'True_Odds_Calculator_3-way'!O759+1/'True_Odds_Calculator_3-way'!P759-1)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IF('Log_working_3-way'!$D758="","",'True_Odds_Calculator_3-way'!P759/'True_Odds_Calculator_3-way'!C759-1)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IF('Log_working_3-way'!D759="","",1/'True_Odds_Calculator_3-way'!N760+1/'True_Odds_Calculator_3-way'!O760+1/'True_Odds_Calculator_3-way'!P760-1)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IF('Log_working_3-way'!$D759="","",'True_Odds_Calculator_3-way'!P760/'True_Odds_Calculator_3-way'!C760-1)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IF('Log_working_3-way'!D760="","",1/'True_Odds_Calculator_3-way'!N761+1/'True_Odds_Calculator_3-way'!O761+1/'True_Odds_Calculator_3-way'!P761-1)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IF('Log_working_3-way'!$D760="","",'True_Odds_Calculator_3-way'!P761/'True_Odds_Calculator_3-way'!C761-1)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IF('Log_working_3-way'!D761="","",1/'True_Odds_Calculator_3-way'!N762+1/'True_Odds_Calculator_3-way'!O762+1/'True_Odds_Calculator_3-way'!P762-1)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IF('Log_working_3-way'!$D761="","",'True_Odds_Calculator_3-way'!P762/'True_Odds_Calculator_3-way'!C762-1)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IF('Log_working_3-way'!D762="","",1/'True_Odds_Calculator_3-way'!N763+1/'True_Odds_Calculator_3-way'!O763+1/'True_Odds_Calculator_3-way'!P763-1)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IF('Log_working_3-way'!$D762="","",'True_Odds_Calculator_3-way'!P763/'True_Odds_Calculator_3-way'!C763-1)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IF('Log_working_3-way'!D763="","",1/'True_Odds_Calculator_3-way'!N764+1/'True_Odds_Calculator_3-way'!O764+1/'True_Odds_Calculator_3-way'!P764-1)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IF('Log_working_3-way'!$D763="","",'True_Odds_Calculator_3-way'!P764/'True_Odds_Calculator_3-way'!C764-1)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IF('Log_working_3-way'!D764="","",1/'True_Odds_Calculator_3-way'!N765+1/'True_Odds_Calculator_3-way'!O765+1/'True_Odds_Calculator_3-way'!P765-1)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IF('Log_working_3-way'!$D764="","",'True_Odds_Calculator_3-way'!P765/'True_Odds_Calculator_3-way'!C765-1)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IF('Log_working_3-way'!D765="","",1/'True_Odds_Calculator_3-way'!N766+1/'True_Odds_Calculator_3-way'!O766+1/'True_Odds_Calculator_3-way'!P766-1)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IF('Log_working_3-way'!$D765="","",'True_Odds_Calculator_3-way'!P766/'True_Odds_Calculator_3-way'!C766-1)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IF('Log_working_3-way'!D766="","",1/'True_Odds_Calculator_3-way'!N767+1/'True_Odds_Calculator_3-way'!O767+1/'True_Odds_Calculator_3-way'!P767-1)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IF('Log_working_3-way'!$D766="","",'True_Odds_Calculator_3-way'!P767/'True_Odds_Calculator_3-way'!C767-1)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IF('Log_working_3-way'!D767="","",1/'True_Odds_Calculator_3-way'!N768+1/'True_Odds_Calculator_3-way'!O768+1/'True_Odds_Calculator_3-way'!P768-1)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IF('Log_working_3-way'!$D767="","",'True_Odds_Calculator_3-way'!P768/'True_Odds_Calculator_3-way'!C768-1)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IF('Log_working_3-way'!D768="","",1/'True_Odds_Calculator_3-way'!N769+1/'True_Odds_Calculator_3-way'!O769+1/'True_Odds_Calculator_3-way'!P769-1)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IF('Log_working_3-way'!$D768="","",'True_Odds_Calculator_3-way'!P769/'True_Odds_Calculator_3-way'!C769-1)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IF('Log_working_3-way'!D769="","",1/'True_Odds_Calculator_3-way'!N770+1/'True_Odds_Calculator_3-way'!O770+1/'True_Odds_Calculator_3-way'!P770-1)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IF('Log_working_3-way'!$D769="","",'True_Odds_Calculator_3-way'!P770/'True_Odds_Calculator_3-way'!C770-1)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IF('Log_working_3-way'!D770="","",1/'True_Odds_Calculator_3-way'!N771+1/'True_Odds_Calculator_3-way'!O771+1/'True_Odds_Calculator_3-way'!P771-1)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IF('Log_working_3-way'!$D770="","",'True_Odds_Calculator_3-way'!P771/'True_Odds_Calculator_3-way'!C771-1)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IF('Log_working_3-way'!D771="","",1/'True_Odds_Calculator_3-way'!N772+1/'True_Odds_Calculator_3-way'!O772+1/'True_Odds_Calculator_3-way'!P772-1)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IF('Log_working_3-way'!$D771="","",'True_Odds_Calculator_3-way'!P772/'True_Odds_Calculator_3-way'!C772-1)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IF('Log_working_3-way'!D772="","",1/'True_Odds_Calculator_3-way'!N773+1/'True_Odds_Calculator_3-way'!O773+1/'True_Odds_Calculator_3-way'!P773-1)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IF('Log_working_3-way'!$D772="","",'True_Odds_Calculator_3-way'!P773/'True_Odds_Calculator_3-way'!C773-1)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IF('Log_working_3-way'!D773="","",1/'True_Odds_Calculator_3-way'!N774+1/'True_Odds_Calculator_3-way'!O774+1/'True_Odds_Calculator_3-way'!P774-1)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IF('Log_working_3-way'!$D773="","",'True_Odds_Calculator_3-way'!P774/'True_Odds_Calculator_3-way'!C774-1)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IF('Log_working_3-way'!D774="","",1/'True_Odds_Calculator_3-way'!N775+1/'True_Odds_Calculator_3-way'!O775+1/'True_Odds_Calculator_3-way'!P775-1)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IF('Log_working_3-way'!$D774="","",'True_Odds_Calculator_3-way'!P775/'True_Odds_Calculator_3-way'!C775-1)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IF('Log_working_3-way'!D775="","",1/'True_Odds_Calculator_3-way'!N776+1/'True_Odds_Calculator_3-way'!O776+1/'True_Odds_Calculator_3-way'!P776-1)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IF('Log_working_3-way'!$D775="","",'True_Odds_Calculator_3-way'!P776/'True_Odds_Calculator_3-way'!C776-1)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IF('Log_working_3-way'!D776="","",1/'True_Odds_Calculator_3-way'!N777+1/'True_Odds_Calculator_3-way'!O777+1/'True_Odds_Calculator_3-way'!P777-1)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IF('Log_working_3-way'!$D776="","",'True_Odds_Calculator_3-way'!P777/'True_Odds_Calculator_3-way'!C777-1)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IF('Log_working_3-way'!D777="","",1/'True_Odds_Calculator_3-way'!N778+1/'True_Odds_Calculator_3-way'!O778+1/'True_Odds_Calculator_3-way'!P778-1)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IF('Log_working_3-way'!$D777="","",'True_Odds_Calculator_3-way'!P778/'True_Odds_Calculator_3-way'!C778-1)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IF('Log_working_3-way'!D778="","",1/'True_Odds_Calculator_3-way'!N779+1/'True_Odds_Calculator_3-way'!O779+1/'True_Odds_Calculator_3-way'!P779-1)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IF('Log_working_3-way'!$D778="","",'True_Odds_Calculator_3-way'!P779/'True_Odds_Calculator_3-way'!C779-1)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IF('Log_working_3-way'!D779="","",1/'True_Odds_Calculator_3-way'!N780+1/'True_Odds_Calculator_3-way'!O780+1/'True_Odds_Calculator_3-way'!P780-1)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IF('Log_working_3-way'!$D779="","",'True_Odds_Calculator_3-way'!P780/'True_Odds_Calculator_3-way'!C780-1)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IF('Log_working_3-way'!D780="","",1/'True_Odds_Calculator_3-way'!N781+1/'True_Odds_Calculator_3-way'!O781+1/'True_Odds_Calculator_3-way'!P781-1)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IF('Log_working_3-way'!$D780="","",'True_Odds_Calculator_3-way'!P781/'True_Odds_Calculator_3-way'!C781-1)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IF('Log_working_3-way'!D781="","",1/'True_Odds_Calculator_3-way'!N782+1/'True_Odds_Calculator_3-way'!O782+1/'True_Odds_Calculator_3-way'!P782-1)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IF('Log_working_3-way'!$D781="","",'True_Odds_Calculator_3-way'!P782/'True_Odds_Calculator_3-way'!C782-1)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IF('Log_working_3-way'!D782="","",1/'True_Odds_Calculator_3-way'!N783+1/'True_Odds_Calculator_3-way'!O783+1/'True_Odds_Calculator_3-way'!P783-1)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IF('Log_working_3-way'!$D782="","",'True_Odds_Calculator_3-way'!P783/'True_Odds_Calculator_3-way'!C783-1)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IF('Log_working_3-way'!D783="","",1/'True_Odds_Calculator_3-way'!N784+1/'True_Odds_Calculator_3-way'!O784+1/'True_Odds_Calculator_3-way'!P784-1)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IF('Log_working_3-way'!$D783="","",'True_Odds_Calculator_3-way'!P784/'True_Odds_Calculator_3-way'!C784-1)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IF('Log_working_3-way'!D784="","",1/'True_Odds_Calculator_3-way'!N785+1/'True_Odds_Calculator_3-way'!O785+1/'True_Odds_Calculator_3-way'!P785-1)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IF('Log_working_3-way'!$D784="","",'True_Odds_Calculator_3-way'!P785/'True_Odds_Calculator_3-way'!C785-1)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IF('Log_working_3-way'!D785="","",1/'True_Odds_Calculator_3-way'!N786+1/'True_Odds_Calculator_3-way'!O786+1/'True_Odds_Calculator_3-way'!P786-1)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IF('Log_working_3-way'!$D785="","",'True_Odds_Calculator_3-way'!P786/'True_Odds_Calculator_3-way'!C786-1)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IF('Log_working_3-way'!D786="","",1/'True_Odds_Calculator_3-way'!N787+1/'True_Odds_Calculator_3-way'!O787+1/'True_Odds_Calculator_3-way'!P787-1)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IF('Log_working_3-way'!$D786="","",'True_Odds_Calculator_3-way'!P787/'True_Odds_Calculator_3-way'!C787-1)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IF('Log_working_3-way'!D787="","",1/'True_Odds_Calculator_3-way'!N788+1/'True_Odds_Calculator_3-way'!O788+1/'True_Odds_Calculator_3-way'!P788-1)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IF('Log_working_3-way'!$D787="","",'True_Odds_Calculator_3-way'!P788/'True_Odds_Calculator_3-way'!C788-1)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IF('Log_working_3-way'!D788="","",1/'True_Odds_Calculator_3-way'!N789+1/'True_Odds_Calculator_3-way'!O789+1/'True_Odds_Calculator_3-way'!P789-1)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IF('Log_working_3-way'!$D788="","",'True_Odds_Calculator_3-way'!P789/'True_Odds_Calculator_3-way'!C789-1)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IF('Log_working_3-way'!D789="","",1/'True_Odds_Calculator_3-way'!N790+1/'True_Odds_Calculator_3-way'!O790+1/'True_Odds_Calculator_3-way'!P790-1)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IF('Log_working_3-way'!$D789="","",'True_Odds_Calculator_3-way'!P790/'True_Odds_Calculator_3-way'!C790-1)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IF('Log_working_3-way'!D790="","",1/'True_Odds_Calculator_3-way'!N791+1/'True_Odds_Calculator_3-way'!O791+1/'True_Odds_Calculator_3-way'!P791-1)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IF('Log_working_3-way'!$D790="","",'True_Odds_Calculator_3-way'!P791/'True_Odds_Calculator_3-way'!C791-1)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IF('Log_working_3-way'!D791="","",1/'True_Odds_Calculator_3-way'!N792+1/'True_Odds_Calculator_3-way'!O792+1/'True_Odds_Calculator_3-way'!P792-1)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IF('Log_working_3-way'!$D791="","",'True_Odds_Calculator_3-way'!P792/'True_Odds_Calculator_3-way'!C792-1)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IF('Log_working_3-way'!D792="","",1/'True_Odds_Calculator_3-way'!N793+1/'True_Odds_Calculator_3-way'!O793+1/'True_Odds_Calculator_3-way'!P793-1)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IF('Log_working_3-way'!$D792="","",'True_Odds_Calculator_3-way'!P793/'True_Odds_Calculator_3-way'!C793-1)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IF('Log_working_3-way'!D793="","",1/'True_Odds_Calculator_3-way'!N794+1/'True_Odds_Calculator_3-way'!O794+1/'True_Odds_Calculator_3-way'!P794-1)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IF('Log_working_3-way'!$D793="","",'True_Odds_Calculator_3-way'!P794/'True_Odds_Calculator_3-way'!C794-1)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IF('Log_working_3-way'!D794="","",1/'True_Odds_Calculator_3-way'!N795+1/'True_Odds_Calculator_3-way'!O795+1/'True_Odds_Calculator_3-way'!P795-1)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IF('Log_working_3-way'!$D794="","",'True_Odds_Calculator_3-way'!P795/'True_Odds_Calculator_3-way'!C795-1)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IF('Log_working_3-way'!D795="","",1/'True_Odds_Calculator_3-way'!N796+1/'True_Odds_Calculator_3-way'!O796+1/'True_Odds_Calculator_3-way'!P796-1)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IF('Log_working_3-way'!$D795="","",'True_Odds_Calculator_3-way'!P796/'True_Odds_Calculator_3-way'!C796-1)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IF('Log_working_3-way'!D796="","",1/'True_Odds_Calculator_3-way'!N797+1/'True_Odds_Calculator_3-way'!O797+1/'True_Odds_Calculator_3-way'!P797-1)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IF('Log_working_3-way'!$D796="","",'True_Odds_Calculator_3-way'!P797/'True_Odds_Calculator_3-way'!C797-1)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IF('Log_working_3-way'!D797="","",1/'True_Odds_Calculator_3-way'!N798+1/'True_Odds_Calculator_3-way'!O798+1/'True_Odds_Calculator_3-way'!P798-1)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IF('Log_working_3-way'!$D797="","",'True_Odds_Calculator_3-way'!P798/'True_Odds_Calculator_3-way'!C798-1)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IF('Log_working_3-way'!D798="","",1/'True_Odds_Calculator_3-way'!N799+1/'True_Odds_Calculator_3-way'!O799+1/'True_Odds_Calculator_3-way'!P799-1)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IF('Log_working_3-way'!$D798="","",'True_Odds_Calculator_3-way'!P799/'True_Odds_Calculator_3-way'!C799-1)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IF('Log_working_3-way'!D799="","",1/'True_Odds_Calculator_3-way'!N800+1/'True_Odds_Calculator_3-way'!O800+1/'True_Odds_Calculator_3-way'!P800-1)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IF('Log_working_3-way'!$D799="","",'True_Odds_Calculator_3-way'!P800/'True_Odds_Calculator_3-way'!C800-1)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IF('Log_working_3-way'!D800="","",1/'True_Odds_Calculator_3-way'!N801+1/'True_Odds_Calculator_3-way'!O801+1/'True_Odds_Calculator_3-way'!P801-1)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IF('Log_working_3-way'!$D800="","",'True_Odds_Calculator_3-way'!P801/'True_Odds_Calculator_3-way'!C801-1)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IF('Log_working_3-way'!D801="","",1/'True_Odds_Calculator_3-way'!N802+1/'True_Odds_Calculator_3-way'!O802+1/'True_Odds_Calculator_3-way'!P802-1)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IF('Log_working_3-way'!$D801="","",'True_Odds_Calculator_3-way'!P802/'True_Odds_Calculator_3-way'!C802-1)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IF('Log_working_3-way'!D802="","",1/'True_Odds_Calculator_3-way'!N803+1/'True_Odds_Calculator_3-way'!O803+1/'True_Odds_Calculator_3-way'!P803-1)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IF('Log_working_3-way'!$D802="","",'True_Odds_Calculator_3-way'!P803/'True_Odds_Calculator_3-way'!C803-1)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IF('Log_working_3-way'!D803="","",1/'True_Odds_Calculator_3-way'!N804+1/'True_Odds_Calculator_3-way'!O804+1/'True_Odds_Calculator_3-way'!P804-1)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IF('Log_working_3-way'!$D803="","",'True_Odds_Calculator_3-way'!P804/'True_Odds_Calculator_3-way'!C804-1)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IF('Log_working_3-way'!D804="","",1/'True_Odds_Calculator_3-way'!N805+1/'True_Odds_Calculator_3-way'!O805+1/'True_Odds_Calculator_3-way'!P805-1)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IF('Log_working_3-way'!$D804="","",'True_Odds_Calculator_3-way'!P805/'True_Odds_Calculator_3-way'!C805-1)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IF('Log_working_3-way'!D805="","",1/'True_Odds_Calculator_3-way'!N806+1/'True_Odds_Calculator_3-way'!O806+1/'True_Odds_Calculator_3-way'!P806-1)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IF('Log_working_3-way'!$D805="","",'True_Odds_Calculator_3-way'!P806/'True_Odds_Calculator_3-way'!C806-1)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IF('Log_working_3-way'!D806="","",1/'True_Odds_Calculator_3-way'!N807+1/'True_Odds_Calculator_3-way'!O807+1/'True_Odds_Calculator_3-way'!P807-1)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IF('Log_working_3-way'!$D806="","",'True_Odds_Calculator_3-way'!P807/'True_Odds_Calculator_3-way'!C807-1)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IF('Log_working_3-way'!D807="","",1/'True_Odds_Calculator_3-way'!N808+1/'True_Odds_Calculator_3-way'!O808+1/'True_Odds_Calculator_3-way'!P808-1)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IF('Log_working_3-way'!$D807="","",'True_Odds_Calculator_3-way'!P808/'True_Odds_Calculator_3-way'!C808-1)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IF('Log_working_3-way'!D808="","",1/'True_Odds_Calculator_3-way'!N809+1/'True_Odds_Calculator_3-way'!O809+1/'True_Odds_Calculator_3-way'!P809-1)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IF('Log_working_3-way'!$D808="","",'True_Odds_Calculator_3-way'!P809/'True_Odds_Calculator_3-way'!C809-1)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IF('Log_working_3-way'!D809="","",1/'True_Odds_Calculator_3-way'!N810+1/'True_Odds_Calculator_3-way'!O810+1/'True_Odds_Calculator_3-way'!P810-1)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IF('Log_working_3-way'!$D809="","",'True_Odds_Calculator_3-way'!P810/'True_Odds_Calculator_3-way'!C810-1)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IF('Log_working_3-way'!D810="","",1/'True_Odds_Calculator_3-way'!N811+1/'True_Odds_Calculator_3-way'!O811+1/'True_Odds_Calculator_3-way'!P811-1)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IF('Log_working_3-way'!$D810="","",'True_Odds_Calculator_3-way'!P811/'True_Odds_Calculator_3-way'!C811-1)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IF('Log_working_3-way'!D811="","",1/'True_Odds_Calculator_3-way'!N812+1/'True_Odds_Calculator_3-way'!O812+1/'True_Odds_Calculator_3-way'!P812-1)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IF('Log_working_3-way'!$D811="","",'True_Odds_Calculator_3-way'!P812/'True_Odds_Calculator_3-way'!C812-1)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IF('Log_working_3-way'!D812="","",1/'True_Odds_Calculator_3-way'!N813+1/'True_Odds_Calculator_3-way'!O813+1/'True_Odds_Calculator_3-way'!P813-1)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IF('Log_working_3-way'!$D812="","",'True_Odds_Calculator_3-way'!P813/'True_Odds_Calculator_3-way'!C813-1)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IF('Log_working_3-way'!D813="","",1/'True_Odds_Calculator_3-way'!N814+1/'True_Odds_Calculator_3-way'!O814+1/'True_Odds_Calculator_3-way'!P814-1)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IF('Log_working_3-way'!$D813="","",'True_Odds_Calculator_3-way'!P814/'True_Odds_Calculator_3-way'!C814-1)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IF('Log_working_3-way'!D814="","",1/'True_Odds_Calculator_3-way'!N815+1/'True_Odds_Calculator_3-way'!O815+1/'True_Odds_Calculator_3-way'!P815-1)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IF('Log_working_3-way'!$D814="","",'True_Odds_Calculator_3-way'!P815/'True_Odds_Calculator_3-way'!C815-1)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IF('Log_working_3-way'!D815="","",1/'True_Odds_Calculator_3-way'!N816+1/'True_Odds_Calculator_3-way'!O816+1/'True_Odds_Calculator_3-way'!P816-1)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IF('Log_working_3-way'!$D815="","",'True_Odds_Calculator_3-way'!P816/'True_Odds_Calculator_3-way'!C816-1)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IF('Log_working_3-way'!D816="","",1/'True_Odds_Calculator_3-way'!N817+1/'True_Odds_Calculator_3-way'!O817+1/'True_Odds_Calculator_3-way'!P817-1)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IF('Log_working_3-way'!$D816="","",'True_Odds_Calculator_3-way'!P817/'True_Odds_Calculator_3-way'!C817-1)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IF('Log_working_3-way'!D817="","",1/'True_Odds_Calculator_3-way'!N818+1/'True_Odds_Calculator_3-way'!O818+1/'True_Odds_Calculator_3-way'!P818-1)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IF('Log_working_3-way'!$D817="","",'True_Odds_Calculator_3-way'!P818/'True_Odds_Calculator_3-way'!C818-1)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IF('Log_working_3-way'!D818="","",1/'True_Odds_Calculator_3-way'!N819+1/'True_Odds_Calculator_3-way'!O819+1/'True_Odds_Calculator_3-way'!P819-1)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IF('Log_working_3-way'!$D818="","",'True_Odds_Calculator_3-way'!P819/'True_Odds_Calculator_3-way'!C819-1)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IF('Log_working_3-way'!D819="","",1/'True_Odds_Calculator_3-way'!N820+1/'True_Odds_Calculator_3-way'!O820+1/'True_Odds_Calculator_3-way'!P820-1)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IF('Log_working_3-way'!$D819="","",'True_Odds_Calculator_3-way'!P820/'True_Odds_Calculator_3-way'!C820-1)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IF('Log_working_3-way'!D820="","",1/'True_Odds_Calculator_3-way'!N821+1/'True_Odds_Calculator_3-way'!O821+1/'True_Odds_Calculator_3-way'!P821-1)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IF('Log_working_3-way'!$D820="","",'True_Odds_Calculator_3-way'!P821/'True_Odds_Calculator_3-way'!C821-1)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IF('Log_working_3-way'!D821="","",1/'True_Odds_Calculator_3-way'!N822+1/'True_Odds_Calculator_3-way'!O822+1/'True_Odds_Calculator_3-way'!P822-1)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IF('Log_working_3-way'!$D821="","",'True_Odds_Calculator_3-way'!P822/'True_Odds_Calculator_3-way'!C822-1)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IF('Log_working_3-way'!D822="","",1/'True_Odds_Calculator_3-way'!N823+1/'True_Odds_Calculator_3-way'!O823+1/'True_Odds_Calculator_3-way'!P823-1)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IF('Log_working_3-way'!$D822="","",'True_Odds_Calculator_3-way'!P823/'True_Odds_Calculator_3-way'!C823-1)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IF('Log_working_3-way'!D823="","",1/'True_Odds_Calculator_3-way'!N824+1/'True_Odds_Calculator_3-way'!O824+1/'True_Odds_Calculator_3-way'!P824-1)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IF('Log_working_3-way'!$D823="","",'True_Odds_Calculator_3-way'!P824/'True_Odds_Calculator_3-way'!C824-1)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IF('Log_working_3-way'!D824="","",1/'True_Odds_Calculator_3-way'!N825+1/'True_Odds_Calculator_3-way'!O825+1/'True_Odds_Calculator_3-way'!P825-1)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IF('Log_working_3-way'!$D824="","",'True_Odds_Calculator_3-way'!P825/'True_Odds_Calculator_3-way'!C825-1)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IF('Log_working_3-way'!D825="","",1/'True_Odds_Calculator_3-way'!N826+1/'True_Odds_Calculator_3-way'!O826+1/'True_Odds_Calculator_3-way'!P826-1)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IF('Log_working_3-way'!$D825="","",'True_Odds_Calculator_3-way'!P826/'True_Odds_Calculator_3-way'!C826-1)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IF('Log_working_3-way'!D826="","",1/'True_Odds_Calculator_3-way'!N827+1/'True_Odds_Calculator_3-way'!O827+1/'True_Odds_Calculator_3-way'!P827-1)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IF('Log_working_3-way'!$D826="","",'True_Odds_Calculator_3-way'!P827/'True_Odds_Calculator_3-way'!C827-1)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IF('Log_working_3-way'!D827="","",1/'True_Odds_Calculator_3-way'!N828+1/'True_Odds_Calculator_3-way'!O828+1/'True_Odds_Calculator_3-way'!P828-1)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IF('Log_working_3-way'!$D827="","",'True_Odds_Calculator_3-way'!P828/'True_Odds_Calculator_3-way'!C828-1)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IF('Log_working_3-way'!D828="","",1/'True_Odds_Calculator_3-way'!N829+1/'True_Odds_Calculator_3-way'!O829+1/'True_Odds_Calculator_3-way'!P829-1)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IF('Log_working_3-way'!$D828="","",'True_Odds_Calculator_3-way'!P829/'True_Odds_Calculator_3-way'!C829-1)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IF('Log_working_3-way'!D829="","",1/'True_Odds_Calculator_3-way'!N830+1/'True_Odds_Calculator_3-way'!O830+1/'True_Odds_Calculator_3-way'!P830-1)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IF('Log_working_3-way'!$D829="","",'True_Odds_Calculator_3-way'!P830/'True_Odds_Calculator_3-way'!C830-1)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IF('Log_working_3-way'!D830="","",1/'True_Odds_Calculator_3-way'!N831+1/'True_Odds_Calculator_3-way'!O831+1/'True_Odds_Calculator_3-way'!P831-1)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IF('Log_working_3-way'!$D830="","",'True_Odds_Calculator_3-way'!P831/'True_Odds_Calculator_3-way'!C831-1)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IF('Log_working_3-way'!D831="","",1/'True_Odds_Calculator_3-way'!N832+1/'True_Odds_Calculator_3-way'!O832+1/'True_Odds_Calculator_3-way'!P832-1)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IF('Log_working_3-way'!$D831="","",'True_Odds_Calculator_3-way'!P832/'True_Odds_Calculator_3-way'!C832-1)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IF('Log_working_3-way'!D832="","",1/'True_Odds_Calculator_3-way'!N833+1/'True_Odds_Calculator_3-way'!O833+1/'True_Odds_Calculator_3-way'!P833-1)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IF('Log_working_3-way'!$D832="","",'True_Odds_Calculator_3-way'!P833/'True_Odds_Calculator_3-way'!C833-1)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IF('Log_working_3-way'!D833="","",1/'True_Odds_Calculator_3-way'!N834+1/'True_Odds_Calculator_3-way'!O834+1/'True_Odds_Calculator_3-way'!P834-1)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IF('Log_working_3-way'!$D833="","",'True_Odds_Calculator_3-way'!P834/'True_Odds_Calculator_3-way'!C834-1)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IF('Log_working_3-way'!D834="","",1/'True_Odds_Calculator_3-way'!N835+1/'True_Odds_Calculator_3-way'!O835+1/'True_Odds_Calculator_3-way'!P835-1)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IF('Log_working_3-way'!$D834="","",'True_Odds_Calculator_3-way'!P835/'True_Odds_Calculator_3-way'!C835-1)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IF('Log_working_3-way'!D835="","",1/'True_Odds_Calculator_3-way'!N836+1/'True_Odds_Calculator_3-way'!O836+1/'True_Odds_Calculator_3-way'!P836-1)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IF('Log_working_3-way'!$D835="","",'True_Odds_Calculator_3-way'!P836/'True_Odds_Calculator_3-way'!C836-1)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IF('Log_working_3-way'!D836="","",1/'True_Odds_Calculator_3-way'!N837+1/'True_Odds_Calculator_3-way'!O837+1/'True_Odds_Calculator_3-way'!P837-1)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IF('Log_working_3-way'!$D836="","",'True_Odds_Calculator_3-way'!P837/'True_Odds_Calculator_3-way'!C837-1)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IF('Log_working_3-way'!D837="","",1/'True_Odds_Calculator_3-way'!N838+1/'True_Odds_Calculator_3-way'!O838+1/'True_Odds_Calculator_3-way'!P838-1)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IF('Log_working_3-way'!$D837="","",'True_Odds_Calculator_3-way'!P838/'True_Odds_Calculator_3-way'!C838-1)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IF('Log_working_3-way'!D838="","",1/'True_Odds_Calculator_3-way'!N839+1/'True_Odds_Calculator_3-way'!O839+1/'True_Odds_Calculator_3-way'!P839-1)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IF('Log_working_3-way'!$D838="","",'True_Odds_Calculator_3-way'!P839/'True_Odds_Calculator_3-way'!C839-1)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IF('Log_working_3-way'!D839="","",1/'True_Odds_Calculator_3-way'!N840+1/'True_Odds_Calculator_3-way'!O840+1/'True_Odds_Calculator_3-way'!P840-1)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IF('Log_working_3-way'!$D839="","",'True_Odds_Calculator_3-way'!P840/'True_Odds_Calculator_3-way'!C840-1)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IF('Log_working_3-way'!D840="","",1/'True_Odds_Calculator_3-way'!N841+1/'True_Odds_Calculator_3-way'!O841+1/'True_Odds_Calculator_3-way'!P841-1)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IF('Log_working_3-way'!$D840="","",'True_Odds_Calculator_3-way'!P841/'True_Odds_Calculator_3-way'!C841-1)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IF('Log_working_3-way'!D841="","",1/'True_Odds_Calculator_3-way'!N842+1/'True_Odds_Calculator_3-way'!O842+1/'True_Odds_Calculator_3-way'!P842-1)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IF('Log_working_3-way'!$D841="","",'True_Odds_Calculator_3-way'!P842/'True_Odds_Calculator_3-way'!C842-1)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IF('Log_working_3-way'!D842="","",1/'True_Odds_Calculator_3-way'!N843+1/'True_Odds_Calculator_3-way'!O843+1/'True_Odds_Calculator_3-way'!P843-1)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IF('Log_working_3-way'!$D842="","",'True_Odds_Calculator_3-way'!P843/'True_Odds_Calculator_3-way'!C843-1)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IF('Log_working_3-way'!D843="","",1/'True_Odds_Calculator_3-way'!N844+1/'True_Odds_Calculator_3-way'!O844+1/'True_Odds_Calculator_3-way'!P844-1)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IF('Log_working_3-way'!$D843="","",'True_Odds_Calculator_3-way'!P844/'True_Odds_Calculator_3-way'!C844-1)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IF('Log_working_3-way'!D844="","",1/'True_Odds_Calculator_3-way'!N845+1/'True_Odds_Calculator_3-way'!O845+1/'True_Odds_Calculator_3-way'!P845-1)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IF('Log_working_3-way'!$D844="","",'True_Odds_Calculator_3-way'!P845/'True_Odds_Calculator_3-way'!C845-1)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IF('Log_working_3-way'!D845="","",1/'True_Odds_Calculator_3-way'!N846+1/'True_Odds_Calculator_3-way'!O846+1/'True_Odds_Calculator_3-way'!P846-1)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IF('Log_working_3-way'!$D845="","",'True_Odds_Calculator_3-way'!P846/'True_Odds_Calculator_3-way'!C846-1)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IF('Log_working_3-way'!D846="","",1/'True_Odds_Calculator_3-way'!N847+1/'True_Odds_Calculator_3-way'!O847+1/'True_Odds_Calculator_3-way'!P847-1)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IF('Log_working_3-way'!$D846="","",'True_Odds_Calculator_3-way'!P847/'True_Odds_Calculator_3-way'!C847-1)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IF('Log_working_3-way'!D847="","",1/'True_Odds_Calculator_3-way'!N848+1/'True_Odds_Calculator_3-way'!O848+1/'True_Odds_Calculator_3-way'!P848-1)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IF('Log_working_3-way'!$D847="","",'True_Odds_Calculator_3-way'!P848/'True_Odds_Calculator_3-way'!C848-1)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IF('Log_working_3-way'!D848="","",1/'True_Odds_Calculator_3-way'!N849+1/'True_Odds_Calculator_3-way'!O849+1/'True_Odds_Calculator_3-way'!P849-1)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IF('Log_working_3-way'!$D848="","",'True_Odds_Calculator_3-way'!P849/'True_Odds_Calculator_3-way'!C849-1)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IF('Log_working_3-way'!D849="","",1/'True_Odds_Calculator_3-way'!N850+1/'True_Odds_Calculator_3-way'!O850+1/'True_Odds_Calculator_3-way'!P850-1)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IF('Log_working_3-way'!$D849="","",'True_Odds_Calculator_3-way'!P850/'True_Odds_Calculator_3-way'!C850-1)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IF('Log_working_3-way'!D850="","",1/'True_Odds_Calculator_3-way'!N851+1/'True_Odds_Calculator_3-way'!O851+1/'True_Odds_Calculator_3-way'!P851-1)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IF('Log_working_3-way'!$D850="","",'True_Odds_Calculator_3-way'!P851/'True_Odds_Calculator_3-way'!C851-1)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IF('Log_working_3-way'!D851="","",1/'True_Odds_Calculator_3-way'!N852+1/'True_Odds_Calculator_3-way'!O852+1/'True_Odds_Calculator_3-way'!P852-1)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IF('Log_working_3-way'!$D851="","",'True_Odds_Calculator_3-way'!P852/'True_Odds_Calculator_3-way'!C852-1)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IF('Log_working_3-way'!D852="","",1/'True_Odds_Calculator_3-way'!N853+1/'True_Odds_Calculator_3-way'!O853+1/'True_Odds_Calculator_3-way'!P853-1)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IF('Log_working_3-way'!$D852="","",'True_Odds_Calculator_3-way'!P853/'True_Odds_Calculator_3-way'!C853-1)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IF('Log_working_3-way'!D853="","",1/'True_Odds_Calculator_3-way'!N854+1/'True_Odds_Calculator_3-way'!O854+1/'True_Odds_Calculator_3-way'!P854-1)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IF('Log_working_3-way'!$D853="","",'True_Odds_Calculator_3-way'!P854/'True_Odds_Calculator_3-way'!C854-1)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IF('Log_working_3-way'!D854="","",1/'True_Odds_Calculator_3-way'!N855+1/'True_Odds_Calculator_3-way'!O855+1/'True_Odds_Calculator_3-way'!P855-1)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IF('Log_working_3-way'!$D854="","",'True_Odds_Calculator_3-way'!P855/'True_Odds_Calculator_3-way'!C855-1)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IF('Log_working_3-way'!D855="","",1/'True_Odds_Calculator_3-way'!N856+1/'True_Odds_Calculator_3-way'!O856+1/'True_Odds_Calculator_3-way'!P856-1)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IF('Log_working_3-way'!$D855="","",'True_Odds_Calculator_3-way'!P856/'True_Odds_Calculator_3-way'!C856-1)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IF('Log_working_3-way'!D856="","",1/'True_Odds_Calculator_3-way'!N857+1/'True_Odds_Calculator_3-way'!O857+1/'True_Odds_Calculator_3-way'!P857-1)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IF('Log_working_3-way'!$D856="","",'True_Odds_Calculator_3-way'!P857/'True_Odds_Calculator_3-way'!C857-1)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IF('Log_working_3-way'!D857="","",1/'True_Odds_Calculator_3-way'!N858+1/'True_Odds_Calculator_3-way'!O858+1/'True_Odds_Calculator_3-way'!P858-1)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IF('Log_working_3-way'!$D857="","",'True_Odds_Calculator_3-way'!P858/'True_Odds_Calculator_3-way'!C858-1)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IF('Log_working_3-way'!D858="","",1/'True_Odds_Calculator_3-way'!N859+1/'True_Odds_Calculator_3-way'!O859+1/'True_Odds_Calculator_3-way'!P859-1)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IF('Log_working_3-way'!$D858="","",'True_Odds_Calculator_3-way'!P859/'True_Odds_Calculator_3-way'!C859-1)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IF('Log_working_3-way'!D859="","",1/'True_Odds_Calculator_3-way'!N860+1/'True_Odds_Calculator_3-way'!O860+1/'True_Odds_Calculator_3-way'!P860-1)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IF('Log_working_3-way'!$D859="","",'True_Odds_Calculator_3-way'!P860/'True_Odds_Calculator_3-way'!C860-1)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IF('Log_working_3-way'!D860="","",1/'True_Odds_Calculator_3-way'!N861+1/'True_Odds_Calculator_3-way'!O861+1/'True_Odds_Calculator_3-way'!P861-1)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IF('Log_working_3-way'!$D860="","",'True_Odds_Calculator_3-way'!P861/'True_Odds_Calculator_3-way'!C861-1)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IF('Log_working_3-way'!D861="","",1/'True_Odds_Calculator_3-way'!N862+1/'True_Odds_Calculator_3-way'!O862+1/'True_Odds_Calculator_3-way'!P862-1)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IF('Log_working_3-way'!$D861="","",'True_Odds_Calculator_3-way'!P862/'True_Odds_Calculator_3-way'!C862-1)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IF('Log_working_3-way'!D862="","",1/'True_Odds_Calculator_3-way'!N863+1/'True_Odds_Calculator_3-way'!O863+1/'True_Odds_Calculator_3-way'!P863-1)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IF('Log_working_3-way'!$D862="","",'True_Odds_Calculator_3-way'!P863/'True_Odds_Calculator_3-way'!C863-1)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IF('Log_working_3-way'!D863="","",1/'True_Odds_Calculator_3-way'!N864+1/'True_Odds_Calculator_3-way'!O864+1/'True_Odds_Calculator_3-way'!P864-1)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IF('Log_working_3-way'!$D863="","",'True_Odds_Calculator_3-way'!P864/'True_Odds_Calculator_3-way'!C864-1)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IF('Log_working_3-way'!D864="","",1/'True_Odds_Calculator_3-way'!N865+1/'True_Odds_Calculator_3-way'!O865+1/'True_Odds_Calculator_3-way'!P865-1)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IF('Log_working_3-way'!$D864="","",'True_Odds_Calculator_3-way'!P865/'True_Odds_Calculator_3-way'!C865-1)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IF('Log_working_3-way'!D865="","",1/'True_Odds_Calculator_3-way'!N866+1/'True_Odds_Calculator_3-way'!O866+1/'True_Odds_Calculator_3-way'!P866-1)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IF('Log_working_3-way'!$D865="","",'True_Odds_Calculator_3-way'!P866/'True_Odds_Calculator_3-way'!C866-1)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IF('Log_working_3-way'!D866="","",1/'True_Odds_Calculator_3-way'!N867+1/'True_Odds_Calculator_3-way'!O867+1/'True_Odds_Calculator_3-way'!P867-1)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IF('Log_working_3-way'!$D866="","",'True_Odds_Calculator_3-way'!P867/'True_Odds_Calculator_3-way'!C867-1)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IF('Log_working_3-way'!D867="","",1/'True_Odds_Calculator_3-way'!N868+1/'True_Odds_Calculator_3-way'!O868+1/'True_Odds_Calculator_3-way'!P868-1)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IF('Log_working_3-way'!$D867="","",'True_Odds_Calculator_3-way'!P868/'True_Odds_Calculator_3-way'!C868-1)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IF('Log_working_3-way'!D868="","",1/'True_Odds_Calculator_3-way'!N869+1/'True_Odds_Calculator_3-way'!O869+1/'True_Odds_Calculator_3-way'!P869-1)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IF('Log_working_3-way'!$D868="","",'True_Odds_Calculator_3-way'!P869/'True_Odds_Calculator_3-way'!C869-1)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IF('Log_working_3-way'!D869="","",1/'True_Odds_Calculator_3-way'!N870+1/'True_Odds_Calculator_3-way'!O870+1/'True_Odds_Calculator_3-way'!P870-1)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IF('Log_working_3-way'!$D869="","",'True_Odds_Calculator_3-way'!P870/'True_Odds_Calculator_3-way'!C870-1)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IF('Log_working_3-way'!D870="","",1/'True_Odds_Calculator_3-way'!N871+1/'True_Odds_Calculator_3-way'!O871+1/'True_Odds_Calculator_3-way'!P871-1)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IF('Log_working_3-way'!$D870="","",'True_Odds_Calculator_3-way'!P871/'True_Odds_Calculator_3-way'!C871-1)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IF('Log_working_3-way'!D871="","",1/'True_Odds_Calculator_3-way'!N872+1/'True_Odds_Calculator_3-way'!O872+1/'True_Odds_Calculator_3-way'!P872-1)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IF('Log_working_3-way'!$D871="","",'True_Odds_Calculator_3-way'!P872/'True_Odds_Calculator_3-way'!C872-1)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IF('Log_working_3-way'!D872="","",1/'True_Odds_Calculator_3-way'!N873+1/'True_Odds_Calculator_3-way'!O873+1/'True_Odds_Calculator_3-way'!P873-1)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IF('Log_working_3-way'!$D872="","",'True_Odds_Calculator_3-way'!P873/'True_Odds_Calculator_3-way'!C873-1)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IF('Log_working_3-way'!D873="","",1/'True_Odds_Calculator_3-way'!N874+1/'True_Odds_Calculator_3-way'!O874+1/'True_Odds_Calculator_3-way'!P874-1)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IF('Log_working_3-way'!$D873="","",'True_Odds_Calculator_3-way'!P874/'True_Odds_Calculator_3-way'!C874-1)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IF('Log_working_3-way'!D874="","",1/'True_Odds_Calculator_3-way'!N875+1/'True_Odds_Calculator_3-way'!O875+1/'True_Odds_Calculator_3-way'!P875-1)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IF('Log_working_3-way'!$D874="","",'True_Odds_Calculator_3-way'!P875/'True_Odds_Calculator_3-way'!C875-1)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IF('Log_working_3-way'!D875="","",1/'True_Odds_Calculator_3-way'!N876+1/'True_Odds_Calculator_3-way'!O876+1/'True_Odds_Calculator_3-way'!P876-1)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IF('Log_working_3-way'!$D875="","",'True_Odds_Calculator_3-way'!P876/'True_Odds_Calculator_3-way'!C876-1)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IF('Log_working_3-way'!D876="","",1/'True_Odds_Calculator_3-way'!N877+1/'True_Odds_Calculator_3-way'!O877+1/'True_Odds_Calculator_3-way'!P877-1)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IF('Log_working_3-way'!$D876="","",'True_Odds_Calculator_3-way'!P877/'True_Odds_Calculator_3-way'!C877-1)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IF('Log_working_3-way'!D877="","",1/'True_Odds_Calculator_3-way'!N878+1/'True_Odds_Calculator_3-way'!O878+1/'True_Odds_Calculator_3-way'!P878-1)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IF('Log_working_3-way'!$D877="","",'True_Odds_Calculator_3-way'!P878/'True_Odds_Calculator_3-way'!C878-1)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IF('Log_working_3-way'!D878="","",1/'True_Odds_Calculator_3-way'!N879+1/'True_Odds_Calculator_3-way'!O879+1/'True_Odds_Calculator_3-way'!P879-1)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IF('Log_working_3-way'!$D878="","",'True_Odds_Calculator_3-way'!P879/'True_Odds_Calculator_3-way'!C879-1)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IF('Log_working_3-way'!D879="","",1/'True_Odds_Calculator_3-way'!N880+1/'True_Odds_Calculator_3-way'!O880+1/'True_Odds_Calculator_3-way'!P880-1)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IF('Log_working_3-way'!$D879="","",'True_Odds_Calculator_3-way'!P880/'True_Odds_Calculator_3-way'!C880-1)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IF('Log_working_3-way'!D880="","",1/'True_Odds_Calculator_3-way'!N881+1/'True_Odds_Calculator_3-way'!O881+1/'True_Odds_Calculator_3-way'!P881-1)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IF('Log_working_3-way'!$D880="","",'True_Odds_Calculator_3-way'!P881/'True_Odds_Calculator_3-way'!C881-1)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IF('Log_working_3-way'!D881="","",1/'True_Odds_Calculator_3-way'!N882+1/'True_Odds_Calculator_3-way'!O882+1/'True_Odds_Calculator_3-way'!P882-1)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IF('Log_working_3-way'!$D881="","",'True_Odds_Calculator_3-way'!P882/'True_Odds_Calculator_3-way'!C882-1)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IF('Log_working_3-way'!D882="","",1/'True_Odds_Calculator_3-way'!N883+1/'True_Odds_Calculator_3-way'!O883+1/'True_Odds_Calculator_3-way'!P883-1)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IF('Log_working_3-way'!$D882="","",'True_Odds_Calculator_3-way'!P883/'True_Odds_Calculator_3-way'!C883-1)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IF('Log_working_3-way'!D883="","",1/'True_Odds_Calculator_3-way'!N884+1/'True_Odds_Calculator_3-way'!O884+1/'True_Odds_Calculator_3-way'!P884-1)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IF('Log_working_3-way'!$D883="","",'True_Odds_Calculator_3-way'!P884/'True_Odds_Calculator_3-way'!C884-1)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IF('Log_working_3-way'!D884="","",1/'True_Odds_Calculator_3-way'!N885+1/'True_Odds_Calculator_3-way'!O885+1/'True_Odds_Calculator_3-way'!P885-1)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IF('Log_working_3-way'!$D884="","",'True_Odds_Calculator_3-way'!P885/'True_Odds_Calculator_3-way'!C885-1)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IF('Log_working_3-way'!D885="","",1/'True_Odds_Calculator_3-way'!N886+1/'True_Odds_Calculator_3-way'!O886+1/'True_Odds_Calculator_3-way'!P886-1)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IF('Log_working_3-way'!$D885="","",'True_Odds_Calculator_3-way'!P886/'True_Odds_Calculator_3-way'!C886-1)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IF('Log_working_3-way'!D886="","",1/'True_Odds_Calculator_3-way'!N887+1/'True_Odds_Calculator_3-way'!O887+1/'True_Odds_Calculator_3-way'!P887-1)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IF('Log_working_3-way'!$D886="","",'True_Odds_Calculator_3-way'!P887/'True_Odds_Calculator_3-way'!C887-1)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IF('Log_working_3-way'!D887="","",1/'True_Odds_Calculator_3-way'!N888+1/'True_Odds_Calculator_3-way'!O888+1/'True_Odds_Calculator_3-way'!P888-1)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IF('Log_working_3-way'!$D887="","",'True_Odds_Calculator_3-way'!P888/'True_Odds_Calculator_3-way'!C888-1)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IF('Log_working_3-way'!D888="","",1/'True_Odds_Calculator_3-way'!N889+1/'True_Odds_Calculator_3-way'!O889+1/'True_Odds_Calculator_3-way'!P889-1)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IF('Log_working_3-way'!$D888="","",'True_Odds_Calculator_3-way'!P889/'True_Odds_Calculator_3-way'!C889-1)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IF('Log_working_3-way'!D889="","",1/'True_Odds_Calculator_3-way'!N890+1/'True_Odds_Calculator_3-way'!O890+1/'True_Odds_Calculator_3-way'!P890-1)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IF('Log_working_3-way'!$D889="","",'True_Odds_Calculator_3-way'!P890/'True_Odds_Calculator_3-way'!C890-1)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IF('Log_working_3-way'!D890="","",1/'True_Odds_Calculator_3-way'!N891+1/'True_Odds_Calculator_3-way'!O891+1/'True_Odds_Calculator_3-way'!P891-1)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IF('Log_working_3-way'!$D890="","",'True_Odds_Calculator_3-way'!P891/'True_Odds_Calculator_3-way'!C891-1)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IF('Log_working_3-way'!D891="","",1/'True_Odds_Calculator_3-way'!N892+1/'True_Odds_Calculator_3-way'!O892+1/'True_Odds_Calculator_3-way'!P892-1)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IF('Log_working_3-way'!$D891="","",'True_Odds_Calculator_3-way'!P892/'True_Odds_Calculator_3-way'!C892-1)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IF('Log_working_3-way'!D892="","",1/'True_Odds_Calculator_3-way'!N893+1/'True_Odds_Calculator_3-way'!O893+1/'True_Odds_Calculator_3-way'!P893-1)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IF('Log_working_3-way'!$D892="","",'True_Odds_Calculator_3-way'!P893/'True_Odds_Calculator_3-way'!C893-1)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IF('Log_working_3-way'!D893="","",1/'True_Odds_Calculator_3-way'!N894+1/'True_Odds_Calculator_3-way'!O894+1/'True_Odds_Calculator_3-way'!P894-1)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IF('Log_working_3-way'!$D893="","",'True_Odds_Calculator_3-way'!P894/'True_Odds_Calculator_3-way'!C894-1)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IF('Log_working_3-way'!D894="","",1/'True_Odds_Calculator_3-way'!N895+1/'True_Odds_Calculator_3-way'!O895+1/'True_Odds_Calculator_3-way'!P895-1)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IF('Log_working_3-way'!$D894="","",'True_Odds_Calculator_3-way'!P895/'True_Odds_Calculator_3-way'!C895-1)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IF('Log_working_3-way'!D895="","",1/'True_Odds_Calculator_3-way'!N896+1/'True_Odds_Calculator_3-way'!O896+1/'True_Odds_Calculator_3-way'!P896-1)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IF('Log_working_3-way'!$D895="","",'True_Odds_Calculator_3-way'!P896/'True_Odds_Calculator_3-way'!C896-1)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IF('Log_working_3-way'!D896="","",1/'True_Odds_Calculator_3-way'!N897+1/'True_Odds_Calculator_3-way'!O897+1/'True_Odds_Calculator_3-way'!P897-1)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IF('Log_working_3-way'!$D896="","",'True_Odds_Calculator_3-way'!P897/'True_Odds_Calculator_3-way'!C897-1)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IF('Log_working_3-way'!D897="","",1/'True_Odds_Calculator_3-way'!N898+1/'True_Odds_Calculator_3-way'!O898+1/'True_Odds_Calculator_3-way'!P898-1)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IF('Log_working_3-way'!$D897="","",'True_Odds_Calculator_3-way'!P898/'True_Odds_Calculator_3-way'!C898-1)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IF('Log_working_3-way'!D898="","",1/'True_Odds_Calculator_3-way'!N899+1/'True_Odds_Calculator_3-way'!O899+1/'True_Odds_Calculator_3-way'!P899-1)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IF('Log_working_3-way'!$D898="","",'True_Odds_Calculator_3-way'!P899/'True_Odds_Calculator_3-way'!C899-1)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IF('Log_working_3-way'!D899="","",1/'True_Odds_Calculator_3-way'!N900+1/'True_Odds_Calculator_3-way'!O900+1/'True_Odds_Calculator_3-way'!P900-1)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IF('Log_working_3-way'!$D899="","",'True_Odds_Calculator_3-way'!P900/'True_Odds_Calculator_3-way'!C900-1)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IF('Log_working_3-way'!D900="","",1/'True_Odds_Calculator_3-way'!N901+1/'True_Odds_Calculator_3-way'!O901+1/'True_Odds_Calculator_3-way'!P901-1)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IF('Log_working_3-way'!$D900="","",'True_Odds_Calculator_3-way'!P901/'True_Odds_Calculator_3-way'!C901-1)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IF('Log_working_3-way'!D901="","",1/'True_Odds_Calculator_3-way'!N902+1/'True_Odds_Calculator_3-way'!O902+1/'True_Odds_Calculator_3-way'!P902-1)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IF('Log_working_3-way'!$D901="","",'True_Odds_Calculator_3-way'!P902/'True_Odds_Calculator_3-way'!C902-1)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IF('Log_working_3-way'!D902="","",1/'True_Odds_Calculator_3-way'!N903+1/'True_Odds_Calculator_3-way'!O903+1/'True_Odds_Calculator_3-way'!P903-1)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IF('Log_working_3-way'!$D902="","",'True_Odds_Calculator_3-way'!P903/'True_Odds_Calculator_3-way'!C903-1)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IF('Log_working_3-way'!D903="","",1/'True_Odds_Calculator_3-way'!N904+1/'True_Odds_Calculator_3-way'!O904+1/'True_Odds_Calculator_3-way'!P904-1)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IF('Log_working_3-way'!$D903="","",'True_Odds_Calculator_3-way'!P904/'True_Odds_Calculator_3-way'!C904-1)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IF('Log_working_3-way'!D904="","",1/'True_Odds_Calculator_3-way'!N905+1/'True_Odds_Calculator_3-way'!O905+1/'True_Odds_Calculator_3-way'!P905-1)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IF('Log_working_3-way'!$D904="","",'True_Odds_Calculator_3-way'!P905/'True_Odds_Calculator_3-way'!C905-1)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IF('Log_working_3-way'!D905="","",1/'True_Odds_Calculator_3-way'!N906+1/'True_Odds_Calculator_3-way'!O906+1/'True_Odds_Calculator_3-way'!P906-1)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IF('Log_working_3-way'!$D905="","",'True_Odds_Calculator_3-way'!P906/'True_Odds_Calculator_3-way'!C906-1)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IF('Log_working_3-way'!D906="","",1/'True_Odds_Calculator_3-way'!N907+1/'True_Odds_Calculator_3-way'!O907+1/'True_Odds_Calculator_3-way'!P907-1)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IF('Log_working_3-way'!$D906="","",'True_Odds_Calculator_3-way'!P907/'True_Odds_Calculator_3-way'!C907-1)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IF('Log_working_3-way'!D907="","",1/'True_Odds_Calculator_3-way'!N908+1/'True_Odds_Calculator_3-way'!O908+1/'True_Odds_Calculator_3-way'!P908-1)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IF('Log_working_3-way'!$D907="","",'True_Odds_Calculator_3-way'!P908/'True_Odds_Calculator_3-way'!C908-1)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IF('Log_working_3-way'!D908="","",1/'True_Odds_Calculator_3-way'!N909+1/'True_Odds_Calculator_3-way'!O909+1/'True_Odds_Calculator_3-way'!P909-1)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IF('Log_working_3-way'!$D908="","",'True_Odds_Calculator_3-way'!P909/'True_Odds_Calculator_3-way'!C909-1)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IF('Log_working_3-way'!D909="","",1/'True_Odds_Calculator_3-way'!N910+1/'True_Odds_Calculator_3-way'!O910+1/'True_Odds_Calculator_3-way'!P910-1)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IF('Log_working_3-way'!$D909="","",'True_Odds_Calculator_3-way'!P910/'True_Odds_Calculator_3-way'!C910-1)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IF('Log_working_3-way'!D910="","",1/'True_Odds_Calculator_3-way'!N911+1/'True_Odds_Calculator_3-way'!O911+1/'True_Odds_Calculator_3-way'!P911-1)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IF('Log_working_3-way'!$D910="","",'True_Odds_Calculator_3-way'!P911/'True_Odds_Calculator_3-way'!C911-1)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IF('Log_working_3-way'!D911="","",1/'True_Odds_Calculator_3-way'!N912+1/'True_Odds_Calculator_3-way'!O912+1/'True_Odds_Calculator_3-way'!P912-1)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IF('Log_working_3-way'!$D911="","",'True_Odds_Calculator_3-way'!P912/'True_Odds_Calculator_3-way'!C912-1)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IF('Log_working_3-way'!D912="","",1/'True_Odds_Calculator_3-way'!N913+1/'True_Odds_Calculator_3-way'!O913+1/'True_Odds_Calculator_3-way'!P913-1)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IF('Log_working_3-way'!$D912="","",'True_Odds_Calculator_3-way'!P913/'True_Odds_Calculator_3-way'!C913-1)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IF('Log_working_3-way'!D913="","",1/'True_Odds_Calculator_3-way'!N914+1/'True_Odds_Calculator_3-way'!O914+1/'True_Odds_Calculator_3-way'!P914-1)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IF('Log_working_3-way'!$D913="","",'True_Odds_Calculator_3-way'!P914/'True_Odds_Calculator_3-way'!C914-1)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IF('Log_working_3-way'!D914="","",1/'True_Odds_Calculator_3-way'!N915+1/'True_Odds_Calculator_3-way'!O915+1/'True_Odds_Calculator_3-way'!P915-1)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IF('Log_working_3-way'!$D914="","",'True_Odds_Calculator_3-way'!P915/'True_Odds_Calculator_3-way'!C915-1)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IF('Log_working_3-way'!D915="","",1/'True_Odds_Calculator_3-way'!N916+1/'True_Odds_Calculator_3-way'!O916+1/'True_Odds_Calculator_3-way'!P916-1)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IF('Log_working_3-way'!$D915="","",'True_Odds_Calculator_3-way'!P916/'True_Odds_Calculator_3-way'!C916-1)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IF('Log_working_3-way'!D916="","",1/'True_Odds_Calculator_3-way'!N917+1/'True_Odds_Calculator_3-way'!O917+1/'True_Odds_Calculator_3-way'!P917-1)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IF('Log_working_3-way'!$D916="","",'True_Odds_Calculator_3-way'!P917/'True_Odds_Calculator_3-way'!C917-1)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IF('Log_working_3-way'!D917="","",1/'True_Odds_Calculator_3-way'!N918+1/'True_Odds_Calculator_3-way'!O918+1/'True_Odds_Calculator_3-way'!P918-1)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IF('Log_working_3-way'!$D917="","",'True_Odds_Calculator_3-way'!P918/'True_Odds_Calculator_3-way'!C918-1)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IF('Log_working_3-way'!D918="","",1/'True_Odds_Calculator_3-way'!N919+1/'True_Odds_Calculator_3-way'!O919+1/'True_Odds_Calculator_3-way'!P919-1)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IF('Log_working_3-way'!$D918="","",'True_Odds_Calculator_3-way'!P919/'True_Odds_Calculator_3-way'!C919-1)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IF('Log_working_3-way'!D919="","",1/'True_Odds_Calculator_3-way'!N920+1/'True_Odds_Calculator_3-way'!O920+1/'True_Odds_Calculator_3-way'!P920-1)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IF('Log_working_3-way'!$D919="","",'True_Odds_Calculator_3-way'!P920/'True_Odds_Calculator_3-way'!C920-1)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IF('Log_working_3-way'!D920="","",1/'True_Odds_Calculator_3-way'!N921+1/'True_Odds_Calculator_3-way'!O921+1/'True_Odds_Calculator_3-way'!P921-1)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IF('Log_working_3-way'!$D920="","",'True_Odds_Calculator_3-way'!P921/'True_Odds_Calculator_3-way'!C921-1)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IF('Log_working_3-way'!D921="","",1/'True_Odds_Calculator_3-way'!N922+1/'True_Odds_Calculator_3-way'!O922+1/'True_Odds_Calculator_3-way'!P922-1)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IF('Log_working_3-way'!$D921="","",'True_Odds_Calculator_3-way'!P922/'True_Odds_Calculator_3-way'!C922-1)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IF('Log_working_3-way'!D922="","",1/'True_Odds_Calculator_3-way'!N923+1/'True_Odds_Calculator_3-way'!O923+1/'True_Odds_Calculator_3-way'!P923-1)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IF('Log_working_3-way'!$D922="","",'True_Odds_Calculator_3-way'!P923/'True_Odds_Calculator_3-way'!C923-1)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IF('Log_working_3-way'!D923="","",1/'True_Odds_Calculator_3-way'!N924+1/'True_Odds_Calculator_3-way'!O924+1/'True_Odds_Calculator_3-way'!P924-1)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IF('Log_working_3-way'!$D923="","",'True_Odds_Calculator_3-way'!P924/'True_Odds_Calculator_3-way'!C924-1)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IF('Log_working_3-way'!D924="","",1/'True_Odds_Calculator_3-way'!N925+1/'True_Odds_Calculator_3-way'!O925+1/'True_Odds_Calculator_3-way'!P925-1)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IF('Log_working_3-way'!$D924="","",'True_Odds_Calculator_3-way'!P925/'True_Odds_Calculator_3-way'!C925-1)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IF('Log_working_3-way'!D925="","",1/'True_Odds_Calculator_3-way'!N926+1/'True_Odds_Calculator_3-way'!O926+1/'True_Odds_Calculator_3-way'!P926-1)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IF('Log_working_3-way'!$D925="","",'True_Odds_Calculator_3-way'!P926/'True_Odds_Calculator_3-way'!C926-1)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IF('Log_working_3-way'!D926="","",1/'True_Odds_Calculator_3-way'!N927+1/'True_Odds_Calculator_3-way'!O927+1/'True_Odds_Calculator_3-way'!P927-1)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IF('Log_working_3-way'!$D926="","",'True_Odds_Calculator_3-way'!P927/'True_Odds_Calculator_3-way'!C927-1)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IF('Log_working_3-way'!D927="","",1/'True_Odds_Calculator_3-way'!N928+1/'True_Odds_Calculator_3-way'!O928+1/'True_Odds_Calculator_3-way'!P928-1)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IF('Log_working_3-way'!$D927="","",'True_Odds_Calculator_3-way'!P928/'True_Odds_Calculator_3-way'!C928-1)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IF('Log_working_3-way'!D928="","",1/'True_Odds_Calculator_3-way'!N929+1/'True_Odds_Calculator_3-way'!O929+1/'True_Odds_Calculator_3-way'!P929-1)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IF('Log_working_3-way'!$D928="","",'True_Odds_Calculator_3-way'!P929/'True_Odds_Calculator_3-way'!C929-1)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IF('Log_working_3-way'!D929="","",1/'True_Odds_Calculator_3-way'!N930+1/'True_Odds_Calculator_3-way'!O930+1/'True_Odds_Calculator_3-way'!P930-1)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IF('Log_working_3-way'!$D929="","",'True_Odds_Calculator_3-way'!P930/'True_Odds_Calculator_3-way'!C930-1)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IF('Log_working_3-way'!D930="","",1/'True_Odds_Calculator_3-way'!N931+1/'True_Odds_Calculator_3-way'!O931+1/'True_Odds_Calculator_3-way'!P931-1)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IF('Log_working_3-way'!$D930="","",'True_Odds_Calculator_3-way'!P931/'True_Odds_Calculator_3-way'!C931-1)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IF('Log_working_3-way'!D931="","",1/'True_Odds_Calculator_3-way'!N932+1/'True_Odds_Calculator_3-way'!O932+1/'True_Odds_Calculator_3-way'!P932-1)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IF('Log_working_3-way'!$D931="","",'True_Odds_Calculator_3-way'!P932/'True_Odds_Calculator_3-way'!C932-1)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IF('Log_working_3-way'!D932="","",1/'True_Odds_Calculator_3-way'!N933+1/'True_Odds_Calculator_3-way'!O933+1/'True_Odds_Calculator_3-way'!P933-1)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IF('Log_working_3-way'!$D932="","",'True_Odds_Calculator_3-way'!P933/'True_Odds_Calculator_3-way'!C933-1)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IF('Log_working_3-way'!D933="","",1/'True_Odds_Calculator_3-way'!N934+1/'True_Odds_Calculator_3-way'!O934+1/'True_Odds_Calculator_3-way'!P934-1)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IF('Log_working_3-way'!$D933="","",'True_Odds_Calculator_3-way'!P934/'True_Odds_Calculator_3-way'!C934-1)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IF('Log_working_3-way'!D934="","",1/'True_Odds_Calculator_3-way'!N935+1/'True_Odds_Calculator_3-way'!O935+1/'True_Odds_Calculator_3-way'!P935-1)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IF('Log_working_3-way'!$D934="","",'True_Odds_Calculator_3-way'!P935/'True_Odds_Calculator_3-way'!C935-1)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IF('Log_working_3-way'!D935="","",1/'True_Odds_Calculator_3-way'!N936+1/'True_Odds_Calculator_3-way'!O936+1/'True_Odds_Calculator_3-way'!P936-1)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IF('Log_working_3-way'!$D935="","",'True_Odds_Calculator_3-way'!P936/'True_Odds_Calculator_3-way'!C936-1)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IF('Log_working_3-way'!D936="","",1/'True_Odds_Calculator_3-way'!N937+1/'True_Odds_Calculator_3-way'!O937+1/'True_Odds_Calculator_3-way'!P937-1)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IF('Log_working_3-way'!$D936="","",'True_Odds_Calculator_3-way'!P937/'True_Odds_Calculator_3-way'!C937-1)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IF('Log_working_3-way'!D937="","",1/'True_Odds_Calculator_3-way'!N938+1/'True_Odds_Calculator_3-way'!O938+1/'True_Odds_Calculator_3-way'!P938-1)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IF('Log_working_3-way'!$D937="","",'True_Odds_Calculator_3-way'!P938/'True_Odds_Calculator_3-way'!C938-1)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IF('Log_working_3-way'!D938="","",1/'True_Odds_Calculator_3-way'!N939+1/'True_Odds_Calculator_3-way'!O939+1/'True_Odds_Calculator_3-way'!P939-1)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IF('Log_working_3-way'!$D938="","",'True_Odds_Calculator_3-way'!P939/'True_Odds_Calculator_3-way'!C939-1)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IF('Log_working_3-way'!D939="","",1/'True_Odds_Calculator_3-way'!N940+1/'True_Odds_Calculator_3-way'!O940+1/'True_Odds_Calculator_3-way'!P940-1)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IF('Log_working_3-way'!$D939="","",'True_Odds_Calculator_3-way'!P940/'True_Odds_Calculator_3-way'!C940-1)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IF('Log_working_3-way'!D940="","",1/'True_Odds_Calculator_3-way'!N941+1/'True_Odds_Calculator_3-way'!O941+1/'True_Odds_Calculator_3-way'!P941-1)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IF('Log_working_3-way'!$D940="","",'True_Odds_Calculator_3-way'!P941/'True_Odds_Calculator_3-way'!C941-1)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IF('Log_working_3-way'!D941="","",1/'True_Odds_Calculator_3-way'!N942+1/'True_Odds_Calculator_3-way'!O942+1/'True_Odds_Calculator_3-way'!P942-1)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IF('Log_working_3-way'!$D941="","",'True_Odds_Calculator_3-way'!P942/'True_Odds_Calculator_3-way'!C942-1)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IF('Log_working_3-way'!D942="","",1/'True_Odds_Calculator_3-way'!N943+1/'True_Odds_Calculator_3-way'!O943+1/'True_Odds_Calculator_3-way'!P943-1)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IF('Log_working_3-way'!$D942="","",'True_Odds_Calculator_3-way'!P943/'True_Odds_Calculator_3-way'!C943-1)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IF('Log_working_3-way'!D943="","",1/'True_Odds_Calculator_3-way'!N944+1/'True_Odds_Calculator_3-way'!O944+1/'True_Odds_Calculator_3-way'!P944-1)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IF('Log_working_3-way'!$D943="","",'True_Odds_Calculator_3-way'!P944/'True_Odds_Calculator_3-way'!C944-1)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IF('Log_working_3-way'!D944="","",1/'True_Odds_Calculator_3-way'!N945+1/'True_Odds_Calculator_3-way'!O945+1/'True_Odds_Calculator_3-way'!P945-1)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IF('Log_working_3-way'!$D944="","",'True_Odds_Calculator_3-way'!P945/'True_Odds_Calculator_3-way'!C945-1)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IF('Log_working_3-way'!D945="","",1/'True_Odds_Calculator_3-way'!N946+1/'True_Odds_Calculator_3-way'!O946+1/'True_Odds_Calculator_3-way'!P946-1)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IF('Log_working_3-way'!$D945="","",'True_Odds_Calculator_3-way'!P946/'True_Odds_Calculator_3-way'!C946-1)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IF('Log_working_3-way'!D946="","",1/'True_Odds_Calculator_3-way'!N947+1/'True_Odds_Calculator_3-way'!O947+1/'True_Odds_Calculator_3-way'!P947-1)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IF('Log_working_3-way'!$D946="","",'True_Odds_Calculator_3-way'!P947/'True_Odds_Calculator_3-way'!C947-1)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IF('Log_working_3-way'!D947="","",1/'True_Odds_Calculator_3-way'!N948+1/'True_Odds_Calculator_3-way'!O948+1/'True_Odds_Calculator_3-way'!P948-1)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IF('Log_working_3-way'!$D947="","",'True_Odds_Calculator_3-way'!P948/'True_Odds_Calculator_3-way'!C948-1)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IF('Log_working_3-way'!D948="","",1/'True_Odds_Calculator_3-way'!N949+1/'True_Odds_Calculator_3-way'!O949+1/'True_Odds_Calculator_3-way'!P949-1)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IF('Log_working_3-way'!$D948="","",'True_Odds_Calculator_3-way'!P949/'True_Odds_Calculator_3-way'!C949-1)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IF('Log_working_3-way'!D949="","",1/'True_Odds_Calculator_3-way'!N950+1/'True_Odds_Calculator_3-way'!O950+1/'True_Odds_Calculator_3-way'!P950-1)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IF('Log_working_3-way'!$D949="","",'True_Odds_Calculator_3-way'!P950/'True_Odds_Calculator_3-way'!C950-1)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IF('Log_working_3-way'!D950="","",1/'True_Odds_Calculator_3-way'!N951+1/'True_Odds_Calculator_3-way'!O951+1/'True_Odds_Calculator_3-way'!P951-1)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IF('Log_working_3-way'!$D950="","",'True_Odds_Calculator_3-way'!P951/'True_Odds_Calculator_3-way'!C951-1)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IF('Log_working_3-way'!D951="","",1/'True_Odds_Calculator_3-way'!N952+1/'True_Odds_Calculator_3-way'!O952+1/'True_Odds_Calculator_3-way'!P952-1)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IF('Log_working_3-way'!$D951="","",'True_Odds_Calculator_3-way'!P952/'True_Odds_Calculator_3-way'!C952-1)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IF('Log_working_3-way'!D952="","",1/'True_Odds_Calculator_3-way'!N953+1/'True_Odds_Calculator_3-way'!O953+1/'True_Odds_Calculator_3-way'!P953-1)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IF('Log_working_3-way'!$D952="","",'True_Odds_Calculator_3-way'!P953/'True_Odds_Calculator_3-way'!C953-1)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IF('Log_working_3-way'!D953="","",1/'True_Odds_Calculator_3-way'!N954+1/'True_Odds_Calculator_3-way'!O954+1/'True_Odds_Calculator_3-way'!P954-1)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IF('Log_working_3-way'!$D953="","",'True_Odds_Calculator_3-way'!P954/'True_Odds_Calculator_3-way'!C954-1)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IF('Log_working_3-way'!D954="","",1/'True_Odds_Calculator_3-way'!N955+1/'True_Odds_Calculator_3-way'!O955+1/'True_Odds_Calculator_3-way'!P955-1)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IF('Log_working_3-way'!$D954="","",'True_Odds_Calculator_3-way'!P955/'True_Odds_Calculator_3-way'!C955-1)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IF('Log_working_3-way'!D955="","",1/'True_Odds_Calculator_3-way'!N956+1/'True_Odds_Calculator_3-way'!O956+1/'True_Odds_Calculator_3-way'!P956-1)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IF('Log_working_3-way'!$D955="","",'True_Odds_Calculator_3-way'!P956/'True_Odds_Calculator_3-way'!C956-1)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IF('Log_working_3-way'!D956="","",1/'True_Odds_Calculator_3-way'!N957+1/'True_Odds_Calculator_3-way'!O957+1/'True_Odds_Calculator_3-way'!P957-1)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IF('Log_working_3-way'!$D956="","",'True_Odds_Calculator_3-way'!P957/'True_Odds_Calculator_3-way'!C957-1)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IF('Log_working_3-way'!D957="","",1/'True_Odds_Calculator_3-way'!N958+1/'True_Odds_Calculator_3-way'!O958+1/'True_Odds_Calculator_3-way'!P958-1)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IF('Log_working_3-way'!$D957="","",'True_Odds_Calculator_3-way'!P958/'True_Odds_Calculator_3-way'!C958-1)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IF('Log_working_3-way'!D958="","",1/'True_Odds_Calculator_3-way'!N959+1/'True_Odds_Calculator_3-way'!O959+1/'True_Odds_Calculator_3-way'!P959-1)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IF('Log_working_3-way'!$D958="","",'True_Odds_Calculator_3-way'!P959/'True_Odds_Calculator_3-way'!C959-1)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IF('Log_working_3-way'!D959="","",1/'True_Odds_Calculator_3-way'!N960+1/'True_Odds_Calculator_3-way'!O960+1/'True_Odds_Calculator_3-way'!P960-1)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IF('Log_working_3-way'!$D959="","",'True_Odds_Calculator_3-way'!P960/'True_Odds_Calculator_3-way'!C960-1)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IF('Log_working_3-way'!D960="","",1/'True_Odds_Calculator_3-way'!N961+1/'True_Odds_Calculator_3-way'!O961+1/'True_Odds_Calculator_3-way'!P961-1)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IF('Log_working_3-way'!$D960="","",'True_Odds_Calculator_3-way'!P961/'True_Odds_Calculator_3-way'!C961-1)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IF('Log_working_3-way'!D961="","",1/'True_Odds_Calculator_3-way'!N962+1/'True_Odds_Calculator_3-way'!O962+1/'True_Odds_Calculator_3-way'!P962-1)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IF('Log_working_3-way'!$D961="","",'True_Odds_Calculator_3-way'!P962/'True_Odds_Calculator_3-way'!C962-1)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IF('Log_working_3-way'!D962="","",1/'True_Odds_Calculator_3-way'!N963+1/'True_Odds_Calculator_3-way'!O963+1/'True_Odds_Calculator_3-way'!P963-1)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IF('Log_working_3-way'!$D962="","",'True_Odds_Calculator_3-way'!P963/'True_Odds_Calculator_3-way'!C963-1)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IF('Log_working_3-way'!D963="","",1/'True_Odds_Calculator_3-way'!N964+1/'True_Odds_Calculator_3-way'!O964+1/'True_Odds_Calculator_3-way'!P964-1)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IF('Log_working_3-way'!$D963="","",'True_Odds_Calculator_3-way'!P964/'True_Odds_Calculator_3-way'!C964-1)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IF('Log_working_3-way'!D964="","",1/'True_Odds_Calculator_3-way'!N965+1/'True_Odds_Calculator_3-way'!O965+1/'True_Odds_Calculator_3-way'!P965-1)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IF('Log_working_3-way'!$D964="","",'True_Odds_Calculator_3-way'!P965/'True_Odds_Calculator_3-way'!C965-1)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IF('Log_working_3-way'!D965="","",1/'True_Odds_Calculator_3-way'!N966+1/'True_Odds_Calculator_3-way'!O966+1/'True_Odds_Calculator_3-way'!P966-1)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IF('Log_working_3-way'!$D965="","",'True_Odds_Calculator_3-way'!P966/'True_Odds_Calculator_3-way'!C966-1)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IF('Log_working_3-way'!D966="","",1/'True_Odds_Calculator_3-way'!N967+1/'True_Odds_Calculator_3-way'!O967+1/'True_Odds_Calculator_3-way'!P967-1)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IF('Log_working_3-way'!$D966="","",'True_Odds_Calculator_3-way'!P967/'True_Odds_Calculator_3-way'!C967-1)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IF('Log_working_3-way'!D967="","",1/'True_Odds_Calculator_3-way'!N968+1/'True_Odds_Calculator_3-way'!O968+1/'True_Odds_Calculator_3-way'!P968-1)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IF('Log_working_3-way'!$D967="","",'True_Odds_Calculator_3-way'!P968/'True_Odds_Calculator_3-way'!C968-1)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IF('Log_working_3-way'!D968="","",1/'True_Odds_Calculator_3-way'!N969+1/'True_Odds_Calculator_3-way'!O969+1/'True_Odds_Calculator_3-way'!P969-1)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IF('Log_working_3-way'!$D968="","",'True_Odds_Calculator_3-way'!P969/'True_Odds_Calculator_3-way'!C969-1)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IF('Log_working_3-way'!D969="","",1/'True_Odds_Calculator_3-way'!N970+1/'True_Odds_Calculator_3-way'!O970+1/'True_Odds_Calculator_3-way'!P970-1)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IF('Log_working_3-way'!$D969="","",'True_Odds_Calculator_3-way'!P970/'True_Odds_Calculator_3-way'!C970-1)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IF('Log_working_3-way'!D970="","",1/'True_Odds_Calculator_3-way'!N971+1/'True_Odds_Calculator_3-way'!O971+1/'True_Odds_Calculator_3-way'!P971-1)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IF('Log_working_3-way'!$D970="","",'True_Odds_Calculator_3-way'!P971/'True_Odds_Calculator_3-way'!C971-1)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IF('Log_working_3-way'!D971="","",1/'True_Odds_Calculator_3-way'!N972+1/'True_Odds_Calculator_3-way'!O972+1/'True_Odds_Calculator_3-way'!P972-1)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IF('Log_working_3-way'!$D971="","",'True_Odds_Calculator_3-way'!P972/'True_Odds_Calculator_3-way'!C972-1)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IF('Log_working_3-way'!D972="","",1/'True_Odds_Calculator_3-way'!N973+1/'True_Odds_Calculator_3-way'!O973+1/'True_Odds_Calculator_3-way'!P973-1)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IF('Log_working_3-way'!$D972="","",'True_Odds_Calculator_3-way'!P973/'True_Odds_Calculator_3-way'!C973-1)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IF('Log_working_3-way'!D973="","",1/'True_Odds_Calculator_3-way'!N974+1/'True_Odds_Calculator_3-way'!O974+1/'True_Odds_Calculator_3-way'!P974-1)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IF('Log_working_3-way'!$D973="","",'True_Odds_Calculator_3-way'!P974/'True_Odds_Calculator_3-way'!C974-1)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IF('Log_working_3-way'!D974="","",1/'True_Odds_Calculator_3-way'!N975+1/'True_Odds_Calculator_3-way'!O975+1/'True_Odds_Calculator_3-way'!P975-1)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IF('Log_working_3-way'!$D974="","",'True_Odds_Calculator_3-way'!P975/'True_Odds_Calculator_3-way'!C975-1)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IF('Log_working_3-way'!D975="","",1/'True_Odds_Calculator_3-way'!N976+1/'True_Odds_Calculator_3-way'!O976+1/'True_Odds_Calculator_3-way'!P976-1)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IF('Log_working_3-way'!$D975="","",'True_Odds_Calculator_3-way'!P976/'True_Odds_Calculator_3-way'!C976-1)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IF('Log_working_3-way'!D976="","",1/'True_Odds_Calculator_3-way'!N977+1/'True_Odds_Calculator_3-way'!O977+1/'True_Odds_Calculator_3-way'!P977-1)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IF('Log_working_3-way'!$D976="","",'True_Odds_Calculator_3-way'!P977/'True_Odds_Calculator_3-way'!C977-1)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IF('Log_working_3-way'!D977="","",1/'True_Odds_Calculator_3-way'!N978+1/'True_Odds_Calculator_3-way'!O978+1/'True_Odds_Calculator_3-way'!P978-1)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IF('Log_working_3-way'!$D977="","",'True_Odds_Calculator_3-way'!P978/'True_Odds_Calculator_3-way'!C978-1)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IF('Log_working_3-way'!D978="","",1/'True_Odds_Calculator_3-way'!N979+1/'True_Odds_Calculator_3-way'!O979+1/'True_Odds_Calculator_3-way'!P979-1)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IF('Log_working_3-way'!$D978="","",'True_Odds_Calculator_3-way'!P979/'True_Odds_Calculator_3-way'!C979-1)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IF('Log_working_3-way'!D979="","",1/'True_Odds_Calculator_3-way'!N980+1/'True_Odds_Calculator_3-way'!O980+1/'True_Odds_Calculator_3-way'!P980-1)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IF('Log_working_3-way'!$D979="","",'True_Odds_Calculator_3-way'!P980/'True_Odds_Calculator_3-way'!C980-1)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IF('Log_working_3-way'!D980="","",1/'True_Odds_Calculator_3-way'!N981+1/'True_Odds_Calculator_3-way'!O981+1/'True_Odds_Calculator_3-way'!P981-1)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IF('Log_working_3-way'!$D980="","",'True_Odds_Calculator_3-way'!P981/'True_Odds_Calculator_3-way'!C981-1)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IF('Log_working_3-way'!D981="","",1/'True_Odds_Calculator_3-way'!N982+1/'True_Odds_Calculator_3-way'!O982+1/'True_Odds_Calculator_3-way'!P982-1)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IF('Log_working_3-way'!$D981="","",'True_Odds_Calculator_3-way'!P982/'True_Odds_Calculator_3-way'!C982-1)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IF('Log_working_3-way'!D982="","",1/'True_Odds_Calculator_3-way'!N983+1/'True_Odds_Calculator_3-way'!O983+1/'True_Odds_Calculator_3-way'!P983-1)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IF('Log_working_3-way'!$D982="","",'True_Odds_Calculator_3-way'!P983/'True_Odds_Calculator_3-way'!C983-1)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IF('Log_working_3-way'!D983="","",1/'True_Odds_Calculator_3-way'!N984+1/'True_Odds_Calculator_3-way'!O984+1/'True_Odds_Calculator_3-way'!P984-1)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IF('Log_working_3-way'!$D983="","",'True_Odds_Calculator_3-way'!P984/'True_Odds_Calculator_3-way'!C984-1)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IF('Log_working_3-way'!D984="","",1/'True_Odds_Calculator_3-way'!N985+1/'True_Odds_Calculator_3-way'!O985+1/'True_Odds_Calculator_3-way'!P985-1)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IF('Log_working_3-way'!$D984="","",'True_Odds_Calculator_3-way'!P985/'True_Odds_Calculator_3-way'!C985-1)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IF('Log_working_3-way'!D985="","",1/'True_Odds_Calculator_3-way'!N986+1/'True_Odds_Calculator_3-way'!O986+1/'True_Odds_Calculator_3-way'!P986-1)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IF('Log_working_3-way'!$D985="","",'True_Odds_Calculator_3-way'!P986/'True_Odds_Calculator_3-way'!C986-1)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IF('Log_working_3-way'!D986="","",1/'True_Odds_Calculator_3-way'!N987+1/'True_Odds_Calculator_3-way'!O987+1/'True_Odds_Calculator_3-way'!P987-1)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IF('Log_working_3-way'!$D986="","",'True_Odds_Calculator_3-way'!P987/'True_Odds_Calculator_3-way'!C987-1)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IF('Log_working_3-way'!D987="","",1/'True_Odds_Calculator_3-way'!N988+1/'True_Odds_Calculator_3-way'!O988+1/'True_Odds_Calculator_3-way'!P988-1)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IF('Log_working_3-way'!$D987="","",'True_Odds_Calculator_3-way'!P988/'True_Odds_Calculator_3-way'!C988-1)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IF('Log_working_3-way'!D988="","",1/'True_Odds_Calculator_3-way'!N989+1/'True_Odds_Calculator_3-way'!O989+1/'True_Odds_Calculator_3-way'!P989-1)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IF('Log_working_3-way'!$D988="","",'True_Odds_Calculator_3-way'!P989/'True_Odds_Calculator_3-way'!C989-1)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IF('Log_working_3-way'!D989="","",1/'True_Odds_Calculator_3-way'!N990+1/'True_Odds_Calculator_3-way'!O990+1/'True_Odds_Calculator_3-way'!P990-1)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IF('Log_working_3-way'!$D989="","",'True_Odds_Calculator_3-way'!P990/'True_Odds_Calculator_3-way'!C990-1)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IF('Log_working_3-way'!D990="","",1/'True_Odds_Calculator_3-way'!N991+1/'True_Odds_Calculator_3-way'!O991+1/'True_Odds_Calculator_3-way'!P991-1)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IF('Log_working_3-way'!$D990="","",'True_Odds_Calculator_3-way'!P991/'True_Odds_Calculator_3-way'!C991-1)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IF('Log_working_3-way'!D991="","",1/'True_Odds_Calculator_3-way'!N992+1/'True_Odds_Calculator_3-way'!O992+1/'True_Odds_Calculator_3-way'!P992-1)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IF('Log_working_3-way'!$D991="","",'True_Odds_Calculator_3-way'!P992/'True_Odds_Calculator_3-way'!C992-1)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IF('Log_working_3-way'!D992="","",1/'True_Odds_Calculator_3-way'!N993+1/'True_Odds_Calculator_3-way'!O993+1/'True_Odds_Calculator_3-way'!P993-1)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IF('Log_working_3-way'!$D992="","",'True_Odds_Calculator_3-way'!P993/'True_Odds_Calculator_3-way'!C993-1)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IF('Log_working_3-way'!D993="","",1/'True_Odds_Calculator_3-way'!N994+1/'True_Odds_Calculator_3-way'!O994+1/'True_Odds_Calculator_3-way'!P994-1)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IF('Log_working_3-way'!$D993="","",'True_Odds_Calculator_3-way'!P994/'True_Odds_Calculator_3-way'!C994-1)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IF('Log_working_3-way'!D994="","",1/'True_Odds_Calculator_3-way'!N995+1/'True_Odds_Calculator_3-way'!O995+1/'True_Odds_Calculator_3-way'!P995-1)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IF('Log_working_3-way'!$D994="","",'True_Odds_Calculator_3-way'!P995/'True_Odds_Calculator_3-way'!C995-1)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IF('Log_working_3-way'!D995="","",1/'True_Odds_Calculator_3-way'!N996+1/'True_Odds_Calculator_3-way'!O996+1/'True_Odds_Calculator_3-way'!P996-1)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IF('Log_working_3-way'!$D995="","",'True_Odds_Calculator_3-way'!P996/'True_Odds_Calculator_3-way'!C996-1)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IF('Log_working_3-way'!D996="","",1/'True_Odds_Calculator_3-way'!N997+1/'True_Odds_Calculator_3-way'!O997+1/'True_Odds_Calculator_3-way'!P997-1)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IF('Log_working_3-way'!$D996="","",'True_Odds_Calculator_3-way'!P997/'True_Odds_Calculator_3-way'!C997-1)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IF('Log_working_3-way'!D997="","",1/'True_Odds_Calculator_3-way'!N998+1/'True_Odds_Calculator_3-way'!O998+1/'True_Odds_Calculator_3-way'!P998-1)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IF('Log_working_3-way'!$D997="","",'True_Odds_Calculator_3-way'!P998/'True_Odds_Calculator_3-way'!C998-1)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IF('Log_working_3-way'!D998="","",1/'True_Odds_Calculator_3-way'!N999+1/'True_Odds_Calculator_3-way'!O999+1/'True_Odds_Calculator_3-way'!P999-1)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IF('Log_working_3-way'!$D998="","",'True_Odds_Calculator_3-way'!P999/'True_Odds_Calculator_3-way'!C999-1)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IF('Log_working_3-way'!D999="","",1/'True_Odds_Calculator_3-way'!N1000+1/'True_Odds_Calculator_3-way'!O1000+1/'True_Odds_Calculator_3-way'!P1000-1)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IF('Log_working_3-way'!$D999="","",'True_Odds_Calculator_3-way'!P1000/'True_Odds_Calculator_3-way'!C1000-1)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IF('Log_working_3-way'!D1000="","",1/'True_Odds_Calculator_3-way'!N1001+1/'True_Odds_Calculator_3-way'!O1001+1/'True_Odds_Calculator_3-way'!P1001-1)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IF('Log_working_3-way'!$D1000="","",'True_Odds_Calculator_3-way'!P1001/'True_Odds_Calculator_3-way'!C1001-1)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IF('Log_working_3-way'!D1001="","",1/'True_Odds_Calculator_3-way'!N1002+1/'True_Odds_Calculator_3-way'!O1002+1/'True_Odds_Calculator_3-way'!P1002-1)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IF('Log_working_3-way'!$D1001="","",'True_Odds_Calculator_3-way'!P1002/'True_Odds_Calculator_3-way'!C1002-1)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9">
        <f t="shared" si="13"/>
        <v>0.61248896507651718</v>
      </c>
      <c r="E12" s="9">
        <f t="shared" si="14"/>
        <v>0.23370242806511077</v>
      </c>
      <c r="F12" s="9">
        <f t="shared" si="15"/>
        <v>0.15380860685837189</v>
      </c>
      <c r="G12" s="9">
        <f t="shared" si="16"/>
        <v>1.1003173494976224</v>
      </c>
      <c r="H12" s="9">
        <f t="shared" si="17"/>
        <v>1.6326824759611329</v>
      </c>
      <c r="I12" s="9">
        <f t="shared" si="18"/>
        <v>4.2789457015029155</v>
      </c>
      <c r="J12" s="9">
        <f t="shared" si="19"/>
        <v>6.5015867474881137</v>
      </c>
      <c r="K12" s="11">
        <f t="shared" si="20"/>
        <v>0.63492063492063489</v>
      </c>
      <c r="L12" s="11">
        <f t="shared" si="21"/>
        <v>0.25125628140703515</v>
      </c>
      <c r="M12" s="11">
        <f t="shared" si="22"/>
        <v>0.16666666666666666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-0.22779240115923527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0.22746005158065458</v>
      </c>
      <c r="Q12" s="11">
        <f>2*'OddsRatio_working_3-way'!K12*'OddsRatio_working_3-way'!L12*'OddsRatio_working_3-way'!M12</f>
        <v>5.3175932572917486E-2</v>
      </c>
      <c r="R12" s="11">
        <f t="shared" si="23"/>
        <v>0</v>
      </c>
      <c r="S12" s="11">
        <f t="shared" si="24"/>
        <v>-0.99854099795739737</v>
      </c>
      <c r="T12" s="11">
        <f t="shared" si="25"/>
        <v>-0.23344032681645754</v>
      </c>
      <c r="U12" s="11">
        <f>'OddsRatio_working_3-way'!S12-'OddsRatio_working_3-way'!R12^2/3</f>
        <v>-0.99854099795739737</v>
      </c>
      <c r="V12" s="11">
        <f>'OddsRatio_working_3-way'!S12*'OddsRatio_working_3-way'!R12/3-2*'OddsRatio_working_3-way'!R12^3/27-'OddsRatio_working_3-way'!T12</f>
        <v>0.23344032681645754</v>
      </c>
      <c r="W12" s="11">
        <f>'OddsRatio_working_3-way'!V12^2+4*'OddsRatio_working_3-way'!U12^3/27</f>
        <v>-9.3006262234686887E-2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0.19202906578097845</v>
      </c>
      <c r="Y12" s="11">
        <f>IF('OddsRatio_working_3-way'!W12&gt;=0,IF('OddsRatio_working_3-way'!V12+SQRT('OddsRatio_working_3-way'!W12)&gt;0,0,PI()),ACOS('OddsRatio_working_3-way'!V12/(2*'OddsRatio_working_3-way'!X12)))</f>
        <v>0.91747703361383592</v>
      </c>
      <c r="Z12" s="11">
        <f>'OddsRatio_working_3-way'!X12^(1/3)*COS('OddsRatio_working_3-way'!Y12/3)</f>
        <v>0.55015867474881119</v>
      </c>
      <c r="AA12" s="11">
        <f>'OddsRatio_working_3-way'!X12^(1/3)*COS(('OddsRatio_working_3-way'!Y12+2*PI())/3)</f>
        <v>-0.42550979950998219</v>
      </c>
      <c r="AB12" s="11">
        <f>'OddsRatio_working_3-way'!X12^(1/3)*COS(('OddsRatio_working_3-way'!Y12+4*PI())/3)</f>
        <v>-0.12464887523882917</v>
      </c>
      <c r="AC12" s="11">
        <f>'OddsRatio_working_3-way'!X12^(1/3)*SIN('OddsRatio_working_3-way'!Y12/3)</f>
        <v>0.17370213561659001</v>
      </c>
      <c r="AD12" s="11">
        <f>'OddsRatio_working_3-way'!X12^(1/3)*SIN(('OddsRatio_working_3-way'!Y12+2*PI())/3)</f>
        <v>0.38960032063655597</v>
      </c>
      <c r="AE12" s="11">
        <f>'OddsRatio_working_3-way'!X12^(1/3)*SIN(('OddsRatio_working_3-way'!Y12+4*PI())/3)</f>
        <v>-0.56330245625314579</v>
      </c>
      <c r="AF12" s="11">
        <f>-'OddsRatio_working_3-way'!U12/(3*'OddsRatio_working_3-way'!X12^(1/3))*COS(('OddsRatio_working_3-way'!Y12)/3)</f>
        <v>0.55015867474881119</v>
      </c>
      <c r="AG12" s="11">
        <f>-'OddsRatio_working_3-way'!U12/(3*'OddsRatio_working_3-way'!X12^(1/3))*COS(('OddsRatio_working_3-way'!Y12+2*PI())/3)</f>
        <v>-0.42550979950998219</v>
      </c>
      <c r="AH12" s="11">
        <f>-'OddsRatio_working_3-way'!U12/(3*'OddsRatio_working_3-way'!X12^(1/3))*COS(('OddsRatio_working_3-way'!Y12+4*PI())/3)</f>
        <v>-0.12464887523882917</v>
      </c>
      <c r="AI12" s="11">
        <f>'OddsRatio_working_3-way'!U12/(3*'OddsRatio_working_3-way'!X12^(1/3))*SIN(('OddsRatio_working_3-way'!Y12)/3)</f>
        <v>-0.17370213561659001</v>
      </c>
      <c r="AJ12" s="11">
        <f>'OddsRatio_working_3-way'!U12/(3*'OddsRatio_working_3-way'!X12^(1/3))*SIN(('OddsRatio_working_3-way'!Y12+2*PI())/3)</f>
        <v>-0.38960032063655597</v>
      </c>
      <c r="AK12" s="11">
        <f>'OddsRatio_working_3-way'!U12/(3*'OddsRatio_working_3-way'!X12^(1/3))*SIN(('OddsRatio_working_3-way'!Y12+4*PI())/3)</f>
        <v>0.56330245625314579</v>
      </c>
      <c r="AL12" s="11">
        <f>'OddsRatio_working_3-way'!Z12+'OddsRatio_working_3-way'!AF12</f>
        <v>1.1003173494976224</v>
      </c>
      <c r="AM12" s="11">
        <f>'OddsRatio_working_3-way'!AA12+'OddsRatio_working_3-way'!AG12</f>
        <v>-0.85101959901996438</v>
      </c>
      <c r="AN12" s="11">
        <f>'OddsRatio_working_3-way'!AB12+'OddsRatio_working_3-way'!AH12</f>
        <v>-0.24929775047765834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1.1003173494976224</v>
      </c>
      <c r="AS12" s="11">
        <f>IF(('OddsRatio_working_3-way'!X12=0),IF(Q12&gt;0,-Q12^(1/3),(-Q12)^(1/3)),'OddsRatio_working_3-way'!AM12-'OddsRatio_working_3-way'!R12/3)</f>
        <v>-0.85101959901996438</v>
      </c>
      <c r="AT12" s="11">
        <f>IF(('OddsRatio_working_3-way'!X12=0),IF(Q12&gt;0,-Q12^(1/3),(-Q12)^(1/3)),'OddsRatio_working_3-way'!AN12-'OddsRatio_working_3-way'!R12/3)</f>
        <v>-0.24929775047765834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9">
        <f t="shared" si="13"/>
        <v>0.14837238759984606</v>
      </c>
      <c r="E13" s="9">
        <f t="shared" si="14"/>
        <v>0.21851542331859966</v>
      </c>
      <c r="F13" s="9">
        <f t="shared" si="15"/>
        <v>0.63311218908155442</v>
      </c>
      <c r="G13" s="9">
        <f t="shared" si="16"/>
        <v>1.1038074098253128</v>
      </c>
      <c r="H13" s="9">
        <f t="shared" si="17"/>
        <v>6.7397985310916271</v>
      </c>
      <c r="I13" s="9">
        <f t="shared" si="18"/>
        <v>4.5763360078340138</v>
      </c>
      <c r="J13" s="9">
        <f t="shared" si="19"/>
        <v>1.5794988901582889</v>
      </c>
      <c r="K13" s="11">
        <f t="shared" si="20"/>
        <v>0.16129032258064516</v>
      </c>
      <c r="L13" s="11">
        <f t="shared" si="21"/>
        <v>0.23584905660377356</v>
      </c>
      <c r="M13" s="11">
        <f t="shared" si="22"/>
        <v>0.65573770491803285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-0.22063797731059753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0.22362631332129354</v>
      </c>
      <c r="Q13" s="11">
        <f>2*'OddsRatio_working_3-way'!K13*'OddsRatio_working_3-way'!L13*'OddsRatio_working_3-way'!M13</f>
        <v>4.9888748091755385E-2</v>
      </c>
      <c r="R13" s="11">
        <f t="shared" si="23"/>
        <v>0</v>
      </c>
      <c r="S13" s="11">
        <f t="shared" si="24"/>
        <v>-1.013544069099624</v>
      </c>
      <c r="T13" s="11">
        <f t="shared" si="25"/>
        <v>-0.22611133722244817</v>
      </c>
      <c r="U13" s="11">
        <f>'OddsRatio_working_3-way'!S13-'OddsRatio_working_3-way'!R13^2/3</f>
        <v>-1.013544069099624</v>
      </c>
      <c r="V13" s="11">
        <f>'OddsRatio_working_3-way'!S13*'OddsRatio_working_3-way'!R13/3-2*'OddsRatio_working_3-way'!R13^3/27-'OddsRatio_working_3-way'!T13</f>
        <v>0.22611133722244817</v>
      </c>
      <c r="W13" s="11">
        <f>'OddsRatio_working_3-way'!V13^2+4*'OddsRatio_working_3-way'!U13^3/27</f>
        <v>-0.1031232953677309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0.19637313473859822</v>
      </c>
      <c r="Y13" s="11">
        <f>IF('OddsRatio_working_3-way'!W13&gt;=0,IF('OddsRatio_working_3-way'!V13+SQRT('OddsRatio_working_3-way'!W13)&gt;0,0,PI()),ACOS('OddsRatio_working_3-way'!V13/(2*'OddsRatio_working_3-way'!X13)))</f>
        <v>0.95731357303332698</v>
      </c>
      <c r="Z13" s="11">
        <f>'OddsRatio_working_3-way'!X13^(1/3)*COS('OddsRatio_working_3-way'!Y13/3)</f>
        <v>0.55190370491265639</v>
      </c>
      <c r="AA13" s="11">
        <f>'OddsRatio_working_3-way'!X13^(1/3)*COS(('OddsRatio_working_3-way'!Y13+2*PI())/3)</f>
        <v>-0.43386873772408119</v>
      </c>
      <c r="AB13" s="11">
        <f>'OddsRatio_working_3-way'!X13^(1/3)*COS(('OddsRatio_working_3-way'!Y13+4*PI())/3)</f>
        <v>-0.11803496718857509</v>
      </c>
      <c r="AC13" s="11">
        <f>'OddsRatio_working_3-way'!X13^(1/3)*SIN('OddsRatio_working_3-way'!Y13/3)</f>
        <v>0.18234671243784895</v>
      </c>
      <c r="AD13" s="11">
        <f>'OddsRatio_working_3-way'!X13^(1/3)*SIN(('OddsRatio_working_3-way'!Y13+2*PI())/3)</f>
        <v>0.38678927267818647</v>
      </c>
      <c r="AE13" s="11">
        <f>'OddsRatio_working_3-way'!X13^(1/3)*SIN(('OddsRatio_working_3-way'!Y13+4*PI())/3)</f>
        <v>-0.56913598511603536</v>
      </c>
      <c r="AF13" s="11">
        <f>-'OddsRatio_working_3-way'!U13/(3*'OddsRatio_working_3-way'!X13^(1/3))*COS(('OddsRatio_working_3-way'!Y13)/3)</f>
        <v>0.55190370491265639</v>
      </c>
      <c r="AG13" s="11">
        <f>-'OddsRatio_working_3-way'!U13/(3*'OddsRatio_working_3-way'!X13^(1/3))*COS(('OddsRatio_working_3-way'!Y13+2*PI())/3)</f>
        <v>-0.43386873772408119</v>
      </c>
      <c r="AH13" s="11">
        <f>-'OddsRatio_working_3-way'!U13/(3*'OddsRatio_working_3-way'!X13^(1/3))*COS(('OddsRatio_working_3-way'!Y13+4*PI())/3)</f>
        <v>-0.11803496718857509</v>
      </c>
      <c r="AI13" s="11">
        <f>'OddsRatio_working_3-way'!U13/(3*'OddsRatio_working_3-way'!X13^(1/3))*SIN(('OddsRatio_working_3-way'!Y13)/3)</f>
        <v>-0.18234671243784895</v>
      </c>
      <c r="AJ13" s="11">
        <f>'OddsRatio_working_3-way'!U13/(3*'OddsRatio_working_3-way'!X13^(1/3))*SIN(('OddsRatio_working_3-way'!Y13+2*PI())/3)</f>
        <v>-0.38678927267818647</v>
      </c>
      <c r="AK13" s="11">
        <f>'OddsRatio_working_3-way'!U13/(3*'OddsRatio_working_3-way'!X13^(1/3))*SIN(('OddsRatio_working_3-way'!Y13+4*PI())/3)</f>
        <v>0.56913598511603536</v>
      </c>
      <c r="AL13" s="11">
        <f>'OddsRatio_working_3-way'!Z13+'OddsRatio_working_3-way'!AF13</f>
        <v>1.1038074098253128</v>
      </c>
      <c r="AM13" s="11">
        <f>'OddsRatio_working_3-way'!AA13+'OddsRatio_working_3-way'!AG13</f>
        <v>-0.86773747544816238</v>
      </c>
      <c r="AN13" s="11">
        <f>'OddsRatio_working_3-way'!AB13+'OddsRatio_working_3-way'!AH13</f>
        <v>-0.23606993437715018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1.1038074098253128</v>
      </c>
      <c r="AS13" s="11">
        <f>IF(('OddsRatio_working_3-way'!X13=0),IF(Q13&gt;0,-Q13^(1/3),(-Q13)^(1/3)),'OddsRatio_working_3-way'!AM13-'OddsRatio_working_3-way'!R13/3)</f>
        <v>-0.86773747544816238</v>
      </c>
      <c r="AT13" s="11">
        <f>IF(('OddsRatio_working_3-way'!X13=0),IF(Q13&gt;0,-Q13^(1/3),(-Q13)^(1/3)),'OddsRatio_working_3-way'!AN13-'OddsRatio_working_3-way'!R13/3)</f>
        <v>-0.23606993437715018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9">
        <f t="shared" si="13"/>
        <v>0.20890606712202681</v>
      </c>
      <c r="E14" s="9">
        <f t="shared" si="14"/>
        <v>0.28026221185203898</v>
      </c>
      <c r="F14" s="9">
        <f t="shared" si="15"/>
        <v>0.51083172102593422</v>
      </c>
      <c r="G14" s="9">
        <f t="shared" si="16"/>
        <v>1.088172526115484</v>
      </c>
      <c r="H14" s="9">
        <f t="shared" si="17"/>
        <v>4.7868403908818848</v>
      </c>
      <c r="I14" s="9">
        <f t="shared" si="18"/>
        <v>3.5680871616325422</v>
      </c>
      <c r="J14" s="9">
        <f t="shared" si="19"/>
        <v>1.957591822981626</v>
      </c>
      <c r="K14" s="11">
        <f t="shared" si="20"/>
        <v>0.2232142857142857</v>
      </c>
      <c r="L14" s="11">
        <f t="shared" si="21"/>
        <v>0.29761904761904762</v>
      </c>
      <c r="M14" s="11">
        <f t="shared" si="22"/>
        <v>0.53191489361702127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-0.2553869952236214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0.23746200607902732</v>
      </c>
      <c r="Q14" s="11">
        <f>2*'OddsRatio_working_3-way'!K14*'OddsRatio_working_3-way'!L14*'OddsRatio_working_3-way'!M14</f>
        <v>7.0673216094948615E-2</v>
      </c>
      <c r="R14" s="11">
        <f t="shared" si="23"/>
        <v>0</v>
      </c>
      <c r="S14" s="11">
        <f t="shared" si="24"/>
        <v>-0.92981244354710135</v>
      </c>
      <c r="T14" s="11">
        <f t="shared" si="25"/>
        <v>-0.27672989391282782</v>
      </c>
      <c r="U14" s="11">
        <f>'OddsRatio_working_3-way'!S14-'OddsRatio_working_3-way'!R14^2/3</f>
        <v>-0.92981244354710135</v>
      </c>
      <c r="V14" s="11">
        <f>'OddsRatio_working_3-way'!S14*'OddsRatio_working_3-way'!R14/3-2*'OddsRatio_working_3-way'!R14^3/27-'OddsRatio_working_3-way'!T14</f>
        <v>0.27672989391282782</v>
      </c>
      <c r="W14" s="11">
        <f>'OddsRatio_working_3-way'!V14^2+4*'OddsRatio_working_3-way'!U14^3/27</f>
        <v>-4.2512483653524891E-2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0.17254848437361731</v>
      </c>
      <c r="Y14" s="11">
        <f>IF('OddsRatio_working_3-way'!W14&gt;=0,IF('OddsRatio_working_3-way'!V14+SQRT('OddsRatio_working_3-way'!W14)&gt;0,0,PI()),ACOS('OddsRatio_working_3-way'!V14/(2*'OddsRatio_working_3-way'!X14)))</f>
        <v>0.64034404523075072</v>
      </c>
      <c r="Z14" s="11">
        <f>'OddsRatio_working_3-way'!X14^(1/3)*COS('OddsRatio_working_3-way'!Y14/3)</f>
        <v>0.54408626305774199</v>
      </c>
      <c r="AA14" s="11">
        <f>'OddsRatio_working_3-way'!X14^(1/3)*COS(('OddsRatio_working_3-way'!Y14+2*PI())/3)</f>
        <v>-0.37417400174288384</v>
      </c>
      <c r="AB14" s="11">
        <f>'OddsRatio_working_3-way'!X14^(1/3)*COS(('OddsRatio_working_3-way'!Y14+4*PI())/3)</f>
        <v>-0.16991226131485823</v>
      </c>
      <c r="AC14" s="11">
        <f>'OddsRatio_working_3-way'!X14^(1/3)*SIN('OddsRatio_working_3-way'!Y14/3)</f>
        <v>0.11793057082126213</v>
      </c>
      <c r="AD14" s="11">
        <f>'OddsRatio_working_3-way'!X14^(1/3)*SIN(('OddsRatio_working_3-way'!Y14+2*PI())/3)</f>
        <v>0.41222724024751628</v>
      </c>
      <c r="AE14" s="11">
        <f>'OddsRatio_working_3-way'!X14^(1/3)*SIN(('OddsRatio_working_3-way'!Y14+4*PI())/3)</f>
        <v>-0.53015781106877835</v>
      </c>
      <c r="AF14" s="11">
        <f>-'OddsRatio_working_3-way'!U14/(3*'OddsRatio_working_3-way'!X14^(1/3))*COS(('OddsRatio_working_3-way'!Y14)/3)</f>
        <v>0.54408626305774199</v>
      </c>
      <c r="AG14" s="11">
        <f>-'OddsRatio_working_3-way'!U14/(3*'OddsRatio_working_3-way'!X14^(1/3))*COS(('OddsRatio_working_3-way'!Y14+2*PI())/3)</f>
        <v>-0.37417400174288384</v>
      </c>
      <c r="AH14" s="11">
        <f>-'OddsRatio_working_3-way'!U14/(3*'OddsRatio_working_3-way'!X14^(1/3))*COS(('OddsRatio_working_3-way'!Y14+4*PI())/3)</f>
        <v>-0.16991226131485823</v>
      </c>
      <c r="AI14" s="11">
        <f>'OddsRatio_working_3-way'!U14/(3*'OddsRatio_working_3-way'!X14^(1/3))*SIN(('OddsRatio_working_3-way'!Y14)/3)</f>
        <v>-0.11793057082126213</v>
      </c>
      <c r="AJ14" s="11">
        <f>'OddsRatio_working_3-way'!U14/(3*'OddsRatio_working_3-way'!X14^(1/3))*SIN(('OddsRatio_working_3-way'!Y14+2*PI())/3)</f>
        <v>-0.41222724024751628</v>
      </c>
      <c r="AK14" s="11">
        <f>'OddsRatio_working_3-way'!U14/(3*'OddsRatio_working_3-way'!X14^(1/3))*SIN(('OddsRatio_working_3-way'!Y14+4*PI())/3)</f>
        <v>0.53015781106877835</v>
      </c>
      <c r="AL14" s="11">
        <f>'OddsRatio_working_3-way'!Z14+'OddsRatio_working_3-way'!AF14</f>
        <v>1.088172526115484</v>
      </c>
      <c r="AM14" s="11">
        <f>'OddsRatio_working_3-way'!AA14+'OddsRatio_working_3-way'!AG14</f>
        <v>-0.74834800348576769</v>
      </c>
      <c r="AN14" s="11">
        <f>'OddsRatio_working_3-way'!AB14+'OddsRatio_working_3-way'!AH14</f>
        <v>-0.33982452262971646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1.088172526115484</v>
      </c>
      <c r="AS14" s="11">
        <f>IF(('OddsRatio_working_3-way'!X14=0),IF(Q14&gt;0,-Q14^(1/3),(-Q14)^(1/3)),'OddsRatio_working_3-way'!AM14-'OddsRatio_working_3-way'!R14/3)</f>
        <v>-0.74834800348576769</v>
      </c>
      <c r="AT14" s="11">
        <f>IF(('OddsRatio_working_3-way'!X14=0),IF(Q14&gt;0,-Q14^(1/3),(-Q14)^(1/3)),'OddsRatio_working_3-way'!AN14-'OddsRatio_working_3-way'!R14/3)</f>
        <v>-0.33982452262971646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9">
        <f t="shared" si="13"/>
        <v>0.57336143195671563</v>
      </c>
      <c r="E15" s="9">
        <f t="shared" si="14"/>
        <v>0.23836451129646599</v>
      </c>
      <c r="F15" s="9">
        <f t="shared" si="15"/>
        <v>0.18827405674681838</v>
      </c>
      <c r="G15" s="9">
        <f t="shared" si="16"/>
        <v>1.0942655433694175</v>
      </c>
      <c r="H15" s="9">
        <f t="shared" si="17"/>
        <v>1.7441005694912042</v>
      </c>
      <c r="I15" s="9">
        <f t="shared" si="18"/>
        <v>4.1952553866386992</v>
      </c>
      <c r="J15" s="9">
        <f t="shared" si="19"/>
        <v>5.3114062408755043</v>
      </c>
      <c r="K15" s="11">
        <f t="shared" si="20"/>
        <v>0.59523809523809523</v>
      </c>
      <c r="L15" s="11">
        <f t="shared" si="21"/>
        <v>0.25510204081632654</v>
      </c>
      <c r="M15" s="11">
        <f t="shared" si="22"/>
        <v>0.20242914979757085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-0.24047264944150015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0.23176563858626156</v>
      </c>
      <c r="Q15" s="11">
        <f>2*'OddsRatio_working_3-way'!K15*'OddsRatio_working_3-way'!L15*'OddsRatio_working_3-way'!M15</f>
        <v>6.1476296707231183E-2</v>
      </c>
      <c r="R15" s="11">
        <f t="shared" si="23"/>
        <v>0</v>
      </c>
      <c r="S15" s="11">
        <f t="shared" si="24"/>
        <v>-0.96379209496189822</v>
      </c>
      <c r="T15" s="11">
        <f t="shared" si="25"/>
        <v>-0.25564777054692261</v>
      </c>
      <c r="U15" s="11">
        <f>'OddsRatio_working_3-way'!S15-'OddsRatio_working_3-way'!R15^2/3</f>
        <v>-0.96379209496189822</v>
      </c>
      <c r="V15" s="11">
        <f>'OddsRatio_working_3-way'!S15*'OddsRatio_working_3-way'!R15/3-2*'OddsRatio_working_3-way'!R15^3/27-'OddsRatio_working_3-way'!T15</f>
        <v>0.25564777054692261</v>
      </c>
      <c r="W15" s="11">
        <f>'OddsRatio_working_3-way'!V15^2+4*'OddsRatio_working_3-way'!U15^3/27</f>
        <v>-6.7275603049264734E-2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0.18209296089832572</v>
      </c>
      <c r="Y15" s="11">
        <f>IF('OddsRatio_working_3-way'!W15&gt;=0,IF('OddsRatio_working_3-way'!V15+SQRT('OddsRatio_working_3-way'!W15)&gt;0,0,PI()),ACOS('OddsRatio_working_3-way'!V15/(2*'OddsRatio_working_3-way'!X15)))</f>
        <v>0.79263584511734719</v>
      </c>
      <c r="Z15" s="11">
        <f>'OddsRatio_working_3-way'!X15^(1/3)*COS('OddsRatio_working_3-way'!Y15/3)</f>
        <v>0.54713277168470875</v>
      </c>
      <c r="AA15" s="11">
        <f>'OddsRatio_working_3-way'!X15^(1/3)*COS(('OddsRatio_working_3-way'!Y15+2*PI())/3)</f>
        <v>-0.40175500215414245</v>
      </c>
      <c r="AB15" s="11">
        <f>'OddsRatio_working_3-way'!X15^(1/3)*COS(('OddsRatio_working_3-way'!Y15+4*PI())/3)</f>
        <v>-0.14537776953056647</v>
      </c>
      <c r="AC15" s="11">
        <f>'OddsRatio_working_3-way'!X15^(1/3)*SIN('OddsRatio_working_3-way'!Y15/3)</f>
        <v>0.14801946426931287</v>
      </c>
      <c r="AD15" s="11">
        <f>'OddsRatio_working_3-way'!X15^(1/3)*SIN(('OddsRatio_working_3-way'!Y15+2*PI())/3)</f>
        <v>0.39982114738729252</v>
      </c>
      <c r="AE15" s="11">
        <f>'OddsRatio_working_3-way'!X15^(1/3)*SIN(('OddsRatio_working_3-way'!Y15+4*PI())/3)</f>
        <v>-0.54784061165660536</v>
      </c>
      <c r="AF15" s="11">
        <f>-'OddsRatio_working_3-way'!U15/(3*'OddsRatio_working_3-way'!X15^(1/3))*COS(('OddsRatio_working_3-way'!Y15)/3)</f>
        <v>0.54713277168470875</v>
      </c>
      <c r="AG15" s="11">
        <f>-'OddsRatio_working_3-way'!U15/(3*'OddsRatio_working_3-way'!X15^(1/3))*COS(('OddsRatio_working_3-way'!Y15+2*PI())/3)</f>
        <v>-0.40175500215414245</v>
      </c>
      <c r="AH15" s="11">
        <f>-'OddsRatio_working_3-way'!U15/(3*'OddsRatio_working_3-way'!X15^(1/3))*COS(('OddsRatio_working_3-way'!Y15+4*PI())/3)</f>
        <v>-0.14537776953056647</v>
      </c>
      <c r="AI15" s="11">
        <f>'OddsRatio_working_3-way'!U15/(3*'OddsRatio_working_3-way'!X15^(1/3))*SIN(('OddsRatio_working_3-way'!Y15)/3)</f>
        <v>-0.14801946426931287</v>
      </c>
      <c r="AJ15" s="11">
        <f>'OddsRatio_working_3-way'!U15/(3*'OddsRatio_working_3-way'!X15^(1/3))*SIN(('OddsRatio_working_3-way'!Y15+2*PI())/3)</f>
        <v>-0.39982114738729252</v>
      </c>
      <c r="AK15" s="11">
        <f>'OddsRatio_working_3-way'!U15/(3*'OddsRatio_working_3-way'!X15^(1/3))*SIN(('OddsRatio_working_3-way'!Y15+4*PI())/3)</f>
        <v>0.54784061165660536</v>
      </c>
      <c r="AL15" s="11">
        <f>'OddsRatio_working_3-way'!Z15+'OddsRatio_working_3-way'!AF15</f>
        <v>1.0942655433694175</v>
      </c>
      <c r="AM15" s="11">
        <f>'OddsRatio_working_3-way'!AA15+'OddsRatio_working_3-way'!AG15</f>
        <v>-0.8035100043082849</v>
      </c>
      <c r="AN15" s="11">
        <f>'OddsRatio_working_3-way'!AB15+'OddsRatio_working_3-way'!AH15</f>
        <v>-0.29075553906113294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1.0942655433694175</v>
      </c>
      <c r="AS15" s="11">
        <f>IF(('OddsRatio_working_3-way'!X15=0),IF(Q15&gt;0,-Q15^(1/3),(-Q15)^(1/3)),'OddsRatio_working_3-way'!AM15-'OddsRatio_working_3-way'!R15/3)</f>
        <v>-0.8035100043082849</v>
      </c>
      <c r="AT15" s="11">
        <f>IF(('OddsRatio_working_3-way'!X15=0),IF(Q15&gt;0,-Q15^(1/3),(-Q15)^(1/3)),'OddsRatio_working_3-way'!AN15-'OddsRatio_working_3-way'!R15/3)</f>
        <v>-0.29075553906113294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9">
        <f t="shared" si="13"/>
        <v>7.899117942014007E-2</v>
      </c>
      <c r="E16" s="9">
        <f t="shared" si="14"/>
        <v>0.14210098811400529</v>
      </c>
      <c r="F16" s="9">
        <f t="shared" si="15"/>
        <v>0.77890783246585493</v>
      </c>
      <c r="G16" s="9">
        <f t="shared" si="16"/>
        <v>1.0917267166564542</v>
      </c>
      <c r="H16" s="9">
        <f t="shared" si="17"/>
        <v>12.659641333890931</v>
      </c>
      <c r="I16" s="9">
        <f t="shared" si="18"/>
        <v>7.037248743110192</v>
      </c>
      <c r="J16" s="9">
        <f t="shared" si="19"/>
        <v>1.2838489463306779</v>
      </c>
      <c r="K16" s="11">
        <f t="shared" si="20"/>
        <v>8.5616438356164379E-2</v>
      </c>
      <c r="L16" s="11">
        <f t="shared" si="21"/>
        <v>0.15313935681470137</v>
      </c>
      <c r="M16" s="11">
        <f t="shared" si="22"/>
        <v>0.79365079365079361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-0.15978763277322106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0.17138271952721593</v>
      </c>
      <c r="Q16" s="11">
        <f>2*'OddsRatio_working_3-way'!K16*'OddsRatio_working_3-way'!L16*'OddsRatio_working_3-way'!M16</f>
        <v>2.0811502067664349E-2</v>
      </c>
      <c r="R16" s="11">
        <f t="shared" si="23"/>
        <v>0</v>
      </c>
      <c r="S16" s="11">
        <f t="shared" si="24"/>
        <v>-1.0725656081935404</v>
      </c>
      <c r="T16" s="11">
        <f t="shared" si="25"/>
        <v>-0.1302447611649715</v>
      </c>
      <c r="U16" s="11">
        <f>'OddsRatio_working_3-way'!S16-'OddsRatio_working_3-way'!R16^2/3</f>
        <v>-1.0725656081935404</v>
      </c>
      <c r="V16" s="11">
        <f>'OddsRatio_working_3-way'!S16*'OddsRatio_working_3-way'!R16/3-2*'OddsRatio_working_3-way'!R16^3/27-'OddsRatio_working_3-way'!T16</f>
        <v>0.1302447611649715</v>
      </c>
      <c r="W16" s="11">
        <f>'OddsRatio_working_3-way'!V16^2+4*'OddsRatio_working_3-way'!U16^3/27</f>
        <v>-0.16583278228964479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0.21377352508002789</v>
      </c>
      <c r="Y16" s="11">
        <f>IF('OddsRatio_working_3-way'!W16&gt;=0,IF('OddsRatio_working_3-way'!V16+SQRT('OddsRatio_working_3-way'!W16)&gt;0,0,PI()),ACOS('OddsRatio_working_3-way'!V16/(2*'OddsRatio_working_3-way'!X16)))</f>
        <v>1.2612436757818772</v>
      </c>
      <c r="Z16" s="11">
        <f>'OddsRatio_working_3-way'!X16^(1/3)*COS('OddsRatio_working_3-way'!Y16/3)</f>
        <v>0.54586335832822697</v>
      </c>
      <c r="AA16" s="11">
        <f>'OddsRatio_working_3-way'!X16^(1/3)*COS(('OddsRatio_working_3-way'!Y16+2*PI())/3)</f>
        <v>-0.48427570575194329</v>
      </c>
      <c r="AB16" s="11">
        <f>'OddsRatio_working_3-way'!X16^(1/3)*COS(('OddsRatio_working_3-way'!Y16+4*PI())/3)</f>
        <v>-6.1587652576283645E-2</v>
      </c>
      <c r="AC16" s="11">
        <f>'OddsRatio_working_3-way'!X16^(1/3)*SIN('OddsRatio_working_3-way'!Y16/3)</f>
        <v>0.24403906128420597</v>
      </c>
      <c r="AD16" s="11">
        <f>'OddsRatio_working_3-way'!X16^(1/3)*SIN(('OddsRatio_working_3-way'!Y16+2*PI())/3)</f>
        <v>0.35071200466522962</v>
      </c>
      <c r="AE16" s="11">
        <f>'OddsRatio_working_3-way'!X16^(1/3)*SIN(('OddsRatio_working_3-way'!Y16+4*PI())/3)</f>
        <v>-0.5947510659494355</v>
      </c>
      <c r="AF16" s="11">
        <f>-'OddsRatio_working_3-way'!U16/(3*'OddsRatio_working_3-way'!X16^(1/3))*COS(('OddsRatio_working_3-way'!Y16)/3)</f>
        <v>0.54586335832822708</v>
      </c>
      <c r="AG16" s="11">
        <f>-'OddsRatio_working_3-way'!U16/(3*'OddsRatio_working_3-way'!X16^(1/3))*COS(('OddsRatio_working_3-way'!Y16+2*PI())/3)</f>
        <v>-0.4842757057519434</v>
      </c>
      <c r="AH16" s="11">
        <f>-'OddsRatio_working_3-way'!U16/(3*'OddsRatio_working_3-way'!X16^(1/3))*COS(('OddsRatio_working_3-way'!Y16+4*PI())/3)</f>
        <v>-6.1587652576283659E-2</v>
      </c>
      <c r="AI16" s="11">
        <f>'OddsRatio_working_3-way'!U16/(3*'OddsRatio_working_3-way'!X16^(1/3))*SIN(('OddsRatio_working_3-way'!Y16)/3)</f>
        <v>-0.24403906128420602</v>
      </c>
      <c r="AJ16" s="11">
        <f>'OddsRatio_working_3-way'!U16/(3*'OddsRatio_working_3-way'!X16^(1/3))*SIN(('OddsRatio_working_3-way'!Y16+2*PI())/3)</f>
        <v>-0.35071200466522967</v>
      </c>
      <c r="AK16" s="11">
        <f>'OddsRatio_working_3-way'!U16/(3*'OddsRatio_working_3-way'!X16^(1/3))*SIN(('OddsRatio_working_3-way'!Y16+4*PI())/3)</f>
        <v>0.59475106594943561</v>
      </c>
      <c r="AL16" s="11">
        <f>'OddsRatio_working_3-way'!Z16+'OddsRatio_working_3-way'!AF16</f>
        <v>1.0917267166564542</v>
      </c>
      <c r="AM16" s="11">
        <f>'OddsRatio_working_3-way'!AA16+'OddsRatio_working_3-way'!AG16</f>
        <v>-0.96855141150388668</v>
      </c>
      <c r="AN16" s="11">
        <f>'OddsRatio_working_3-way'!AB16+'OddsRatio_working_3-way'!AH16</f>
        <v>-0.1231753051525673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1.0917267166564542</v>
      </c>
      <c r="AS16" s="11">
        <f>IF(('OddsRatio_working_3-way'!X16=0),IF(Q16&gt;0,-Q16^(1/3),(-Q16)^(1/3)),'OddsRatio_working_3-way'!AM16-'OddsRatio_working_3-way'!R16/3)</f>
        <v>-0.96855141150388668</v>
      </c>
      <c r="AT16" s="11">
        <f>IF(('OddsRatio_working_3-way'!X16=0),IF(Q16&gt;0,-Q16^(1/3),(-Q16)^(1/3)),'OddsRatio_working_3-way'!AN16-'OddsRatio_working_3-way'!R16/3)</f>
        <v>-0.1231753051525673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9">
        <f t="shared" si="13"/>
        <v>0.86034192171874835</v>
      </c>
      <c r="E17" s="9">
        <f t="shared" si="14"/>
        <v>8.8974406762869468E-2</v>
      </c>
      <c r="F17" s="9">
        <f t="shared" si="15"/>
        <v>5.068367151838217E-2</v>
      </c>
      <c r="G17" s="9">
        <f t="shared" si="16"/>
        <v>1.2486813471899798</v>
      </c>
      <c r="H17" s="9">
        <f t="shared" si="17"/>
        <v>1.1623285751346972</v>
      </c>
      <c r="I17" s="9">
        <f t="shared" si="18"/>
        <v>11.239187046957834</v>
      </c>
      <c r="J17" s="9">
        <f t="shared" si="19"/>
        <v>19.730220207849698</v>
      </c>
      <c r="K17" s="11">
        <f t="shared" si="20"/>
        <v>0.88495575221238942</v>
      </c>
      <c r="L17" s="11">
        <f t="shared" si="21"/>
        <v>0.10869565217391305</v>
      </c>
      <c r="M17" s="11">
        <f t="shared" si="22"/>
        <v>6.25E-2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-9.6130723355136505E-2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0.14025827241246636</v>
      </c>
      <c r="Q17" s="11">
        <f>2*'OddsRatio_working_3-way'!K17*'OddsRatio_working_3-way'!L17*'OddsRatio_working_3-way'!M17</f>
        <v>1.2023855328972684E-2</v>
      </c>
      <c r="R17" s="11">
        <f t="shared" si="23"/>
        <v>0</v>
      </c>
      <c r="S17" s="11">
        <f t="shared" si="24"/>
        <v>-1.4590368980612898</v>
      </c>
      <c r="T17" s="11">
        <f t="shared" si="25"/>
        <v>-0.1250781738586618</v>
      </c>
      <c r="U17" s="11">
        <f>'OddsRatio_working_3-way'!S17-'OddsRatio_working_3-way'!R17^2/3</f>
        <v>-1.4590368980612898</v>
      </c>
      <c r="V17" s="11">
        <f>'OddsRatio_working_3-way'!S17*'OddsRatio_working_3-way'!R17/3-2*'OddsRatio_working_3-way'!R17^3/27-'OddsRatio_working_3-way'!T17</f>
        <v>0.1250781738586618</v>
      </c>
      <c r="W17" s="11">
        <f>'OddsRatio_working_3-way'!V17^2+4*'OddsRatio_working_3-way'!U17^3/27</f>
        <v>-0.44450081598939778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0.33917007738198818</v>
      </c>
      <c r="Y17" s="11">
        <f>IF('OddsRatio_working_3-way'!W17&gt;=0,IF('OddsRatio_working_3-way'!V17+SQRT('OddsRatio_working_3-way'!W17)&gt;0,0,PI()),ACOS('OddsRatio_working_3-way'!V17/(2*'OddsRatio_working_3-way'!X17)))</f>
        <v>1.3853465935183156</v>
      </c>
      <c r="Z17" s="11">
        <f>'OddsRatio_working_3-way'!X17^(1/3)*COS('OddsRatio_working_3-way'!Y17/3)</f>
        <v>0.6243406735949899</v>
      </c>
      <c r="AA17" s="11">
        <f>'OddsRatio_working_3-way'!X17^(1/3)*COS(('OddsRatio_working_3-way'!Y17+2*PI())/3)</f>
        <v>-0.58125817930721912</v>
      </c>
      <c r="AB17" s="11">
        <f>'OddsRatio_working_3-way'!X17^(1/3)*COS(('OddsRatio_working_3-way'!Y17+4*PI())/3)</f>
        <v>-4.3082494287771028E-2</v>
      </c>
      <c r="AC17" s="11">
        <f>'OddsRatio_working_3-way'!X17^(1/3)*SIN('OddsRatio_working_3-way'!Y17/3)</f>
        <v>0.31071587661728983</v>
      </c>
      <c r="AD17" s="11">
        <f>'OddsRatio_working_3-way'!X17^(1/3)*SIN(('OddsRatio_working_3-way'!Y17+2*PI())/3)</f>
        <v>0.3853369456405048</v>
      </c>
      <c r="AE17" s="11">
        <f>'OddsRatio_working_3-way'!X17^(1/3)*SIN(('OddsRatio_working_3-way'!Y17+4*PI())/3)</f>
        <v>-0.69605282225779452</v>
      </c>
      <c r="AF17" s="11">
        <f>-'OddsRatio_working_3-way'!U17/(3*'OddsRatio_working_3-way'!X17^(1/3))*COS(('OddsRatio_working_3-way'!Y17)/3)</f>
        <v>0.6243406735949899</v>
      </c>
      <c r="AG17" s="11">
        <f>-'OddsRatio_working_3-way'!U17/(3*'OddsRatio_working_3-way'!X17^(1/3))*COS(('OddsRatio_working_3-way'!Y17+2*PI())/3)</f>
        <v>-0.58125817930721912</v>
      </c>
      <c r="AH17" s="11">
        <f>-'OddsRatio_working_3-way'!U17/(3*'OddsRatio_working_3-way'!X17^(1/3))*COS(('OddsRatio_working_3-way'!Y17+4*PI())/3)</f>
        <v>-4.3082494287771028E-2</v>
      </c>
      <c r="AI17" s="11">
        <f>'OddsRatio_working_3-way'!U17/(3*'OddsRatio_working_3-way'!X17^(1/3))*SIN(('OddsRatio_working_3-way'!Y17)/3)</f>
        <v>-0.31071587661728983</v>
      </c>
      <c r="AJ17" s="11">
        <f>'OddsRatio_working_3-way'!U17/(3*'OddsRatio_working_3-way'!X17^(1/3))*SIN(('OddsRatio_working_3-way'!Y17+2*PI())/3)</f>
        <v>-0.3853369456405048</v>
      </c>
      <c r="AK17" s="11">
        <f>'OddsRatio_working_3-way'!U17/(3*'OddsRatio_working_3-way'!X17^(1/3))*SIN(('OddsRatio_working_3-way'!Y17+4*PI())/3)</f>
        <v>0.69605282225779452</v>
      </c>
      <c r="AL17" s="11">
        <f>'OddsRatio_working_3-way'!Z17+'OddsRatio_working_3-way'!AF17</f>
        <v>1.2486813471899798</v>
      </c>
      <c r="AM17" s="11">
        <f>'OddsRatio_working_3-way'!AA17+'OddsRatio_working_3-way'!AG17</f>
        <v>-1.1625163586144382</v>
      </c>
      <c r="AN17" s="11">
        <f>'OddsRatio_working_3-way'!AB17+'OddsRatio_working_3-way'!AH17</f>
        <v>-8.6164988575542056E-2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1.2486813471899798</v>
      </c>
      <c r="AS17" s="11">
        <f>IF(('OddsRatio_working_3-way'!X17=0),IF(Q17&gt;0,-Q17^(1/3),(-Q17)^(1/3)),'OddsRatio_working_3-way'!AM17-'OddsRatio_working_3-way'!R17/3)</f>
        <v>-1.1625163586144382</v>
      </c>
      <c r="AT17" s="11">
        <f>IF(('OddsRatio_working_3-way'!X17=0),IF(Q17&gt;0,-Q17^(1/3),(-Q17)^(1/3)),'OddsRatio_working_3-way'!AN17-'OddsRatio_working_3-way'!R17/3)</f>
        <v>-8.6164988575542056E-2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9">
        <f t="shared" si="13"/>
        <v>0.29508136465305135</v>
      </c>
      <c r="E18" s="9">
        <f t="shared" si="14"/>
        <v>0.32028147052884454</v>
      </c>
      <c r="F18" s="9">
        <f t="shared" si="15"/>
        <v>0.38463716481810384</v>
      </c>
      <c r="G18" s="9">
        <f t="shared" si="16"/>
        <v>1.0883352205216323</v>
      </c>
      <c r="H18" s="9">
        <f t="shared" si="17"/>
        <v>3.3888958090449828</v>
      </c>
      <c r="I18" s="9">
        <f t="shared" si="18"/>
        <v>3.1222536800171836</v>
      </c>
      <c r="J18" s="9">
        <f t="shared" si="19"/>
        <v>2.5998527741668003</v>
      </c>
      <c r="K18" s="11">
        <f t="shared" si="20"/>
        <v>0.3129890453834116</v>
      </c>
      <c r="L18" s="11">
        <f t="shared" si="21"/>
        <v>0.33898305084745761</v>
      </c>
      <c r="M18" s="11">
        <f t="shared" si="22"/>
        <v>0.40485829959514169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-0.27026925154854176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0.2411903506248344</v>
      </c>
      <c r="Q18" s="11">
        <f>2*'OddsRatio_working_3-way'!K18*'OddsRatio_working_3-way'!L18*'OddsRatio_working_3-way'!M18</f>
        <v>8.5909296749718408E-2</v>
      </c>
      <c r="R18" s="11">
        <f t="shared" si="23"/>
        <v>0</v>
      </c>
      <c r="S18" s="11">
        <f t="shared" si="24"/>
        <v>-0.89240766103766478</v>
      </c>
      <c r="T18" s="11">
        <f t="shared" si="25"/>
        <v>-0.31786559609533921</v>
      </c>
      <c r="U18" s="11">
        <f>'OddsRatio_working_3-way'!S18-'OddsRatio_working_3-way'!R18^2/3</f>
        <v>-0.89240766103766478</v>
      </c>
      <c r="V18" s="11">
        <f>'OddsRatio_working_3-way'!S18*'OddsRatio_working_3-way'!R18/3-2*'OddsRatio_working_3-way'!R18^3/27-'OddsRatio_working_3-way'!T18</f>
        <v>0.31786559609533921</v>
      </c>
      <c r="W18" s="11">
        <f>'OddsRatio_working_3-way'!V18^2+4*'OddsRatio_working_3-way'!U18^3/27</f>
        <v>-4.2512133998692803E-3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0.16224191087764175</v>
      </c>
      <c r="Y18" s="11">
        <f>IF('OddsRatio_working_3-way'!W18&gt;=0,IF('OddsRatio_working_3-way'!V18+SQRT('OddsRatio_working_3-way'!W18)&gt;0,0,PI()),ACOS('OddsRatio_working_3-way'!V18/(2*'OddsRatio_working_3-way'!X18)))</f>
        <v>0.2023159845619793</v>
      </c>
      <c r="Z18" s="11">
        <f>'OddsRatio_working_3-way'!X18^(1/3)*COS('OddsRatio_working_3-way'!Y18/3)</f>
        <v>0.54416761026081617</v>
      </c>
      <c r="AA18" s="11">
        <f>'OddsRatio_working_3-way'!X18^(1/3)*COS(('OddsRatio_working_3-way'!Y18+2*PI())/3)</f>
        <v>-0.30391341739148559</v>
      </c>
      <c r="AB18" s="11">
        <f>'OddsRatio_working_3-way'!X18^(1/3)*COS(('OddsRatio_working_3-way'!Y18+4*PI())/3)</f>
        <v>-0.24025419286933072</v>
      </c>
      <c r="AC18" s="11">
        <f>'OddsRatio_working_3-way'!X18^(1/3)*SIN('OddsRatio_working_3-way'!Y18/3)</f>
        <v>3.6753670414269149E-2</v>
      </c>
      <c r="AD18" s="11">
        <f>'OddsRatio_working_3-way'!X18^(1/3)*SIN(('OddsRatio_working_3-way'!Y18+2*PI())/3)</f>
        <v>0.45288613919540188</v>
      </c>
      <c r="AE18" s="11">
        <f>'OddsRatio_working_3-way'!X18^(1/3)*SIN(('OddsRatio_working_3-way'!Y18+4*PI())/3)</f>
        <v>-0.48963980960967085</v>
      </c>
      <c r="AF18" s="11">
        <f>-'OddsRatio_working_3-way'!U18/(3*'OddsRatio_working_3-way'!X18^(1/3))*COS(('OddsRatio_working_3-way'!Y18)/3)</f>
        <v>0.54416761026081628</v>
      </c>
      <c r="AG18" s="11">
        <f>-'OddsRatio_working_3-way'!U18/(3*'OddsRatio_working_3-way'!X18^(1/3))*COS(('OddsRatio_working_3-way'!Y18+2*PI())/3)</f>
        <v>-0.30391341739148564</v>
      </c>
      <c r="AH18" s="11">
        <f>-'OddsRatio_working_3-way'!U18/(3*'OddsRatio_working_3-way'!X18^(1/3))*COS(('OddsRatio_working_3-way'!Y18+4*PI())/3)</f>
        <v>-0.24025419286933078</v>
      </c>
      <c r="AI18" s="11">
        <f>'OddsRatio_working_3-way'!U18/(3*'OddsRatio_working_3-way'!X18^(1/3))*SIN(('OddsRatio_working_3-way'!Y18)/3)</f>
        <v>-3.6753670414269156E-2</v>
      </c>
      <c r="AJ18" s="11">
        <f>'OddsRatio_working_3-way'!U18/(3*'OddsRatio_working_3-way'!X18^(1/3))*SIN(('OddsRatio_working_3-way'!Y18+2*PI())/3)</f>
        <v>-0.45288613919540194</v>
      </c>
      <c r="AK18" s="11">
        <f>'OddsRatio_working_3-way'!U18/(3*'OddsRatio_working_3-way'!X18^(1/3))*SIN(('OddsRatio_working_3-way'!Y18+4*PI())/3)</f>
        <v>0.48963980960967091</v>
      </c>
      <c r="AL18" s="11">
        <f>'OddsRatio_working_3-way'!Z18+'OddsRatio_working_3-way'!AF18</f>
        <v>1.0883352205216323</v>
      </c>
      <c r="AM18" s="11">
        <f>'OddsRatio_working_3-way'!AA18+'OddsRatio_working_3-way'!AG18</f>
        <v>-0.60782683478297117</v>
      </c>
      <c r="AN18" s="11">
        <f>'OddsRatio_working_3-way'!AB18+'OddsRatio_working_3-way'!AH18</f>
        <v>-0.4805083857386615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1.0883352205216323</v>
      </c>
      <c r="AS18" s="11">
        <f>IF(('OddsRatio_working_3-way'!X18=0),IF(Q18&gt;0,-Q18^(1/3),(-Q18)^(1/3)),'OddsRatio_working_3-way'!AM18-'OddsRatio_working_3-way'!R18/3)</f>
        <v>-0.60782683478297117</v>
      </c>
      <c r="AT18" s="11">
        <f>IF(('OddsRatio_working_3-way'!X18=0),IF(Q18&gt;0,-Q18^(1/3),(-Q18)^(1/3)),'OddsRatio_working_3-way'!AN18-'OddsRatio_working_3-way'!R18/3)</f>
        <v>-0.4805083857386615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9">
        <f t="shared" si="13"/>
        <v>0.3326317976190481</v>
      </c>
      <c r="E19" s="9">
        <f t="shared" si="14"/>
        <v>0.29346231420018221</v>
      </c>
      <c r="F19" s="9">
        <f t="shared" si="15"/>
        <v>0.37390588818076975</v>
      </c>
      <c r="G19" s="9">
        <f t="shared" si="16"/>
        <v>1.084501155441884</v>
      </c>
      <c r="H19" s="9">
        <f t="shared" si="17"/>
        <v>3.0063271375674856</v>
      </c>
      <c r="I19" s="9">
        <f t="shared" si="18"/>
        <v>3.4075925650809822</v>
      </c>
      <c r="J19" s="9">
        <f t="shared" si="19"/>
        <v>2.6744697840022695</v>
      </c>
      <c r="K19" s="11">
        <f t="shared" si="20"/>
        <v>0.35087719298245612</v>
      </c>
      <c r="L19" s="11">
        <f t="shared" si="21"/>
        <v>0.3105590062111801</v>
      </c>
      <c r="M19" s="11">
        <f t="shared" si="22"/>
        <v>0.39308176100628928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-0.27161525635253025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0.24046649300308467</v>
      </c>
      <c r="Q19" s="11">
        <f>2*'OddsRatio_working_3-way'!K19*'OddsRatio_working_3-way'!L19*'OddsRatio_working_3-way'!M19</f>
        <v>8.566672354937109E-2</v>
      </c>
      <c r="R19" s="11">
        <f t="shared" si="23"/>
        <v>0</v>
      </c>
      <c r="S19" s="11">
        <f t="shared" si="24"/>
        <v>-0.88532027336116381</v>
      </c>
      <c r="T19" s="11">
        <f t="shared" si="25"/>
        <v>-0.31539731861815595</v>
      </c>
      <c r="U19" s="11">
        <f>'OddsRatio_working_3-way'!S19-'OddsRatio_working_3-way'!R19^2/3</f>
        <v>-0.88532027336116381</v>
      </c>
      <c r="V19" s="11">
        <f>'OddsRatio_working_3-way'!S19*'OddsRatio_working_3-way'!R19/3-2*'OddsRatio_working_3-way'!R19^3/27-'OddsRatio_working_3-way'!T19</f>
        <v>0.31539731861815595</v>
      </c>
      <c r="W19" s="11">
        <f>'OddsRatio_working_3-way'!V19^2+4*'OddsRatio_working_3-way'!U19^3/27</f>
        <v>-3.3255589165423483E-3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0.16031299659421325</v>
      </c>
      <c r="Y19" s="11">
        <f>IF('OddsRatio_working_3-way'!W19&gt;=0,IF('OddsRatio_working_3-way'!V19+SQRT('OddsRatio_working_3-way'!W19)&gt;0,0,PI()),ACOS('OddsRatio_working_3-way'!V19/(2*'OddsRatio_working_3-way'!X19)))</f>
        <v>0.18084371011294764</v>
      </c>
      <c r="Z19" s="11">
        <f>'OddsRatio_working_3-way'!X19^(1/3)*COS('OddsRatio_working_3-way'!Y19/3)</f>
        <v>0.54225057772094198</v>
      </c>
      <c r="AA19" s="11">
        <f>'OddsRatio_working_3-way'!X19^(1/3)*COS(('OddsRatio_working_3-way'!Y19+2*PI())/3)</f>
        <v>-0.29946786392466357</v>
      </c>
      <c r="AB19" s="11">
        <f>'OddsRatio_working_3-way'!X19^(1/3)*COS(('OddsRatio_working_3-way'!Y19+4*PI())/3)</f>
        <v>-0.24278271379627836</v>
      </c>
      <c r="AC19" s="11">
        <f>'OddsRatio_working_3-way'!X19^(1/3)*SIN('OddsRatio_working_3-way'!Y19/3)</f>
        <v>3.2727186685677576E-2</v>
      </c>
      <c r="AD19" s="11">
        <f>'OddsRatio_working_3-way'!X19^(1/3)*SIN(('OddsRatio_working_3-way'!Y19+2*PI())/3)</f>
        <v>0.45323918218028519</v>
      </c>
      <c r="AE19" s="11">
        <f>'OddsRatio_working_3-way'!X19^(1/3)*SIN(('OddsRatio_working_3-way'!Y19+4*PI())/3)</f>
        <v>-0.48596636886596273</v>
      </c>
      <c r="AF19" s="11">
        <f>-'OddsRatio_working_3-way'!U19/(3*'OddsRatio_working_3-way'!X19^(1/3))*COS(('OddsRatio_working_3-way'!Y19)/3)</f>
        <v>0.54225057772094198</v>
      </c>
      <c r="AG19" s="11">
        <f>-'OddsRatio_working_3-way'!U19/(3*'OddsRatio_working_3-way'!X19^(1/3))*COS(('OddsRatio_working_3-way'!Y19+2*PI())/3)</f>
        <v>-0.29946786392466357</v>
      </c>
      <c r="AH19" s="11">
        <f>-'OddsRatio_working_3-way'!U19/(3*'OddsRatio_working_3-way'!X19^(1/3))*COS(('OddsRatio_working_3-way'!Y19+4*PI())/3)</f>
        <v>-0.24278271379627836</v>
      </c>
      <c r="AI19" s="11">
        <f>'OddsRatio_working_3-way'!U19/(3*'OddsRatio_working_3-way'!X19^(1/3))*SIN(('OddsRatio_working_3-way'!Y19)/3)</f>
        <v>-3.2727186685677576E-2</v>
      </c>
      <c r="AJ19" s="11">
        <f>'OddsRatio_working_3-way'!U19/(3*'OddsRatio_working_3-way'!X19^(1/3))*SIN(('OddsRatio_working_3-way'!Y19+2*PI())/3)</f>
        <v>-0.45323918218028519</v>
      </c>
      <c r="AK19" s="11">
        <f>'OddsRatio_working_3-way'!U19/(3*'OddsRatio_working_3-way'!X19^(1/3))*SIN(('OddsRatio_working_3-way'!Y19+4*PI())/3)</f>
        <v>0.48596636886596273</v>
      </c>
      <c r="AL19" s="11">
        <f>'OddsRatio_working_3-way'!Z19+'OddsRatio_working_3-way'!AF19</f>
        <v>1.084501155441884</v>
      </c>
      <c r="AM19" s="11">
        <f>'OddsRatio_working_3-way'!AA19+'OddsRatio_working_3-way'!AG19</f>
        <v>-0.59893572784932714</v>
      </c>
      <c r="AN19" s="11">
        <f>'OddsRatio_working_3-way'!AB19+'OddsRatio_working_3-way'!AH19</f>
        <v>-0.48556542759255672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1.084501155441884</v>
      </c>
      <c r="AS19" s="11">
        <f>IF(('OddsRatio_working_3-way'!X19=0),IF(Q19&gt;0,-Q19^(1/3),(-Q19)^(1/3)),'OddsRatio_working_3-way'!AM19-'OddsRatio_working_3-way'!R19/3)</f>
        <v>-0.59893572784932714</v>
      </c>
      <c r="AT19" s="11">
        <f>IF(('OddsRatio_working_3-way'!X19=0),IF(Q19&gt;0,-Q19^(1/3),(-Q19)^(1/3)),'OddsRatio_working_3-way'!AN19-'OddsRatio_working_3-way'!R19/3)</f>
        <v>-0.48556542759255672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9">
        <f t="shared" si="13"/>
        <v>0.5968722921116435</v>
      </c>
      <c r="E20" s="9">
        <f t="shared" si="14"/>
        <v>0.23166382530598362</v>
      </c>
      <c r="F20" s="9">
        <f t="shared" si="15"/>
        <v>0.17146388258237308</v>
      </c>
      <c r="G20" s="9">
        <f t="shared" si="16"/>
        <v>1.0982118228834437</v>
      </c>
      <c r="H20" s="9">
        <f t="shared" si="17"/>
        <v>1.6754002710733178</v>
      </c>
      <c r="I20" s="9">
        <f t="shared" si="18"/>
        <v>4.3165997051079996</v>
      </c>
      <c r="J20" s="9">
        <f t="shared" si="19"/>
        <v>5.8321320206871512</v>
      </c>
      <c r="K20" s="11">
        <f t="shared" si="20"/>
        <v>0.61919504643962853</v>
      </c>
      <c r="L20" s="11">
        <f t="shared" si="21"/>
        <v>0.24875621890547267</v>
      </c>
      <c r="M20" s="11">
        <f t="shared" si="22"/>
        <v>0.18518518518518517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-0.23310006554773444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0.22918887959012418</v>
      </c>
      <c r="Q20" s="11">
        <f>2*'OddsRatio_working_3-way'!K20*'OddsRatio_working_3-way'!L20*'OddsRatio_working_3-way'!M20</f>
        <v>5.70476364878965E-2</v>
      </c>
      <c r="R20" s="11">
        <f t="shared" si="23"/>
        <v>0</v>
      </c>
      <c r="S20" s="11">
        <f t="shared" si="24"/>
        <v>-0.98322100018110326</v>
      </c>
      <c r="T20" s="11">
        <f t="shared" si="25"/>
        <v>-0.24473453644831444</v>
      </c>
      <c r="U20" s="11">
        <f>'OddsRatio_working_3-way'!S20-'OddsRatio_working_3-way'!R20^2/3</f>
        <v>-0.98322100018110326</v>
      </c>
      <c r="V20" s="11">
        <f>'OddsRatio_working_3-way'!S20*'OddsRatio_working_3-way'!R20/3-2*'OddsRatio_working_3-way'!R20^3/27-'OddsRatio_working_3-way'!T20</f>
        <v>0.24473453644831444</v>
      </c>
      <c r="W20" s="11">
        <f>'OddsRatio_working_3-way'!V20^2+4*'OddsRatio_working_3-way'!U20^3/27</f>
        <v>-8.0920248325003941E-2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0.18762678490528431</v>
      </c>
      <c r="Y20" s="11">
        <f>IF('OddsRatio_working_3-way'!W20&gt;=0,IF('OddsRatio_working_3-way'!V20+SQRT('OddsRatio_working_3-way'!W20)&gt;0,0,PI()),ACOS('OddsRatio_working_3-way'!V20/(2*'OddsRatio_working_3-way'!X20)))</f>
        <v>0.86033384159603354</v>
      </c>
      <c r="Z20" s="11">
        <f>'OddsRatio_working_3-way'!X20^(1/3)*COS('OddsRatio_working_3-way'!Y20/3)</f>
        <v>0.54910591144172194</v>
      </c>
      <c r="AA20" s="11">
        <f>'OddsRatio_working_3-way'!X20^(1/3)*COS(('OddsRatio_working_3-way'!Y20+2*PI())/3)</f>
        <v>-0.41479301262363294</v>
      </c>
      <c r="AB20" s="11">
        <f>'OddsRatio_working_3-way'!X20^(1/3)*COS(('OddsRatio_working_3-way'!Y20+4*PI())/3)</f>
        <v>-0.13431289881808886</v>
      </c>
      <c r="AC20" s="11">
        <f>'OddsRatio_working_3-way'!X20^(1/3)*SIN('OddsRatio_working_3-way'!Y20/3)</f>
        <v>0.16193526920796772</v>
      </c>
      <c r="AD20" s="11">
        <f>'OddsRatio_working_3-way'!X20^(1/3)*SIN(('OddsRatio_working_3-way'!Y20+2*PI())/3)</f>
        <v>0.39457203407275565</v>
      </c>
      <c r="AE20" s="11">
        <f>'OddsRatio_working_3-way'!X20^(1/3)*SIN(('OddsRatio_working_3-way'!Y20+4*PI())/3)</f>
        <v>-0.55650730328072329</v>
      </c>
      <c r="AF20" s="11">
        <f>-'OddsRatio_working_3-way'!U20/(3*'OddsRatio_working_3-way'!X20^(1/3))*COS(('OddsRatio_working_3-way'!Y20)/3)</f>
        <v>0.54910591144172183</v>
      </c>
      <c r="AG20" s="11">
        <f>-'OddsRatio_working_3-way'!U20/(3*'OddsRatio_working_3-way'!X20^(1/3))*COS(('OddsRatio_working_3-way'!Y20+2*PI())/3)</f>
        <v>-0.41479301262363288</v>
      </c>
      <c r="AH20" s="11">
        <f>-'OddsRatio_working_3-way'!U20/(3*'OddsRatio_working_3-way'!X20^(1/3))*COS(('OddsRatio_working_3-way'!Y20+4*PI())/3)</f>
        <v>-0.13431289881808883</v>
      </c>
      <c r="AI20" s="11">
        <f>'OddsRatio_working_3-way'!U20/(3*'OddsRatio_working_3-way'!X20^(1/3))*SIN(('OddsRatio_working_3-way'!Y20)/3)</f>
        <v>-0.16193526920796769</v>
      </c>
      <c r="AJ20" s="11">
        <f>'OddsRatio_working_3-way'!U20/(3*'OddsRatio_working_3-way'!X20^(1/3))*SIN(('OddsRatio_working_3-way'!Y20+2*PI())/3)</f>
        <v>-0.39457203407275554</v>
      </c>
      <c r="AK20" s="11">
        <f>'OddsRatio_working_3-way'!U20/(3*'OddsRatio_working_3-way'!X20^(1/3))*SIN(('OddsRatio_working_3-way'!Y20+4*PI())/3)</f>
        <v>0.55650730328072318</v>
      </c>
      <c r="AL20" s="11">
        <f>'OddsRatio_working_3-way'!Z20+'OddsRatio_working_3-way'!AF20</f>
        <v>1.0982118228834437</v>
      </c>
      <c r="AM20" s="11">
        <f>'OddsRatio_working_3-way'!AA20+'OddsRatio_working_3-way'!AG20</f>
        <v>-0.82958602524726577</v>
      </c>
      <c r="AN20" s="11">
        <f>'OddsRatio_working_3-way'!AB20+'OddsRatio_working_3-way'!AH20</f>
        <v>-0.26862579763617767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1.0982118228834437</v>
      </c>
      <c r="AS20" s="11">
        <f>IF(('OddsRatio_working_3-way'!X20=0),IF(Q20&gt;0,-Q20^(1/3),(-Q20)^(1/3)),'OddsRatio_working_3-way'!AM20-'OddsRatio_working_3-way'!R20/3)</f>
        <v>-0.82958602524726577</v>
      </c>
      <c r="AT20" s="11">
        <f>IF(('OddsRatio_working_3-way'!X20=0),IF(Q20&gt;0,-Q20^(1/3),(-Q20)^(1/3)),'OddsRatio_working_3-way'!AN20-'OddsRatio_working_3-way'!R20/3)</f>
        <v>-0.26862579763617767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9">
        <f t="shared" si="13"/>
        <v>0.64159442429280267</v>
      </c>
      <c r="E21" s="9">
        <f t="shared" si="14"/>
        <v>0.20682735922134649</v>
      </c>
      <c r="F21" s="9">
        <f t="shared" si="15"/>
        <v>0.15157821648585076</v>
      </c>
      <c r="G21" s="9">
        <f t="shared" si="16"/>
        <v>1.1083671352132634</v>
      </c>
      <c r="H21" s="9">
        <f t="shared" si="17"/>
        <v>1.5586170361474849</v>
      </c>
      <c r="I21" s="9">
        <f t="shared" si="18"/>
        <v>4.8349502878378905</v>
      </c>
      <c r="J21" s="9">
        <f t="shared" si="19"/>
        <v>6.5972540328269798</v>
      </c>
      <c r="K21" s="11">
        <f t="shared" si="20"/>
        <v>0.66489361702127658</v>
      </c>
      <c r="L21" s="11">
        <f t="shared" si="21"/>
        <v>0.22421524663677131</v>
      </c>
      <c r="M21" s="11">
        <f t="shared" si="22"/>
        <v>0.16528925619834711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-0.21700010487296573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0.22211581602600849</v>
      </c>
      <c r="Q21" s="11">
        <f>2*'OddsRatio_working_3-way'!K21*'OddsRatio_working_3-way'!L21*'OddsRatio_working_3-way'!M21</f>
        <v>4.9282408703352237E-2</v>
      </c>
      <c r="R21" s="11">
        <f t="shared" si="23"/>
        <v>0</v>
      </c>
      <c r="S21" s="11">
        <f t="shared" si="24"/>
        <v>-1.0235746943810813</v>
      </c>
      <c r="T21" s="11">
        <f t="shared" si="25"/>
        <v>-0.22710776445109418</v>
      </c>
      <c r="U21" s="11">
        <f>'OddsRatio_working_3-way'!S21-'OddsRatio_working_3-way'!R21^2/3</f>
        <v>-1.0235746943810813</v>
      </c>
      <c r="V21" s="11">
        <f>'OddsRatio_working_3-way'!S21*'OddsRatio_working_3-way'!R21/3-2*'OddsRatio_working_3-way'!R21^3/27-'OddsRatio_working_3-way'!T21</f>
        <v>0.22710776445109418</v>
      </c>
      <c r="W21" s="11">
        <f>'OddsRatio_working_3-way'!V21^2+4*'OddsRatio_working_3-way'!U21^3/27</f>
        <v>-0.10729680166786304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0.19929547055931596</v>
      </c>
      <c r="Y21" s="11">
        <f>IF('OddsRatio_working_3-way'!W21&gt;=0,IF('OddsRatio_working_3-way'!V21+SQRT('OddsRatio_working_3-way'!W21)&gt;0,0,PI()),ACOS('OddsRatio_working_3-way'!V21/(2*'OddsRatio_working_3-way'!X21)))</f>
        <v>0.96456242135468329</v>
      </c>
      <c r="Z21" s="11">
        <f>'OddsRatio_working_3-way'!X21^(1/3)*COS('OddsRatio_working_3-way'!Y21/3)</f>
        <v>0.55418356760663168</v>
      </c>
      <c r="AA21" s="11">
        <f>'OddsRatio_working_3-way'!X21^(1/3)*COS(('OddsRatio_working_3-way'!Y21+2*PI())/3)</f>
        <v>-0.43694829334033702</v>
      </c>
      <c r="AB21" s="11">
        <f>'OddsRatio_working_3-way'!X21^(1/3)*COS(('OddsRatio_working_3-way'!Y21+4*PI())/3)</f>
        <v>-0.11723527426629479</v>
      </c>
      <c r="AC21" s="11">
        <f>'OddsRatio_working_3-way'!X21^(1/3)*SIN('OddsRatio_working_3-way'!Y21/3)</f>
        <v>0.18458639762582643</v>
      </c>
      <c r="AD21" s="11">
        <f>'OddsRatio_working_3-way'!X21^(1/3)*SIN(('OddsRatio_working_3-way'!Y21+2*PI())/3)</f>
        <v>0.38764384909432081</v>
      </c>
      <c r="AE21" s="11">
        <f>'OddsRatio_working_3-way'!X21^(1/3)*SIN(('OddsRatio_working_3-way'!Y21+4*PI())/3)</f>
        <v>-0.57223024672014711</v>
      </c>
      <c r="AF21" s="11">
        <f>-'OddsRatio_working_3-way'!U21/(3*'OddsRatio_working_3-way'!X21^(1/3))*COS(('OddsRatio_working_3-way'!Y21)/3)</f>
        <v>0.55418356760663168</v>
      </c>
      <c r="AG21" s="11">
        <f>-'OddsRatio_working_3-way'!U21/(3*'OddsRatio_working_3-way'!X21^(1/3))*COS(('OddsRatio_working_3-way'!Y21+2*PI())/3)</f>
        <v>-0.43694829334033702</v>
      </c>
      <c r="AH21" s="11">
        <f>-'OddsRatio_working_3-way'!U21/(3*'OddsRatio_working_3-way'!X21^(1/3))*COS(('OddsRatio_working_3-way'!Y21+4*PI())/3)</f>
        <v>-0.11723527426629479</v>
      </c>
      <c r="AI21" s="11">
        <f>'OddsRatio_working_3-way'!U21/(3*'OddsRatio_working_3-way'!X21^(1/3))*SIN(('OddsRatio_working_3-way'!Y21)/3)</f>
        <v>-0.18458639762582643</v>
      </c>
      <c r="AJ21" s="11">
        <f>'OddsRatio_working_3-way'!U21/(3*'OddsRatio_working_3-way'!X21^(1/3))*SIN(('OddsRatio_working_3-way'!Y21+2*PI())/3)</f>
        <v>-0.38764384909432081</v>
      </c>
      <c r="AK21" s="11">
        <f>'OddsRatio_working_3-way'!U21/(3*'OddsRatio_working_3-way'!X21^(1/3))*SIN(('OddsRatio_working_3-way'!Y21+4*PI())/3)</f>
        <v>0.57223024672014711</v>
      </c>
      <c r="AL21" s="11">
        <f>'OddsRatio_working_3-way'!Z21+'OddsRatio_working_3-way'!AF21</f>
        <v>1.1083671352132634</v>
      </c>
      <c r="AM21" s="11">
        <f>'OddsRatio_working_3-way'!AA21+'OddsRatio_working_3-way'!AG21</f>
        <v>-0.87389658668067405</v>
      </c>
      <c r="AN21" s="11">
        <f>'OddsRatio_working_3-way'!AB21+'OddsRatio_working_3-way'!AH21</f>
        <v>-0.23447054853258958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1.1083671352132634</v>
      </c>
      <c r="AS21" s="11">
        <f>IF(('OddsRatio_working_3-way'!X21=0),IF(Q21&gt;0,-Q21^(1/3),(-Q21)^(1/3)),'OddsRatio_working_3-way'!AM21-'OddsRatio_working_3-way'!R21/3)</f>
        <v>-0.87389658668067405</v>
      </c>
      <c r="AT21" s="11">
        <f>IF(('OddsRatio_working_3-way'!X21=0),IF(Q21&gt;0,-Q21^(1/3),(-Q21)^(1/3)),'OddsRatio_working_3-way'!AN21-'OddsRatio_working_3-way'!R21/3)</f>
        <v>-0.23447054853258958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9">
        <f t="shared" si="13"/>
        <v>0.37509986209115281</v>
      </c>
      <c r="E22" s="9">
        <f t="shared" si="14"/>
        <v>0.3290367383312246</v>
      </c>
      <c r="F22" s="9">
        <f t="shared" si="15"/>
        <v>0.29586339957762275</v>
      </c>
      <c r="G22" s="9">
        <f t="shared" si="16"/>
        <v>1.0817900813618855</v>
      </c>
      <c r="H22" s="9">
        <f t="shared" si="17"/>
        <v>2.6659567252973035</v>
      </c>
      <c r="I22" s="9">
        <f t="shared" si="18"/>
        <v>3.0391743033671537</v>
      </c>
      <c r="J22" s="9">
        <f t="shared" si="19"/>
        <v>3.3799381789961482</v>
      </c>
      <c r="K22" s="11">
        <f t="shared" si="20"/>
        <v>0.39370078740157477</v>
      </c>
      <c r="L22" s="11">
        <f t="shared" si="21"/>
        <v>0.34662045060658581</v>
      </c>
      <c r="M22" s="11">
        <f t="shared" si="22"/>
        <v>0.3125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-0.27234866059853435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0.2398794333983815</v>
      </c>
      <c r="Q22" s="11">
        <f>2*'OddsRatio_working_3-way'!K22*'OddsRatio_working_3-way'!L22*'OddsRatio_working_3-way'!M22</f>
        <v>8.5290465208313432E-2</v>
      </c>
      <c r="R22" s="11">
        <f t="shared" si="23"/>
        <v>0</v>
      </c>
      <c r="S22" s="11">
        <f t="shared" si="24"/>
        <v>-0.88078066134492461</v>
      </c>
      <c r="T22" s="11">
        <f t="shared" si="25"/>
        <v>-0.31316645736708432</v>
      </c>
      <c r="U22" s="11">
        <f>'OddsRatio_working_3-way'!S22-'OddsRatio_working_3-way'!R22^2/3</f>
        <v>-0.88078066134492461</v>
      </c>
      <c r="V22" s="11">
        <f>'OddsRatio_working_3-way'!S22*'OddsRatio_working_3-way'!R22/3-2*'OddsRatio_working_3-way'!R22^3/27-'OddsRatio_working_3-way'!T22</f>
        <v>0.31316645736708432</v>
      </c>
      <c r="W22" s="11">
        <f>'OddsRatio_working_3-way'!V22^2+4*'OddsRatio_working_3-way'!U22^3/27</f>
        <v>-3.1545095080207641E-3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0.15908153532691233</v>
      </c>
      <c r="Y22" s="11">
        <f>IF('OddsRatio_working_3-way'!W22&gt;=0,IF('OddsRatio_working_3-way'!V22+SQRT('OddsRatio_working_3-way'!W22)&gt;0,0,PI()),ACOS('OddsRatio_working_3-way'!V22/(2*'OddsRatio_working_3-way'!X22)))</f>
        <v>0.17745898497666923</v>
      </c>
      <c r="Z22" s="11">
        <f>'OddsRatio_working_3-way'!X22^(1/3)*COS('OddsRatio_working_3-way'!Y22/3)</f>
        <v>0.54089504068094285</v>
      </c>
      <c r="AA22" s="11">
        <f>'OddsRatio_working_3-way'!X22^(1/3)*COS(('OddsRatio_working_3-way'!Y22+2*PI())/3)</f>
        <v>-0.29818885342491469</v>
      </c>
      <c r="AB22" s="11">
        <f>'OddsRatio_working_3-way'!X22^(1/3)*COS(('OddsRatio_working_3-way'!Y22+4*PI())/3)</f>
        <v>-0.2427061872560283</v>
      </c>
      <c r="AC22" s="11">
        <f>'OddsRatio_working_3-way'!X22^(1/3)*SIN('OddsRatio_working_3-way'!Y22/3)</f>
        <v>3.2032932247964982E-2</v>
      </c>
      <c r="AD22" s="11">
        <f>'OddsRatio_working_3-way'!X22^(1/3)*SIN(('OddsRatio_working_3-way'!Y22+2*PI())/3)</f>
        <v>0.45241237988673155</v>
      </c>
      <c r="AE22" s="11">
        <f>'OddsRatio_working_3-way'!X22^(1/3)*SIN(('OddsRatio_working_3-way'!Y22+4*PI())/3)</f>
        <v>-0.48444531213469627</v>
      </c>
      <c r="AF22" s="11">
        <f>-'OddsRatio_working_3-way'!U22/(3*'OddsRatio_working_3-way'!X22^(1/3))*COS(('OddsRatio_working_3-way'!Y22)/3)</f>
        <v>0.54089504068094274</v>
      </c>
      <c r="AG22" s="11">
        <f>-'OddsRatio_working_3-way'!U22/(3*'OddsRatio_working_3-way'!X22^(1/3))*COS(('OddsRatio_working_3-way'!Y22+2*PI())/3)</f>
        <v>-0.29818885342491463</v>
      </c>
      <c r="AH22" s="11">
        <f>-'OddsRatio_working_3-way'!U22/(3*'OddsRatio_working_3-way'!X22^(1/3))*COS(('OddsRatio_working_3-way'!Y22+4*PI())/3)</f>
        <v>-0.24270618725602824</v>
      </c>
      <c r="AI22" s="11">
        <f>'OddsRatio_working_3-way'!U22/(3*'OddsRatio_working_3-way'!X22^(1/3))*SIN(('OddsRatio_working_3-way'!Y22)/3)</f>
        <v>-3.2032932247964982E-2</v>
      </c>
      <c r="AJ22" s="11">
        <f>'OddsRatio_working_3-way'!U22/(3*'OddsRatio_working_3-way'!X22^(1/3))*SIN(('OddsRatio_working_3-way'!Y22+2*PI())/3)</f>
        <v>-0.45241237988673144</v>
      </c>
      <c r="AK22" s="11">
        <f>'OddsRatio_working_3-way'!U22/(3*'OddsRatio_working_3-way'!X22^(1/3))*SIN(('OddsRatio_working_3-way'!Y22+4*PI())/3)</f>
        <v>0.48444531213469616</v>
      </c>
      <c r="AL22" s="11">
        <f>'OddsRatio_working_3-way'!Z22+'OddsRatio_working_3-way'!AF22</f>
        <v>1.0817900813618855</v>
      </c>
      <c r="AM22" s="11">
        <f>'OddsRatio_working_3-way'!AA22+'OddsRatio_working_3-way'!AG22</f>
        <v>-0.59637770684982927</v>
      </c>
      <c r="AN22" s="11">
        <f>'OddsRatio_working_3-way'!AB22+'OddsRatio_working_3-way'!AH22</f>
        <v>-0.48541237451205654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1.0817900813618855</v>
      </c>
      <c r="AS22" s="11">
        <f>IF(('OddsRatio_working_3-way'!X22=0),IF(Q22&gt;0,-Q22^(1/3),(-Q22)^(1/3)),'OddsRatio_working_3-way'!AM22-'OddsRatio_working_3-way'!R22/3)</f>
        <v>-0.59637770684982927</v>
      </c>
      <c r="AT22" s="11">
        <f>IF(('OddsRatio_working_3-way'!X22=0),IF(Q22&gt;0,-Q22^(1/3),(-Q22)^(1/3)),'OddsRatio_working_3-way'!AN22-'OddsRatio_working_3-way'!R22/3)</f>
        <v>-0.48541237451205654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9">
        <f t="shared" si="13"/>
        <v>0.15610807320540238</v>
      </c>
      <c r="E23" s="9">
        <f t="shared" si="14"/>
        <v>0.21548689918035976</v>
      </c>
      <c r="F23" s="9">
        <f t="shared" si="15"/>
        <v>0.62840502761423811</v>
      </c>
      <c r="G23" s="9">
        <f t="shared" si="16"/>
        <v>1.1032282870878394</v>
      </c>
      <c r="H23" s="9">
        <f t="shared" si="17"/>
        <v>6.4058186067304135</v>
      </c>
      <c r="I23" s="9">
        <f t="shared" si="18"/>
        <v>4.6406533473898701</v>
      </c>
      <c r="J23" s="9">
        <f t="shared" si="19"/>
        <v>1.5913303618790819</v>
      </c>
      <c r="K23" s="11">
        <f t="shared" si="20"/>
        <v>0.16949152542372881</v>
      </c>
      <c r="L23" s="11">
        <f t="shared" si="21"/>
        <v>0.23255813953488372</v>
      </c>
      <c r="M23" s="11">
        <f t="shared" si="22"/>
        <v>0.65104166666666663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-0.22241451517540423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0.22418210484824594</v>
      </c>
      <c r="Q23" s="11">
        <f>2*'OddsRatio_working_3-way'!K23*'OddsRatio_working_3-way'!L23*'OddsRatio_working_3-way'!M23</f>
        <v>5.132374195243726E-2</v>
      </c>
      <c r="R23" s="11">
        <f t="shared" si="23"/>
        <v>0</v>
      </c>
      <c r="S23" s="11">
        <f t="shared" si="24"/>
        <v>-1.0079472766039921</v>
      </c>
      <c r="T23" s="11">
        <f t="shared" si="25"/>
        <v>-0.23075716039468683</v>
      </c>
      <c r="U23" s="11">
        <f>'OddsRatio_working_3-way'!S23-'OddsRatio_working_3-way'!R23^2/3</f>
        <v>-1.0079472766039921</v>
      </c>
      <c r="V23" s="11">
        <f>'OddsRatio_working_3-way'!S23*'OddsRatio_working_3-way'!R23/3-2*'OddsRatio_working_3-way'!R23^3/27-'OddsRatio_working_3-way'!T23</f>
        <v>0.23075716039468683</v>
      </c>
      <c r="W23" s="11">
        <f>'OddsRatio_working_3-way'!V23^2+4*'OddsRatio_working_3-way'!U23^3/27</f>
        <v>-9.8459549129827156E-2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0.19474882297670401</v>
      </c>
      <c r="Y23" s="11">
        <f>IF('OddsRatio_working_3-way'!W23&gt;=0,IF('OddsRatio_working_3-way'!V23+SQRT('OddsRatio_working_3-way'!W23)&gt;0,0,PI()),ACOS('OddsRatio_working_3-way'!V23/(2*'OddsRatio_working_3-way'!X23)))</f>
        <v>0.93670198476219202</v>
      </c>
      <c r="Z23" s="11">
        <f>'OddsRatio_working_3-way'!X23^(1/3)*COS('OddsRatio_working_3-way'!Y23/3)</f>
        <v>0.55161414354391969</v>
      </c>
      <c r="AA23" s="11">
        <f>'OddsRatio_working_3-way'!X23^(1/3)*COS(('OddsRatio_working_3-way'!Y23+2*PI())/3)</f>
        <v>-0.43000887666648419</v>
      </c>
      <c r="AB23" s="11">
        <f>'OddsRatio_working_3-way'!X23^(1/3)*COS(('OddsRatio_working_3-way'!Y23+4*PI())/3)</f>
        <v>-0.12160526687743575</v>
      </c>
      <c r="AC23" s="11">
        <f>'OddsRatio_working_3-way'!X23^(1/3)*SIN('OddsRatio_working_3-way'!Y23/3)</f>
        <v>0.17805690713075961</v>
      </c>
      <c r="AD23" s="11">
        <f>'OddsRatio_working_3-way'!X23^(1/3)*SIN(('OddsRatio_working_3-way'!Y23+2*PI())/3)</f>
        <v>0.38868340783045069</v>
      </c>
      <c r="AE23" s="11">
        <f>'OddsRatio_working_3-way'!X23^(1/3)*SIN(('OddsRatio_working_3-way'!Y23+4*PI())/3)</f>
        <v>-0.56674031496121013</v>
      </c>
      <c r="AF23" s="11">
        <f>-'OddsRatio_working_3-way'!U23/(3*'OddsRatio_working_3-way'!X23^(1/3))*COS(('OddsRatio_working_3-way'!Y23)/3)</f>
        <v>0.55161414354391969</v>
      </c>
      <c r="AG23" s="11">
        <f>-'OddsRatio_working_3-way'!U23/(3*'OddsRatio_working_3-way'!X23^(1/3))*COS(('OddsRatio_working_3-way'!Y23+2*PI())/3)</f>
        <v>-0.43000887666648419</v>
      </c>
      <c r="AH23" s="11">
        <f>-'OddsRatio_working_3-way'!U23/(3*'OddsRatio_working_3-way'!X23^(1/3))*COS(('OddsRatio_working_3-way'!Y23+4*PI())/3)</f>
        <v>-0.12160526687743575</v>
      </c>
      <c r="AI23" s="11">
        <f>'OddsRatio_working_3-way'!U23/(3*'OddsRatio_working_3-way'!X23^(1/3))*SIN(('OddsRatio_working_3-way'!Y23)/3)</f>
        <v>-0.17805690713075961</v>
      </c>
      <c r="AJ23" s="11">
        <f>'OddsRatio_working_3-way'!U23/(3*'OddsRatio_working_3-way'!X23^(1/3))*SIN(('OddsRatio_working_3-way'!Y23+2*PI())/3)</f>
        <v>-0.38868340783045069</v>
      </c>
      <c r="AK23" s="11">
        <f>'OddsRatio_working_3-way'!U23/(3*'OddsRatio_working_3-way'!X23^(1/3))*SIN(('OddsRatio_working_3-way'!Y23+4*PI())/3)</f>
        <v>0.56674031496121013</v>
      </c>
      <c r="AL23" s="11">
        <f>'OddsRatio_working_3-way'!Z23+'OddsRatio_working_3-way'!AF23</f>
        <v>1.1032282870878394</v>
      </c>
      <c r="AM23" s="11">
        <f>'OddsRatio_working_3-way'!AA23+'OddsRatio_working_3-way'!AG23</f>
        <v>-0.86001775333296837</v>
      </c>
      <c r="AN23" s="11">
        <f>'OddsRatio_working_3-way'!AB23+'OddsRatio_working_3-way'!AH23</f>
        <v>-0.24321053375487151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1.1032282870878394</v>
      </c>
      <c r="AS23" s="11">
        <f>IF(('OddsRatio_working_3-way'!X23=0),IF(Q23&gt;0,-Q23^(1/3),(-Q23)^(1/3)),'OddsRatio_working_3-way'!AM23-'OddsRatio_working_3-way'!R23/3)</f>
        <v>-0.86001775333296837</v>
      </c>
      <c r="AT23" s="11">
        <f>IF(('OddsRatio_working_3-way'!X23=0),IF(Q23&gt;0,-Q23^(1/3),(-Q23)^(1/3)),'OddsRatio_working_3-way'!AN23-'OddsRatio_working_3-way'!R23/3)</f>
        <v>-0.24321053375487151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9">
        <f t="shared" si="13"/>
        <v>0.29015311219935308</v>
      </c>
      <c r="E24" s="9">
        <f t="shared" si="14"/>
        <v>0.32166188376739807</v>
      </c>
      <c r="F24" s="9">
        <f t="shared" si="15"/>
        <v>0.38818500403324879</v>
      </c>
      <c r="G24" s="9">
        <f t="shared" si="16"/>
        <v>0.92493619126169135</v>
      </c>
      <c r="H24" s="9">
        <f t="shared" si="17"/>
        <v>3.4464562258871734</v>
      </c>
      <c r="I24" s="9">
        <f t="shared" si="18"/>
        <v>3.1088545160766565</v>
      </c>
      <c r="J24" s="9">
        <f t="shared" si="19"/>
        <v>2.5760912699099219</v>
      </c>
      <c r="K24" s="11">
        <f t="shared" si="20"/>
        <v>0.27434842249657065</v>
      </c>
      <c r="L24" s="11">
        <f t="shared" si="21"/>
        <v>0.3048780487804878</v>
      </c>
      <c r="M24" s="11">
        <f t="shared" si="22"/>
        <v>0.36982248520710059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-0.31787183585182333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0.20505480732358644</v>
      </c>
      <c r="Q24" s="11">
        <f>2*'OddsRatio_working_3-way'!K24*'OddsRatio_working_3-way'!L24*'OddsRatio_working_3-way'!M24</f>
        <v>6.1865985012395965E-2</v>
      </c>
      <c r="R24" s="11">
        <f t="shared" si="23"/>
        <v>0</v>
      </c>
      <c r="S24" s="11">
        <f t="shared" si="24"/>
        <v>-0.64508642854151199</v>
      </c>
      <c r="T24" s="11">
        <f t="shared" si="25"/>
        <v>-0.19462556299336609</v>
      </c>
      <c r="U24" s="11">
        <f>'OddsRatio_working_3-way'!S24-'OddsRatio_working_3-way'!R24^2/3</f>
        <v>-0.64508642854151199</v>
      </c>
      <c r="V24" s="11">
        <f>'OddsRatio_working_3-way'!S24*'OddsRatio_working_3-way'!R24/3-2*'OddsRatio_working_3-way'!R24^3/27-'OddsRatio_working_3-way'!T24</f>
        <v>0.19462556299336609</v>
      </c>
      <c r="W24" s="11">
        <f>'OddsRatio_working_3-way'!V24^2+4*'OddsRatio_working_3-way'!U24^3/27</f>
        <v>-1.8903730083057665E-3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9.971143713084081E-2</v>
      </c>
      <c r="Y24" s="11">
        <f>IF('OddsRatio_working_3-way'!W24&gt;=0,IF('OddsRatio_working_3-way'!V24+SQRT('OddsRatio_working_3-way'!W24)&gt;0,0,PI()),ACOS('OddsRatio_working_3-way'!V24/(2*'OddsRatio_working_3-way'!X24)))</f>
        <v>0.21978646358289433</v>
      </c>
      <c r="Z24" s="11">
        <f>'OddsRatio_working_3-way'!X24^(1/3)*COS('OddsRatio_working_3-way'!Y24/3)</f>
        <v>0.46246809563084568</v>
      </c>
      <c r="AA24" s="11">
        <f>'OddsRatio_working_3-way'!X24^(1/3)*COS(('OddsRatio_working_3-way'!Y24+2*PI())/3)</f>
        <v>-0.26062881823572459</v>
      </c>
      <c r="AB24" s="11">
        <f>'OddsRatio_working_3-way'!X24^(1/3)*COS(('OddsRatio_working_3-way'!Y24+4*PI())/3)</f>
        <v>-0.2018392773951212</v>
      </c>
      <c r="AC24" s="11">
        <f>'OddsRatio_working_3-way'!X24^(1/3)*SIN('OddsRatio_working_3-way'!Y24/3)</f>
        <v>3.3942157229857106E-2</v>
      </c>
      <c r="AD24" s="11">
        <f>'OddsRatio_working_3-way'!X24^(1/3)*SIN(('OddsRatio_working_3-way'!Y24+2*PI())/3)</f>
        <v>0.38353804064119507</v>
      </c>
      <c r="AE24" s="11">
        <f>'OddsRatio_working_3-way'!X24^(1/3)*SIN(('OddsRatio_working_3-way'!Y24+4*PI())/3)</f>
        <v>-0.41748019787105195</v>
      </c>
      <c r="AF24" s="11">
        <f>-'OddsRatio_working_3-way'!U24/(3*'OddsRatio_working_3-way'!X24^(1/3))*COS(('OddsRatio_working_3-way'!Y24)/3)</f>
        <v>0.46246809563084568</v>
      </c>
      <c r="AG24" s="11">
        <f>-'OddsRatio_working_3-way'!U24/(3*'OddsRatio_working_3-way'!X24^(1/3))*COS(('OddsRatio_working_3-way'!Y24+2*PI())/3)</f>
        <v>-0.26062881823572459</v>
      </c>
      <c r="AH24" s="11">
        <f>-'OddsRatio_working_3-way'!U24/(3*'OddsRatio_working_3-way'!X24^(1/3))*COS(('OddsRatio_working_3-way'!Y24+4*PI())/3)</f>
        <v>-0.2018392773951212</v>
      </c>
      <c r="AI24" s="11">
        <f>'OddsRatio_working_3-way'!U24/(3*'OddsRatio_working_3-way'!X24^(1/3))*SIN(('OddsRatio_working_3-way'!Y24)/3)</f>
        <v>-3.3942157229857106E-2</v>
      </c>
      <c r="AJ24" s="11">
        <f>'OddsRatio_working_3-way'!U24/(3*'OddsRatio_working_3-way'!X24^(1/3))*SIN(('OddsRatio_working_3-way'!Y24+2*PI())/3)</f>
        <v>-0.38353804064119507</v>
      </c>
      <c r="AK24" s="11">
        <f>'OddsRatio_working_3-way'!U24/(3*'OddsRatio_working_3-way'!X24^(1/3))*SIN(('OddsRatio_working_3-way'!Y24+4*PI())/3)</f>
        <v>0.41748019787105195</v>
      </c>
      <c r="AL24" s="11">
        <f>'OddsRatio_working_3-way'!Z24+'OddsRatio_working_3-way'!AF24</f>
        <v>0.92493619126169135</v>
      </c>
      <c r="AM24" s="11">
        <f>'OddsRatio_working_3-way'!AA24+'OddsRatio_working_3-way'!AG24</f>
        <v>-0.52125763647144918</v>
      </c>
      <c r="AN24" s="11">
        <f>'OddsRatio_working_3-way'!AB24+'OddsRatio_working_3-way'!AH24</f>
        <v>-0.40367855479024239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0.92493619126169135</v>
      </c>
      <c r="AS24" s="11">
        <f>IF(('OddsRatio_working_3-way'!X24=0),IF(Q24&gt;0,-Q24^(1/3),(-Q24)^(1/3)),'OddsRatio_working_3-way'!AM24-'OddsRatio_working_3-way'!R24/3)</f>
        <v>-0.52125763647144918</v>
      </c>
      <c r="AT24" s="11">
        <f>IF(('OddsRatio_working_3-way'!X24=0),IF(Q24&gt;0,-Q24^(1/3),(-Q24)^(1/3)),'OddsRatio_working_3-way'!AN24-'OddsRatio_working_3-way'!R24/3)</f>
        <v>-0.40367855479024239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9">
        <f t="shared" si="13"/>
        <v>0.38581364091149689</v>
      </c>
      <c r="E25" s="9">
        <f t="shared" si="14"/>
        <v>0.28123513811111867</v>
      </c>
      <c r="F25" s="9">
        <f t="shared" si="15"/>
        <v>0.33295122097738455</v>
      </c>
      <c r="G25" s="9">
        <f t="shared" si="16"/>
        <v>1.0829421394561678</v>
      </c>
      <c r="H25" s="9">
        <f t="shared" si="17"/>
        <v>2.5919249450005668</v>
      </c>
      <c r="I25" s="9">
        <f t="shared" si="18"/>
        <v>3.5557434491165556</v>
      </c>
      <c r="J25" s="9">
        <f t="shared" si="19"/>
        <v>3.0034429579939106</v>
      </c>
      <c r="K25" s="11">
        <f t="shared" si="20"/>
        <v>0.40485829959514169</v>
      </c>
      <c r="L25" s="11">
        <f t="shared" si="21"/>
        <v>0.29761904761904762</v>
      </c>
      <c r="M25" s="11">
        <f t="shared" si="22"/>
        <v>0.35087719298245612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-0.2713438454435686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0.24014151437974154</v>
      </c>
      <c r="Q25" s="11">
        <f>2*'OddsRatio_working_3-way'!K25*'OddsRatio_working_3-way'!L25*'OddsRatio_working_3-way'!M25</f>
        <v>8.4556871260472358E-2</v>
      </c>
      <c r="R25" s="11">
        <f t="shared" si="23"/>
        <v>0</v>
      </c>
      <c r="S25" s="11">
        <f t="shared" si="24"/>
        <v>-0.88500814893066659</v>
      </c>
      <c r="T25" s="11">
        <f t="shared" si="25"/>
        <v>-0.31162258765164313</v>
      </c>
      <c r="U25" s="11">
        <f>'OddsRatio_working_3-way'!S25-'OddsRatio_working_3-way'!R25^2/3</f>
        <v>-0.88500814893066659</v>
      </c>
      <c r="V25" s="11">
        <f>'OddsRatio_working_3-way'!S25*'OddsRatio_working_3-way'!R25/3-2*'OddsRatio_working_3-way'!R25^3/27-'OddsRatio_working_3-way'!T25</f>
        <v>0.31162258765164313</v>
      </c>
      <c r="W25" s="11">
        <f>'OddsRatio_working_3-way'!V25^2+4*'OddsRatio_working_3-way'!U25^3/27</f>
        <v>-5.583699534178449E-3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0.16022822525142413</v>
      </c>
      <c r="Y25" s="11">
        <f>IF('OddsRatio_working_3-way'!W25&gt;=0,IF('OddsRatio_working_3-way'!V25+SQRT('OddsRatio_working_3-way'!W25)&gt;0,0,PI()),ACOS('OddsRatio_working_3-way'!V25/(2*'OddsRatio_working_3-way'!X25)))</f>
        <v>0.23534694256325839</v>
      </c>
      <c r="Z25" s="11">
        <f>'OddsRatio_working_3-way'!X25^(1/3)*COS('OddsRatio_working_3-way'!Y25/3)</f>
        <v>0.5414710697280839</v>
      </c>
      <c r="AA25" s="11">
        <f>'OddsRatio_working_3-way'!X25^(1/3)*COS(('OddsRatio_working_3-way'!Y25+2*PI())/3)</f>
        <v>-0.30759808657048326</v>
      </c>
      <c r="AB25" s="11">
        <f>'OddsRatio_working_3-way'!X25^(1/3)*COS(('OddsRatio_working_3-way'!Y25+4*PI())/3)</f>
        <v>-0.23387298315760069</v>
      </c>
      <c r="AC25" s="11">
        <f>'OddsRatio_working_3-way'!X25^(1/3)*SIN('OddsRatio_working_3-way'!Y25/3)</f>
        <v>4.2565208301460794E-2</v>
      </c>
      <c r="AD25" s="11">
        <f>'OddsRatio_working_3-way'!X25^(1/3)*SIN(('OddsRatio_working_3-way'!Y25+2*PI())/3)</f>
        <v>0.44764509764812532</v>
      </c>
      <c r="AE25" s="11">
        <f>'OddsRatio_working_3-way'!X25^(1/3)*SIN(('OddsRatio_working_3-way'!Y25+4*PI())/3)</f>
        <v>-0.49021030594958609</v>
      </c>
      <c r="AF25" s="11">
        <f>-'OddsRatio_working_3-way'!U25/(3*'OddsRatio_working_3-way'!X25^(1/3))*COS(('OddsRatio_working_3-way'!Y25)/3)</f>
        <v>0.5414710697280839</v>
      </c>
      <c r="AG25" s="11">
        <f>-'OddsRatio_working_3-way'!U25/(3*'OddsRatio_working_3-way'!X25^(1/3))*COS(('OddsRatio_working_3-way'!Y25+2*PI())/3)</f>
        <v>-0.30759808657048326</v>
      </c>
      <c r="AH25" s="11">
        <f>-'OddsRatio_working_3-way'!U25/(3*'OddsRatio_working_3-way'!X25^(1/3))*COS(('OddsRatio_working_3-way'!Y25+4*PI())/3)</f>
        <v>-0.23387298315760069</v>
      </c>
      <c r="AI25" s="11">
        <f>'OddsRatio_working_3-way'!U25/(3*'OddsRatio_working_3-way'!X25^(1/3))*SIN(('OddsRatio_working_3-way'!Y25)/3)</f>
        <v>-4.2565208301460794E-2</v>
      </c>
      <c r="AJ25" s="11">
        <f>'OddsRatio_working_3-way'!U25/(3*'OddsRatio_working_3-way'!X25^(1/3))*SIN(('OddsRatio_working_3-way'!Y25+2*PI())/3)</f>
        <v>-0.44764509764812532</v>
      </c>
      <c r="AK25" s="11">
        <f>'OddsRatio_working_3-way'!U25/(3*'OddsRatio_working_3-way'!X25^(1/3))*SIN(('OddsRatio_working_3-way'!Y25+4*PI())/3)</f>
        <v>0.49021030594958609</v>
      </c>
      <c r="AL25" s="11">
        <f>'OddsRatio_working_3-way'!Z25+'OddsRatio_working_3-way'!AF25</f>
        <v>1.0829421394561678</v>
      </c>
      <c r="AM25" s="11">
        <f>'OddsRatio_working_3-way'!AA25+'OddsRatio_working_3-way'!AG25</f>
        <v>-0.61519617314096653</v>
      </c>
      <c r="AN25" s="11">
        <f>'OddsRatio_working_3-way'!AB25+'OddsRatio_working_3-way'!AH25</f>
        <v>-0.46774596631520138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1.0829421394561678</v>
      </c>
      <c r="AS25" s="11">
        <f>IF(('OddsRatio_working_3-way'!X25=0),IF(Q25&gt;0,-Q25^(1/3),(-Q25)^(1/3)),'OddsRatio_working_3-way'!AM25-'OddsRatio_working_3-way'!R25/3)</f>
        <v>-0.61519617314096653</v>
      </c>
      <c r="AT25" s="11">
        <f>IF(('OddsRatio_working_3-way'!X25=0),IF(Q25&gt;0,-Q25^(1/3),(-Q25)^(1/3)),'OddsRatio_working_3-way'!AN25-'OddsRatio_working_3-way'!R25/3)</f>
        <v>-0.46774596631520138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9">
        <f t="shared" si="13"/>
        <v>0.23789888074428017</v>
      </c>
      <c r="E26" s="9">
        <f t="shared" si="14"/>
        <v>0.2429367687267294</v>
      </c>
      <c r="F26" s="9">
        <f t="shared" si="15"/>
        <v>0.51916435052899035</v>
      </c>
      <c r="G26" s="9">
        <f t="shared" si="16"/>
        <v>1.0896144906738354</v>
      </c>
      <c r="H26" s="9">
        <f t="shared" si="17"/>
        <v>4.2034666025810763</v>
      </c>
      <c r="I26" s="9">
        <f t="shared" si="18"/>
        <v>4.1162974433271691</v>
      </c>
      <c r="J26" s="9">
        <f t="shared" si="19"/>
        <v>1.9261723170727603</v>
      </c>
      <c r="K26" s="11">
        <f t="shared" si="20"/>
        <v>0.25380710659898476</v>
      </c>
      <c r="L26" s="11">
        <f t="shared" si="21"/>
        <v>0.2590673575129534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-0.25402533592744259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0.2363558687695349</v>
      </c>
      <c r="Q26" s="11">
        <f>2*'OddsRatio_working_3-way'!K26*'OddsRatio_working_3-way'!L26*'OddsRatio_working_3-way'!M26</f>
        <v>7.1084471810386435E-2</v>
      </c>
      <c r="R26" s="11">
        <f t="shared" si="23"/>
        <v>0</v>
      </c>
      <c r="S26" s="11">
        <f t="shared" si="24"/>
        <v>-0.93044210691269547</v>
      </c>
      <c r="T26" s="11">
        <f t="shared" si="25"/>
        <v>-0.27983221260532193</v>
      </c>
      <c r="U26" s="11">
        <f>'OddsRatio_working_3-way'!S26-'OddsRatio_working_3-way'!R26^2/3</f>
        <v>-0.93044210691269547</v>
      </c>
      <c r="V26" s="11">
        <f>'OddsRatio_working_3-way'!S26*'OddsRatio_working_3-way'!R26/3-2*'OddsRatio_working_3-way'!R26^3/27-'OddsRatio_working_3-way'!T26</f>
        <v>0.27983221260532193</v>
      </c>
      <c r="W26" s="11">
        <f>'OddsRatio_working_3-way'!V26^2+4*'OddsRatio_working_3-way'!U26^3/27</f>
        <v>-4.102795948797458E-2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0.17272378722946985</v>
      </c>
      <c r="Y26" s="11">
        <f>IF('OddsRatio_working_3-way'!W26&gt;=0,IF('OddsRatio_working_3-way'!V26+SQRT('OddsRatio_working_3-way'!W26)&gt;0,0,PI()),ACOS('OddsRatio_working_3-way'!V26/(2*'OddsRatio_working_3-way'!X26)))</f>
        <v>0.62654707205061999</v>
      </c>
      <c r="Z26" s="11">
        <f>'OddsRatio_working_3-way'!X26^(1/3)*COS('OddsRatio_working_3-way'!Y26/3)</f>
        <v>0.54480724533691771</v>
      </c>
      <c r="AA26" s="11">
        <f>'OddsRatio_working_3-way'!X26^(1/3)*COS(('OddsRatio_working_3-way'!Y26+2*PI())/3)</f>
        <v>-0.37240025160900631</v>
      </c>
      <c r="AB26" s="11">
        <f>'OddsRatio_working_3-way'!X26^(1/3)*COS(('OddsRatio_working_3-way'!Y26+4*PI())/3)</f>
        <v>-0.17240699372791157</v>
      </c>
      <c r="AC26" s="11">
        <f>'OddsRatio_working_3-way'!X26^(1/3)*SIN('OddsRatio_working_3-way'!Y26/3)</f>
        <v>0.11546616127376028</v>
      </c>
      <c r="AD26" s="11">
        <f>'OddsRatio_working_3-way'!X26^(1/3)*SIN(('OddsRatio_working_3-way'!Y26+2*PI())/3)</f>
        <v>0.41408383399071169</v>
      </c>
      <c r="AE26" s="11">
        <f>'OddsRatio_working_3-way'!X26^(1/3)*SIN(('OddsRatio_working_3-way'!Y26+4*PI())/3)</f>
        <v>-0.529549995264472</v>
      </c>
      <c r="AF26" s="11">
        <f>-'OddsRatio_working_3-way'!U26/(3*'OddsRatio_working_3-way'!X26^(1/3))*COS(('OddsRatio_working_3-way'!Y26)/3)</f>
        <v>0.54480724533691782</v>
      </c>
      <c r="AG26" s="11">
        <f>-'OddsRatio_working_3-way'!U26/(3*'OddsRatio_working_3-way'!X26^(1/3))*COS(('OddsRatio_working_3-way'!Y26+2*PI())/3)</f>
        <v>-0.37240025160900636</v>
      </c>
      <c r="AH26" s="11">
        <f>-'OddsRatio_working_3-way'!U26/(3*'OddsRatio_working_3-way'!X26^(1/3))*COS(('OddsRatio_working_3-way'!Y26+4*PI())/3)</f>
        <v>-0.1724069937279116</v>
      </c>
      <c r="AI26" s="11">
        <f>'OddsRatio_working_3-way'!U26/(3*'OddsRatio_working_3-way'!X26^(1/3))*SIN(('OddsRatio_working_3-way'!Y26)/3)</f>
        <v>-0.1154661612737603</v>
      </c>
      <c r="AJ26" s="11">
        <f>'OddsRatio_working_3-way'!U26/(3*'OddsRatio_working_3-way'!X26^(1/3))*SIN(('OddsRatio_working_3-way'!Y26+2*PI())/3)</f>
        <v>-0.41408383399071175</v>
      </c>
      <c r="AK26" s="11">
        <f>'OddsRatio_working_3-way'!U26/(3*'OddsRatio_working_3-way'!X26^(1/3))*SIN(('OddsRatio_working_3-way'!Y26+4*PI())/3)</f>
        <v>0.52954999526447211</v>
      </c>
      <c r="AL26" s="11">
        <f>'OddsRatio_working_3-way'!Z26+'OddsRatio_working_3-way'!AF26</f>
        <v>1.0896144906738354</v>
      </c>
      <c r="AM26" s="11">
        <f>'OddsRatio_working_3-way'!AA26+'OddsRatio_working_3-way'!AG26</f>
        <v>-0.74480050321801272</v>
      </c>
      <c r="AN26" s="11">
        <f>'OddsRatio_working_3-way'!AB26+'OddsRatio_working_3-way'!AH26</f>
        <v>-0.34481398745582315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1.0896144906738354</v>
      </c>
      <c r="AS26" s="11">
        <f>IF(('OddsRatio_working_3-way'!X26=0),IF(Q26&gt;0,-Q26^(1/3),(-Q26)^(1/3)),'OddsRatio_working_3-way'!AM26-'OddsRatio_working_3-way'!R26/3)</f>
        <v>-0.74480050321801272</v>
      </c>
      <c r="AT26" s="11">
        <f>IF(('OddsRatio_working_3-way'!X26=0),IF(Q26&gt;0,-Q26^(1/3),(-Q26)^(1/3)),'OddsRatio_working_3-way'!AN26-'OddsRatio_working_3-way'!R26/3)</f>
        <v>-0.34481398745582315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9">
        <f t="shared" si="13"/>
        <v>0.4278329882000575</v>
      </c>
      <c r="E27" s="9">
        <f t="shared" si="14"/>
        <v>0.29141223969881941</v>
      </c>
      <c r="F27" s="9">
        <f t="shared" si="15"/>
        <v>0.28075477210112287</v>
      </c>
      <c r="G27" s="9">
        <f t="shared" si="16"/>
        <v>1.0855200244504641</v>
      </c>
      <c r="H27" s="9">
        <f t="shared" si="17"/>
        <v>2.3373606701229721</v>
      </c>
      <c r="I27" s="9">
        <f t="shared" si="18"/>
        <v>3.4315648547690403</v>
      </c>
      <c r="J27" s="9">
        <f t="shared" si="19"/>
        <v>3.5618272577030954</v>
      </c>
      <c r="K27" s="11">
        <f t="shared" si="20"/>
        <v>0.4480286738351254</v>
      </c>
      <c r="L27" s="11">
        <f t="shared" si="21"/>
        <v>0.30864197530864196</v>
      </c>
      <c r="M27" s="11">
        <f t="shared" si="22"/>
        <v>0.29761904761904762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-0.2680354587961119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0.24001536098310289</v>
      </c>
      <c r="Q27" s="11">
        <f>2*'OddsRatio_working_3-way'!K27*'OddsRatio_working_3-way'!L27*'OddsRatio_working_3-way'!M27</f>
        <v>8.2309794575824033E-2</v>
      </c>
      <c r="R27" s="11">
        <f t="shared" si="23"/>
        <v>0</v>
      </c>
      <c r="S27" s="11">
        <f t="shared" si="24"/>
        <v>-0.8954612276343511</v>
      </c>
      <c r="T27" s="11">
        <f t="shared" si="25"/>
        <v>-0.30708546901040845</v>
      </c>
      <c r="U27" s="11">
        <f>'OddsRatio_working_3-way'!S27-'OddsRatio_working_3-way'!R27^2/3</f>
        <v>-0.8954612276343511</v>
      </c>
      <c r="V27" s="11">
        <f>'OddsRatio_working_3-way'!S27*'OddsRatio_working_3-way'!R27/3-2*'OddsRatio_working_3-way'!R27^3/27-'OddsRatio_working_3-way'!T27</f>
        <v>0.30708546901040845</v>
      </c>
      <c r="W27" s="11">
        <f>'OddsRatio_working_3-way'!V27^2+4*'OddsRatio_working_3-way'!U27^3/27</f>
        <v>-1.207278300089222E-2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0.16307534169689386</v>
      </c>
      <c r="Y27" s="11">
        <f>IF('OddsRatio_working_3-way'!W27&gt;=0,IF('OddsRatio_working_3-way'!V27+SQRT('OddsRatio_working_3-way'!W27)&gt;0,0,PI()),ACOS('OddsRatio_working_3-way'!V27/(2*'OddsRatio_working_3-way'!X27)))</f>
        <v>0.34360961500830922</v>
      </c>
      <c r="Z27" s="11">
        <f>'OddsRatio_working_3-way'!X27^(1/3)*COS('OddsRatio_working_3-way'!Y27/3)</f>
        <v>0.54276001222523207</v>
      </c>
      <c r="AA27" s="11">
        <f>'OddsRatio_working_3-way'!X27^(1/3)*COS(('OddsRatio_working_3-way'!Y27+2*PI())/3)</f>
        <v>-0.32545387924500124</v>
      </c>
      <c r="AB27" s="11">
        <f>'OddsRatio_working_3-way'!X27^(1/3)*COS(('OddsRatio_working_3-way'!Y27+4*PI())/3)</f>
        <v>-0.21730613298023047</v>
      </c>
      <c r="AC27" s="11">
        <f>'OddsRatio_working_3-way'!X27^(1/3)*SIN('OddsRatio_working_3-way'!Y27/3)</f>
        <v>6.2439130418216728E-2</v>
      </c>
      <c r="AD27" s="11">
        <f>'OddsRatio_working_3-way'!X27^(1/3)*SIN(('OddsRatio_working_3-way'!Y27+2*PI())/3)</f>
        <v>0.43882439353629515</v>
      </c>
      <c r="AE27" s="11">
        <f>'OddsRatio_working_3-way'!X27^(1/3)*SIN(('OddsRatio_working_3-way'!Y27+4*PI())/3)</f>
        <v>-0.50126352395451179</v>
      </c>
      <c r="AF27" s="11">
        <f>-'OddsRatio_working_3-way'!U27/(3*'OddsRatio_working_3-way'!X27^(1/3))*COS(('OddsRatio_working_3-way'!Y27)/3)</f>
        <v>0.54276001222523207</v>
      </c>
      <c r="AG27" s="11">
        <f>-'OddsRatio_working_3-way'!U27/(3*'OddsRatio_working_3-way'!X27^(1/3))*COS(('OddsRatio_working_3-way'!Y27+2*PI())/3)</f>
        <v>-0.32545387924500124</v>
      </c>
      <c r="AH27" s="11">
        <f>-'OddsRatio_working_3-way'!U27/(3*'OddsRatio_working_3-way'!X27^(1/3))*COS(('OddsRatio_working_3-way'!Y27+4*PI())/3)</f>
        <v>-0.21730613298023047</v>
      </c>
      <c r="AI27" s="11">
        <f>'OddsRatio_working_3-way'!U27/(3*'OddsRatio_working_3-way'!X27^(1/3))*SIN(('OddsRatio_working_3-way'!Y27)/3)</f>
        <v>-6.2439130418216728E-2</v>
      </c>
      <c r="AJ27" s="11">
        <f>'OddsRatio_working_3-way'!U27/(3*'OddsRatio_working_3-way'!X27^(1/3))*SIN(('OddsRatio_working_3-way'!Y27+2*PI())/3)</f>
        <v>-0.43882439353629515</v>
      </c>
      <c r="AK27" s="11">
        <f>'OddsRatio_working_3-way'!U27/(3*'OddsRatio_working_3-way'!X27^(1/3))*SIN(('OddsRatio_working_3-way'!Y27+4*PI())/3)</f>
        <v>0.50126352395451179</v>
      </c>
      <c r="AL27" s="11">
        <f>'OddsRatio_working_3-way'!Z27+'OddsRatio_working_3-way'!AF27</f>
        <v>1.0855200244504641</v>
      </c>
      <c r="AM27" s="11">
        <f>'OddsRatio_working_3-way'!AA27+'OddsRatio_working_3-way'!AG27</f>
        <v>-0.65090775849000249</v>
      </c>
      <c r="AN27" s="11">
        <f>'OddsRatio_working_3-way'!AB27+'OddsRatio_working_3-way'!AH27</f>
        <v>-0.43461226596046093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1.0855200244504641</v>
      </c>
      <c r="AS27" s="11">
        <f>IF(('OddsRatio_working_3-way'!X27=0),IF(Q27&gt;0,-Q27^(1/3),(-Q27)^(1/3)),'OddsRatio_working_3-way'!AM27-'OddsRatio_working_3-way'!R27/3)</f>
        <v>-0.65090775849000249</v>
      </c>
      <c r="AT27" s="11">
        <f>IF(('OddsRatio_working_3-way'!X27=0),IF(Q27&gt;0,-Q27^(1/3),(-Q27)^(1/3)),'OddsRatio_working_3-way'!AN27-'OddsRatio_working_3-way'!R27/3)</f>
        <v>-0.43461226596046093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9">
        <f t="shared" si="13"/>
        <v>0.74922064083555429</v>
      </c>
      <c r="E28" s="9">
        <f t="shared" si="14"/>
        <v>0.16296663620299862</v>
      </c>
      <c r="F28" s="9">
        <f t="shared" si="15"/>
        <v>8.7812722961447168E-2</v>
      </c>
      <c r="G28" s="9">
        <f t="shared" si="16"/>
        <v>1.1542079379279757</v>
      </c>
      <c r="H28" s="9">
        <f t="shared" si="17"/>
        <v>1.334720301999113</v>
      </c>
      <c r="I28" s="9">
        <f t="shared" si="18"/>
        <v>6.1362253237794926</v>
      </c>
      <c r="J28" s="9">
        <f t="shared" si="19"/>
        <v>11.387871441351781</v>
      </c>
      <c r="K28" s="11">
        <f t="shared" si="20"/>
        <v>0.77519379844961234</v>
      </c>
      <c r="L28" s="11">
        <f t="shared" si="21"/>
        <v>0.18348623853211007</v>
      </c>
      <c r="M28" s="11">
        <f t="shared" si="22"/>
        <v>0.1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-0.16520162150629414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0.19543417964582888</v>
      </c>
      <c r="Q28" s="11">
        <f>2*'OddsRatio_working_3-way'!K28*'OddsRatio_working_3-way'!L28*'OddsRatio_working_3-way'!M28</f>
        <v>2.844747884218761E-2</v>
      </c>
      <c r="R28" s="11">
        <f t="shared" si="23"/>
        <v>0</v>
      </c>
      <c r="S28" s="11">
        <f t="shared" si="24"/>
        <v>-1.1830040036161684</v>
      </c>
      <c r="T28" s="11">
        <f t="shared" si="25"/>
        <v>-0.17219854492229525</v>
      </c>
      <c r="U28" s="11">
        <f>'OddsRatio_working_3-way'!S28-'OddsRatio_working_3-way'!R28^2/3</f>
        <v>-1.1830040036161684</v>
      </c>
      <c r="V28" s="11">
        <f>'OddsRatio_working_3-way'!S28*'OddsRatio_working_3-way'!R28/3-2*'OddsRatio_working_3-way'!R28^3/27-'OddsRatio_working_3-way'!T28</f>
        <v>0.17219854492229525</v>
      </c>
      <c r="W28" s="11">
        <f>'OddsRatio_working_3-way'!V28^2+4*'OddsRatio_working_3-way'!U28^3/27</f>
        <v>-0.21562355684623696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0.24762668258872703</v>
      </c>
      <c r="Y28" s="11">
        <f>IF('OddsRatio_working_3-way'!W28&gt;=0,IF('OddsRatio_working_3-way'!V28+SQRT('OddsRatio_working_3-way'!W28)&gt;0,0,PI()),ACOS('OddsRatio_working_3-way'!V28/(2*'OddsRatio_working_3-way'!X28)))</f>
        <v>1.2156816603174545</v>
      </c>
      <c r="Z28" s="11">
        <f>'OddsRatio_working_3-way'!X28^(1/3)*COS('OddsRatio_working_3-way'!Y28/3)</f>
        <v>0.57710396896398786</v>
      </c>
      <c r="AA28" s="11">
        <f>'OddsRatio_working_3-way'!X28^(1/3)*COS(('OddsRatio_working_3-way'!Y28+2*PI())/3)</f>
        <v>-0.50294474942183864</v>
      </c>
      <c r="AB28" s="11">
        <f>'OddsRatio_working_3-way'!X28^(1/3)*COS(('OddsRatio_working_3-way'!Y28+4*PI())/3)</f>
        <v>-7.4159219542149435E-2</v>
      </c>
      <c r="AC28" s="11">
        <f>'OddsRatio_working_3-way'!X28^(1/3)*SIN('OddsRatio_working_3-way'!Y28/3)</f>
        <v>0.2475594411006552</v>
      </c>
      <c r="AD28" s="11">
        <f>'OddsRatio_working_3-way'!X28^(1/3)*SIN(('OddsRatio_working_3-way'!Y28+2*PI())/3)</f>
        <v>0.37600697719731235</v>
      </c>
      <c r="AE28" s="11">
        <f>'OddsRatio_working_3-way'!X28^(1/3)*SIN(('OddsRatio_working_3-way'!Y28+4*PI())/3)</f>
        <v>-0.62356641829796722</v>
      </c>
      <c r="AF28" s="11">
        <f>-'OddsRatio_working_3-way'!U28/(3*'OddsRatio_working_3-way'!X28^(1/3))*COS(('OddsRatio_working_3-way'!Y28)/3)</f>
        <v>0.57710396896398786</v>
      </c>
      <c r="AG28" s="11">
        <f>-'OddsRatio_working_3-way'!U28/(3*'OddsRatio_working_3-way'!X28^(1/3))*COS(('OddsRatio_working_3-way'!Y28+2*PI())/3)</f>
        <v>-0.50294474942183864</v>
      </c>
      <c r="AH28" s="11">
        <f>-'OddsRatio_working_3-way'!U28/(3*'OddsRatio_working_3-way'!X28^(1/3))*COS(('OddsRatio_working_3-way'!Y28+4*PI())/3)</f>
        <v>-7.4159219542149435E-2</v>
      </c>
      <c r="AI28" s="11">
        <f>'OddsRatio_working_3-way'!U28/(3*'OddsRatio_working_3-way'!X28^(1/3))*SIN(('OddsRatio_working_3-way'!Y28)/3)</f>
        <v>-0.2475594411006552</v>
      </c>
      <c r="AJ28" s="11">
        <f>'OddsRatio_working_3-way'!U28/(3*'OddsRatio_working_3-way'!X28^(1/3))*SIN(('OddsRatio_working_3-way'!Y28+2*PI())/3)</f>
        <v>-0.37600697719731235</v>
      </c>
      <c r="AK28" s="11">
        <f>'OddsRatio_working_3-way'!U28/(3*'OddsRatio_working_3-way'!X28^(1/3))*SIN(('OddsRatio_working_3-way'!Y28+4*PI())/3)</f>
        <v>0.62356641829796722</v>
      </c>
      <c r="AL28" s="11">
        <f>'OddsRatio_working_3-way'!Z28+'OddsRatio_working_3-way'!AF28</f>
        <v>1.1542079379279757</v>
      </c>
      <c r="AM28" s="11">
        <f>'OddsRatio_working_3-way'!AA28+'OddsRatio_working_3-way'!AG28</f>
        <v>-1.0058894988436773</v>
      </c>
      <c r="AN28" s="11">
        <f>'OddsRatio_working_3-way'!AB28+'OddsRatio_working_3-way'!AH28</f>
        <v>-0.14831843908429887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1.1542079379279757</v>
      </c>
      <c r="AS28" s="11">
        <f>IF(('OddsRatio_working_3-way'!X28=0),IF(Q28&gt;0,-Q28^(1/3),(-Q28)^(1/3)),'OddsRatio_working_3-way'!AM28-'OddsRatio_working_3-way'!R28/3)</f>
        <v>-1.0058894988436773</v>
      </c>
      <c r="AT28" s="11">
        <f>IF(('OddsRatio_working_3-way'!X28=0),IF(Q28&gt;0,-Q28^(1/3),(-Q28)^(1/3)),'OddsRatio_working_3-way'!AN28-'OddsRatio_working_3-way'!R28/3)</f>
        <v>-0.14831843908429887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9">
        <f t="shared" si="13"/>
        <v>0.45314563965264082</v>
      </c>
      <c r="E29" s="9">
        <f t="shared" si="14"/>
        <v>0.27910423692480268</v>
      </c>
      <c r="F29" s="9">
        <f t="shared" si="15"/>
        <v>0.26775012342255661</v>
      </c>
      <c r="G29" s="9">
        <f t="shared" si="16"/>
        <v>1.0852482312010476</v>
      </c>
      <c r="H29" s="9">
        <f t="shared" si="17"/>
        <v>2.2067960330955647</v>
      </c>
      <c r="I29" s="9">
        <f t="shared" si="18"/>
        <v>3.5828907902584932</v>
      </c>
      <c r="J29" s="9">
        <f t="shared" si="19"/>
        <v>3.7348255426266408</v>
      </c>
      <c r="K29" s="11">
        <f t="shared" si="20"/>
        <v>0.47348484848484845</v>
      </c>
      <c r="L29" s="11">
        <f t="shared" si="21"/>
        <v>0.29585798816568049</v>
      </c>
      <c r="M29" s="11">
        <f t="shared" si="22"/>
        <v>0.28409090909090912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-0.265417165876082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0.23925757371998629</v>
      </c>
      <c r="Q29" s="11">
        <f>2*'OddsRatio_working_3-way'!K29*'OddsRatio_working_3-way'!L29*'OddsRatio_working_3-way'!M29</f>
        <v>7.95933378975337E-2</v>
      </c>
      <c r="R29" s="11">
        <f t="shared" si="23"/>
        <v>0</v>
      </c>
      <c r="S29" s="11">
        <f t="shared" si="24"/>
        <v>-0.90143971257567757</v>
      </c>
      <c r="T29" s="11">
        <f t="shared" si="25"/>
        <v>-0.29988014390408435</v>
      </c>
      <c r="U29" s="11">
        <f>'OddsRatio_working_3-way'!S29-'OddsRatio_working_3-way'!R29^2/3</f>
        <v>-0.90143971257567757</v>
      </c>
      <c r="V29" s="11">
        <f>'OddsRatio_working_3-way'!S29*'OddsRatio_working_3-way'!R29/3-2*'OddsRatio_working_3-way'!R29^3/27-'OddsRatio_working_3-way'!T29</f>
        <v>0.29988014390408435</v>
      </c>
      <c r="W29" s="11">
        <f>'OddsRatio_working_3-way'!V29^2+4*'OddsRatio_working_3-way'!U29^3/27</f>
        <v>-1.859102537033297E-2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0.16471120641767767</v>
      </c>
      <c r="Y29" s="11">
        <f>IF('OddsRatio_working_3-way'!W29&gt;=0,IF('OddsRatio_working_3-way'!V29+SQRT('OddsRatio_working_3-way'!W29)&gt;0,0,PI()),ACOS('OddsRatio_working_3-way'!V29/(2*'OddsRatio_working_3-way'!X29)))</f>
        <v>0.42673735448007077</v>
      </c>
      <c r="Z29" s="11">
        <f>'OddsRatio_working_3-way'!X29^(1/3)*COS('OddsRatio_working_3-way'!Y29/3)</f>
        <v>0.54262411560052382</v>
      </c>
      <c r="AA29" s="11">
        <f>'OddsRatio_working_3-way'!X29^(1/3)*COS(('OddsRatio_working_3-way'!Y29+2*PI())/3)</f>
        <v>-0.33861161218572122</v>
      </c>
      <c r="AB29" s="11">
        <f>'OddsRatio_working_3-way'!X29^(1/3)*COS(('OddsRatio_working_3-way'!Y29+4*PI())/3)</f>
        <v>-0.20401250341480268</v>
      </c>
      <c r="AC29" s="11">
        <f>'OddsRatio_working_3-way'!X29^(1/3)*SIN('OddsRatio_working_3-way'!Y29/3)</f>
        <v>7.7710831681573486E-2</v>
      </c>
      <c r="AD29" s="11">
        <f>'OddsRatio_working_3-way'!X29^(1/3)*SIN(('OddsRatio_working_3-way'!Y29+2*PI())/3)</f>
        <v>0.43107085297533076</v>
      </c>
      <c r="AE29" s="11">
        <f>'OddsRatio_working_3-way'!X29^(1/3)*SIN(('OddsRatio_working_3-way'!Y29+4*PI())/3)</f>
        <v>-0.50878168465690432</v>
      </c>
      <c r="AF29" s="11">
        <f>-'OddsRatio_working_3-way'!U29/(3*'OddsRatio_working_3-way'!X29^(1/3))*COS(('OddsRatio_working_3-way'!Y29)/3)</f>
        <v>0.54262411560052393</v>
      </c>
      <c r="AG29" s="11">
        <f>-'OddsRatio_working_3-way'!U29/(3*'OddsRatio_working_3-way'!X29^(1/3))*COS(('OddsRatio_working_3-way'!Y29+2*PI())/3)</f>
        <v>-0.33861161218572128</v>
      </c>
      <c r="AH29" s="11">
        <f>-'OddsRatio_working_3-way'!U29/(3*'OddsRatio_working_3-way'!X29^(1/3))*COS(('OddsRatio_working_3-way'!Y29+4*PI())/3)</f>
        <v>-0.20401250341480273</v>
      </c>
      <c r="AI29" s="11">
        <f>'OddsRatio_working_3-way'!U29/(3*'OddsRatio_working_3-way'!X29^(1/3))*SIN(('OddsRatio_working_3-way'!Y29)/3)</f>
        <v>-7.77108316815735E-2</v>
      </c>
      <c r="AJ29" s="11">
        <f>'OddsRatio_working_3-way'!U29/(3*'OddsRatio_working_3-way'!X29^(1/3))*SIN(('OddsRatio_working_3-way'!Y29+2*PI())/3)</f>
        <v>-0.43107085297533082</v>
      </c>
      <c r="AK29" s="11">
        <f>'OddsRatio_working_3-way'!U29/(3*'OddsRatio_working_3-way'!X29^(1/3))*SIN(('OddsRatio_working_3-way'!Y29+4*PI())/3)</f>
        <v>0.50878168465690443</v>
      </c>
      <c r="AL29" s="11">
        <f>'OddsRatio_working_3-way'!Z29+'OddsRatio_working_3-way'!AF29</f>
        <v>1.0852482312010476</v>
      </c>
      <c r="AM29" s="11">
        <f>'OddsRatio_working_3-way'!AA29+'OddsRatio_working_3-way'!AG29</f>
        <v>-0.67722322437144244</v>
      </c>
      <c r="AN29" s="11">
        <f>'OddsRatio_working_3-way'!AB29+'OddsRatio_working_3-way'!AH29</f>
        <v>-0.40802500682960541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1.0852482312010476</v>
      </c>
      <c r="AS29" s="11">
        <f>IF(('OddsRatio_working_3-way'!X29=0),IF(Q29&gt;0,-Q29^(1/3),(-Q29)^(1/3)),'OddsRatio_working_3-way'!AM29-'OddsRatio_working_3-way'!R29/3)</f>
        <v>-0.67722322437144244</v>
      </c>
      <c r="AT29" s="11">
        <f>IF(('OddsRatio_working_3-way'!X29=0),IF(Q29&gt;0,-Q29^(1/3),(-Q29)^(1/3)),'OddsRatio_working_3-way'!AN29-'OddsRatio_working_3-way'!R29/3)</f>
        <v>-0.40802500682960541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9">
        <f t="shared" si="13"/>
        <v>0.59550310251978167</v>
      </c>
      <c r="E30" s="9">
        <f t="shared" si="14"/>
        <v>0.22421381734362902</v>
      </c>
      <c r="F30" s="9">
        <f t="shared" si="15"/>
        <v>0.18028308013658947</v>
      </c>
      <c r="G30" s="9">
        <f t="shared" si="16"/>
        <v>1.1089834715092013</v>
      </c>
      <c r="H30" s="9">
        <f t="shared" si="17"/>
        <v>1.6792523762993856</v>
      </c>
      <c r="I30" s="9">
        <f t="shared" si="18"/>
        <v>4.4600284311087073</v>
      </c>
      <c r="J30" s="9">
        <f t="shared" si="19"/>
        <v>5.5468322331877244</v>
      </c>
      <c r="K30" s="11">
        <f t="shared" si="20"/>
        <v>0.62015503875968991</v>
      </c>
      <c r="L30" s="11">
        <f t="shared" si="21"/>
        <v>0.24271844660194175</v>
      </c>
      <c r="M30" s="11">
        <f t="shared" si="22"/>
        <v>0.19607843137254904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-0.23124770341643097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0.23117096616625127</v>
      </c>
      <c r="Q30" s="11">
        <f>2*'OddsRatio_working_3-way'!K30*'OddsRatio_working_3-way'!L30*'OddsRatio_working_3-way'!M30</f>
        <v>5.9028653984360364E-2</v>
      </c>
      <c r="R30" s="11">
        <f t="shared" si="23"/>
        <v>0</v>
      </c>
      <c r="S30" s="11">
        <f t="shared" si="24"/>
        <v>-0.99966815994690539</v>
      </c>
      <c r="T30" s="11">
        <f t="shared" si="25"/>
        <v>-0.25526157930339111</v>
      </c>
      <c r="U30" s="11">
        <f>'OddsRatio_working_3-way'!S30-'OddsRatio_working_3-way'!R30^2/3</f>
        <v>-0.99966815994690539</v>
      </c>
      <c r="V30" s="11">
        <f>'OddsRatio_working_3-way'!S30*'OddsRatio_working_3-way'!R30/3-2*'OddsRatio_working_3-way'!R30^3/27-'OddsRatio_working_3-way'!T30</f>
        <v>0.25526157930339111</v>
      </c>
      <c r="W30" s="11">
        <f>'OddsRatio_working_3-way'!V30^2+4*'OddsRatio_working_3-way'!U30^3/27</f>
        <v>-8.2842238747484823E-2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0.192354303705393</v>
      </c>
      <c r="Y30" s="11">
        <f>IF('OddsRatio_working_3-way'!W30&gt;=0,IF('OddsRatio_working_3-way'!V30+SQRT('OddsRatio_working_3-way'!W30)&gt;0,0,PI()),ACOS('OddsRatio_working_3-way'!V30/(2*'OddsRatio_working_3-way'!X30)))</f>
        <v>0.8452833972624304</v>
      </c>
      <c r="Z30" s="11">
        <f>'OddsRatio_working_3-way'!X30^(1/3)*COS('OddsRatio_working_3-way'!Y30/3)</f>
        <v>0.55449173575460065</v>
      </c>
      <c r="AA30" s="11">
        <f>'OddsRatio_working_3-way'!X30^(1/3)*COS(('OddsRatio_working_3-way'!Y30+2*PI())/3)</f>
        <v>-0.41624668162173117</v>
      </c>
      <c r="AB30" s="11">
        <f>'OddsRatio_working_3-way'!X30^(1/3)*COS(('OddsRatio_working_3-way'!Y30+4*PI())/3)</f>
        <v>-0.1382450541328693</v>
      </c>
      <c r="AC30" s="11">
        <f>'OddsRatio_working_3-way'!X30^(1/3)*SIN('OddsRatio_working_3-way'!Y30/3)</f>
        <v>0.16050431446584848</v>
      </c>
      <c r="AD30" s="11">
        <f>'OddsRatio_working_3-way'!X30^(1/3)*SIN(('OddsRatio_working_3-way'!Y30+2*PI())/3)</f>
        <v>0.39995177211908806</v>
      </c>
      <c r="AE30" s="11">
        <f>'OddsRatio_working_3-way'!X30^(1/3)*SIN(('OddsRatio_working_3-way'!Y30+4*PI())/3)</f>
        <v>-0.56045608658493651</v>
      </c>
      <c r="AF30" s="11">
        <f>-'OddsRatio_working_3-way'!U30/(3*'OddsRatio_working_3-way'!X30^(1/3))*COS(('OddsRatio_working_3-way'!Y30)/3)</f>
        <v>0.55449173575460076</v>
      </c>
      <c r="AG30" s="11">
        <f>-'OddsRatio_working_3-way'!U30/(3*'OddsRatio_working_3-way'!X30^(1/3))*COS(('OddsRatio_working_3-way'!Y30+2*PI())/3)</f>
        <v>-0.41624668162173128</v>
      </c>
      <c r="AH30" s="11">
        <f>-'OddsRatio_working_3-way'!U30/(3*'OddsRatio_working_3-way'!X30^(1/3))*COS(('OddsRatio_working_3-way'!Y30+4*PI())/3)</f>
        <v>-0.13824505413286933</v>
      </c>
      <c r="AI30" s="11">
        <f>'OddsRatio_working_3-way'!U30/(3*'OddsRatio_working_3-way'!X30^(1/3))*SIN(('OddsRatio_working_3-way'!Y30)/3)</f>
        <v>-0.16050431446584851</v>
      </c>
      <c r="AJ30" s="11">
        <f>'OddsRatio_working_3-way'!U30/(3*'OddsRatio_working_3-way'!X30^(1/3))*SIN(('OddsRatio_working_3-way'!Y30+2*PI())/3)</f>
        <v>-0.39995177211908811</v>
      </c>
      <c r="AK30" s="11">
        <f>'OddsRatio_working_3-way'!U30/(3*'OddsRatio_working_3-way'!X30^(1/3))*SIN(('OddsRatio_working_3-way'!Y30+4*PI())/3)</f>
        <v>0.56045608658493662</v>
      </c>
      <c r="AL30" s="11">
        <f>'OddsRatio_working_3-way'!Z30+'OddsRatio_working_3-way'!AF30</f>
        <v>1.1089834715092013</v>
      </c>
      <c r="AM30" s="11">
        <f>'OddsRatio_working_3-way'!AA30+'OddsRatio_working_3-way'!AG30</f>
        <v>-0.83249336324346246</v>
      </c>
      <c r="AN30" s="11">
        <f>'OddsRatio_working_3-way'!AB30+'OddsRatio_working_3-way'!AH30</f>
        <v>-0.27649010826573861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1.1089834715092013</v>
      </c>
      <c r="AS30" s="11">
        <f>IF(('OddsRatio_working_3-way'!X30=0),IF(Q30&gt;0,-Q30^(1/3),(-Q30)^(1/3)),'OddsRatio_working_3-way'!AM30-'OddsRatio_working_3-way'!R30/3)</f>
        <v>-0.83249336324346246</v>
      </c>
      <c r="AT30" s="11">
        <f>IF(('OddsRatio_working_3-way'!X30=0),IF(Q30&gt;0,-Q30^(1/3),(-Q30)^(1/3)),'OddsRatio_working_3-way'!AN30-'OddsRatio_working_3-way'!R30/3)</f>
        <v>-0.27649010826573861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9">
        <f t="shared" si="13"/>
        <v>0.46699292931333375</v>
      </c>
      <c r="E31" s="9">
        <f t="shared" si="14"/>
        <v>0.28570432665508178</v>
      </c>
      <c r="F31" s="9">
        <f t="shared" si="15"/>
        <v>0.24730274403158467</v>
      </c>
      <c r="G31" s="9">
        <f t="shared" si="16"/>
        <v>1.0870095664034183</v>
      </c>
      <c r="H31" s="9">
        <f t="shared" si="17"/>
        <v>2.1413600447235885</v>
      </c>
      <c r="I31" s="9">
        <f t="shared" si="18"/>
        <v>3.5001220027278617</v>
      </c>
      <c r="J31" s="9">
        <f t="shared" si="19"/>
        <v>4.0436267859295709</v>
      </c>
      <c r="K31" s="11">
        <f t="shared" si="20"/>
        <v>0.48780487804878053</v>
      </c>
      <c r="L31" s="11">
        <f t="shared" si="21"/>
        <v>0.30303030303030304</v>
      </c>
      <c r="M31" s="11">
        <f t="shared" si="22"/>
        <v>0.26315789473684209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-0.26304119500525147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0.23923444976076552</v>
      </c>
      <c r="Q31" s="11">
        <f>2*'OddsRatio_working_3-way'!K31*'OddsRatio_working_3-way'!L31*'OddsRatio_working_3-way'!M31</f>
        <v>7.7799821060411556E-2</v>
      </c>
      <c r="R31" s="11">
        <f t="shared" si="23"/>
        <v>0</v>
      </c>
      <c r="S31" s="11">
        <f t="shared" si="24"/>
        <v>-0.90949423247559891</v>
      </c>
      <c r="T31" s="11">
        <f t="shared" si="25"/>
        <v>-0.29577048210588586</v>
      </c>
      <c r="U31" s="11">
        <f>'OddsRatio_working_3-way'!S31-'OddsRatio_working_3-way'!R31^2/3</f>
        <v>-0.90949423247559891</v>
      </c>
      <c r="V31" s="11">
        <f>'OddsRatio_working_3-way'!S31*'OddsRatio_working_3-way'!R31/3-2*'OddsRatio_working_3-way'!R31^3/27-'OddsRatio_working_3-way'!T31</f>
        <v>0.29577048210588586</v>
      </c>
      <c r="W31" s="11">
        <f>'OddsRatio_working_3-way'!V31^2+4*'OddsRatio_working_3-way'!U31^3/27</f>
        <v>-2.3973928573504874E-2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0.16692371510562318</v>
      </c>
      <c r="Y31" s="11">
        <f>IF('OddsRatio_working_3-way'!W31&gt;=0,IF('OddsRatio_working_3-way'!V31+SQRT('OddsRatio_working_3-way'!W31)&gt;0,0,PI()),ACOS('OddsRatio_working_3-way'!V31/(2*'OddsRatio_working_3-way'!X31)))</f>
        <v>0.48226857286254843</v>
      </c>
      <c r="Z31" s="11">
        <f>'OddsRatio_working_3-way'!X31^(1/3)*COS('OddsRatio_working_3-way'!Y31/3)</f>
        <v>0.54350478320170914</v>
      </c>
      <c r="AA31" s="11">
        <f>'OddsRatio_working_3-way'!X31^(1/3)*COS(('OddsRatio_working_3-way'!Y31+2*PI())/3)</f>
        <v>-0.34807716540692013</v>
      </c>
      <c r="AB31" s="11">
        <f>'OddsRatio_working_3-way'!X31^(1/3)*COS(('OddsRatio_working_3-way'!Y31+4*PI())/3)</f>
        <v>-0.19542761779478887</v>
      </c>
      <c r="AC31" s="11">
        <f>'OddsRatio_working_3-way'!X31^(1/3)*SIN('OddsRatio_working_3-way'!Y31/3)</f>
        <v>8.8132257405538664E-2</v>
      </c>
      <c r="AD31" s="11">
        <f>'OddsRatio_working_3-way'!X31^(1/3)*SIN(('OddsRatio_working_3-way'!Y31+2*PI())/3)</f>
        <v>0.42662282062826468</v>
      </c>
      <c r="AE31" s="11">
        <f>'OddsRatio_working_3-way'!X31^(1/3)*SIN(('OddsRatio_working_3-way'!Y31+4*PI())/3)</f>
        <v>-0.51475507803380327</v>
      </c>
      <c r="AF31" s="11">
        <f>-'OddsRatio_working_3-way'!U31/(3*'OddsRatio_working_3-way'!X31^(1/3))*COS(('OddsRatio_working_3-way'!Y31)/3)</f>
        <v>0.54350478320170914</v>
      </c>
      <c r="AG31" s="11">
        <f>-'OddsRatio_working_3-way'!U31/(3*'OddsRatio_working_3-way'!X31^(1/3))*COS(('OddsRatio_working_3-way'!Y31+2*PI())/3)</f>
        <v>-0.34807716540692013</v>
      </c>
      <c r="AH31" s="11">
        <f>-'OddsRatio_working_3-way'!U31/(3*'OddsRatio_working_3-way'!X31^(1/3))*COS(('OddsRatio_working_3-way'!Y31+4*PI())/3)</f>
        <v>-0.19542761779478887</v>
      </c>
      <c r="AI31" s="11">
        <f>'OddsRatio_working_3-way'!U31/(3*'OddsRatio_working_3-way'!X31^(1/3))*SIN(('OddsRatio_working_3-way'!Y31)/3)</f>
        <v>-8.8132257405538664E-2</v>
      </c>
      <c r="AJ31" s="11">
        <f>'OddsRatio_working_3-way'!U31/(3*'OddsRatio_working_3-way'!X31^(1/3))*SIN(('OddsRatio_working_3-way'!Y31+2*PI())/3)</f>
        <v>-0.42662282062826468</v>
      </c>
      <c r="AK31" s="11">
        <f>'OddsRatio_working_3-way'!U31/(3*'OddsRatio_working_3-way'!X31^(1/3))*SIN(('OddsRatio_working_3-way'!Y31+4*PI())/3)</f>
        <v>0.51475507803380327</v>
      </c>
      <c r="AL31" s="11">
        <f>'OddsRatio_working_3-way'!Z31+'OddsRatio_working_3-way'!AF31</f>
        <v>1.0870095664034183</v>
      </c>
      <c r="AM31" s="11">
        <f>'OddsRatio_working_3-way'!AA31+'OddsRatio_working_3-way'!AG31</f>
        <v>-0.69615433081384026</v>
      </c>
      <c r="AN31" s="11">
        <f>'OddsRatio_working_3-way'!AB31+'OddsRatio_working_3-way'!AH31</f>
        <v>-0.39085523558957774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1.0870095664034183</v>
      </c>
      <c r="AS31" s="11">
        <f>IF(('OddsRatio_working_3-way'!X31=0),IF(Q31&gt;0,-Q31^(1/3),(-Q31)^(1/3)),'OddsRatio_working_3-way'!AM31-'OddsRatio_working_3-way'!R31/3)</f>
        <v>-0.69615433081384026</v>
      </c>
      <c r="AT31" s="11">
        <f>IF(('OddsRatio_working_3-way'!X31=0),IF(Q31&gt;0,-Q31^(1/3),(-Q31)^(1/3)),'OddsRatio_working_3-way'!AN31-'OddsRatio_working_3-way'!R31/3)</f>
        <v>-0.39085523558957774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9">
        <f t="shared" si="13"/>
        <v>0.47041495858126081</v>
      </c>
      <c r="E32" s="9">
        <f t="shared" si="14"/>
        <v>0.2769691276745529</v>
      </c>
      <c r="F32" s="9">
        <f t="shared" si="15"/>
        <v>0.25261591374418635</v>
      </c>
      <c r="G32" s="9">
        <f t="shared" si="16"/>
        <v>1.0877127931129178</v>
      </c>
      <c r="H32" s="9">
        <f t="shared" si="17"/>
        <v>2.1257827408718706</v>
      </c>
      <c r="I32" s="9">
        <f t="shared" si="18"/>
        <v>3.6105107034710029</v>
      </c>
      <c r="J32" s="9">
        <f t="shared" si="19"/>
        <v>3.9585787972671369</v>
      </c>
      <c r="K32" s="11">
        <f t="shared" si="20"/>
        <v>0.49140049140049136</v>
      </c>
      <c r="L32" s="11">
        <f t="shared" si="21"/>
        <v>0.29411764705882354</v>
      </c>
      <c r="M32" s="11">
        <f t="shared" si="22"/>
        <v>0.26881720430107525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-0.26250297218039165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0.23913425241698483</v>
      </c>
      <c r="Q32" s="11">
        <f>2*'OddsRatio_working_3-way'!K32*'OddsRatio_working_3-way'!L32*'OddsRatio_working_3-way'!M32</f>
        <v>7.7704062523796857E-2</v>
      </c>
      <c r="R32" s="11">
        <f t="shared" si="23"/>
        <v>0</v>
      </c>
      <c r="S32" s="11">
        <f t="shared" si="24"/>
        <v>-0.91097731363076584</v>
      </c>
      <c r="T32" s="11">
        <f t="shared" si="25"/>
        <v>-0.29601212465662574</v>
      </c>
      <c r="U32" s="11">
        <f>'OddsRatio_working_3-way'!S32-'OddsRatio_working_3-way'!R32^2/3</f>
        <v>-0.91097731363076584</v>
      </c>
      <c r="V32" s="11">
        <f>'OddsRatio_working_3-way'!S32*'OddsRatio_working_3-way'!R32/3-2*'OddsRatio_working_3-way'!R32^3/27-'OddsRatio_working_3-way'!T32</f>
        <v>0.29601212465662574</v>
      </c>
      <c r="W32" s="11">
        <f>'OddsRatio_working_3-way'!V32^2+4*'OddsRatio_working_3-way'!U32^3/27</f>
        <v>-2.4377051496842328E-2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0.16733217670293726</v>
      </c>
      <c r="Y32" s="11">
        <f>IF('OddsRatio_working_3-way'!W32&gt;=0,IF('OddsRatio_working_3-way'!V32+SQRT('OddsRatio_working_3-way'!W32)&gt;0,0,PI()),ACOS('OddsRatio_working_3-way'!V32/(2*'OddsRatio_working_3-way'!X32)))</f>
        <v>0.48536549271954765</v>
      </c>
      <c r="Z32" s="11">
        <f>'OddsRatio_working_3-way'!X32^(1/3)*COS('OddsRatio_working_3-way'!Y32/3)</f>
        <v>0.54385639655645901</v>
      </c>
      <c r="AA32" s="11">
        <f>'OddsRatio_working_3-way'!X32^(1/3)*COS(('OddsRatio_working_3-way'!Y32+2*PI())/3)</f>
        <v>-0.34880142737106268</v>
      </c>
      <c r="AB32" s="11">
        <f>'OddsRatio_working_3-way'!X32^(1/3)*COS(('OddsRatio_working_3-way'!Y32+4*PI())/3)</f>
        <v>-0.19505496918539625</v>
      </c>
      <c r="AC32" s="11">
        <f>'OddsRatio_working_3-way'!X32^(1/3)*SIN('OddsRatio_working_3-way'!Y32/3)</f>
        <v>8.8765559020446028E-2</v>
      </c>
      <c r="AD32" s="11">
        <f>'OddsRatio_working_3-way'!X32^(1/3)*SIN(('OddsRatio_working_3-way'!Y32+2*PI())/3)</f>
        <v>0.42661067591833418</v>
      </c>
      <c r="AE32" s="11">
        <f>'OddsRatio_working_3-way'!X32^(1/3)*SIN(('OddsRatio_working_3-way'!Y32+4*PI())/3)</f>
        <v>-0.51537623493878026</v>
      </c>
      <c r="AF32" s="11">
        <f>-'OddsRatio_working_3-way'!U32/(3*'OddsRatio_working_3-way'!X32^(1/3))*COS(('OddsRatio_working_3-way'!Y32)/3)</f>
        <v>0.5438563965564589</v>
      </c>
      <c r="AG32" s="11">
        <f>-'OddsRatio_working_3-way'!U32/(3*'OddsRatio_working_3-way'!X32^(1/3))*COS(('OddsRatio_working_3-way'!Y32+2*PI())/3)</f>
        <v>-0.34880142737106257</v>
      </c>
      <c r="AH32" s="11">
        <f>-'OddsRatio_working_3-way'!U32/(3*'OddsRatio_working_3-way'!X32^(1/3))*COS(('OddsRatio_working_3-way'!Y32+4*PI())/3)</f>
        <v>-0.19505496918539622</v>
      </c>
      <c r="AI32" s="11">
        <f>'OddsRatio_working_3-way'!U32/(3*'OddsRatio_working_3-way'!X32^(1/3))*SIN(('OddsRatio_working_3-way'!Y32)/3)</f>
        <v>-8.8765559020446014E-2</v>
      </c>
      <c r="AJ32" s="11">
        <f>'OddsRatio_working_3-way'!U32/(3*'OddsRatio_working_3-way'!X32^(1/3))*SIN(('OddsRatio_working_3-way'!Y32+2*PI())/3)</f>
        <v>-0.42661067591833413</v>
      </c>
      <c r="AK32" s="11">
        <f>'OddsRatio_working_3-way'!U32/(3*'OddsRatio_working_3-way'!X32^(1/3))*SIN(('OddsRatio_working_3-way'!Y32+4*PI())/3)</f>
        <v>0.51537623493878015</v>
      </c>
      <c r="AL32" s="11">
        <f>'OddsRatio_working_3-way'!Z32+'OddsRatio_working_3-way'!AF32</f>
        <v>1.0877127931129178</v>
      </c>
      <c r="AM32" s="11">
        <f>'OddsRatio_working_3-way'!AA32+'OddsRatio_working_3-way'!AG32</f>
        <v>-0.69760285474212524</v>
      </c>
      <c r="AN32" s="11">
        <f>'OddsRatio_working_3-way'!AB32+'OddsRatio_working_3-way'!AH32</f>
        <v>-0.39010993837079244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1.0877127931129178</v>
      </c>
      <c r="AS32" s="11">
        <f>IF(('OddsRatio_working_3-way'!X32=0),IF(Q32&gt;0,-Q32^(1/3),(-Q32)^(1/3)),'OddsRatio_working_3-way'!AM32-'OddsRatio_working_3-way'!R32/3)</f>
        <v>-0.69760285474212524</v>
      </c>
      <c r="AT32" s="11">
        <f>IF(('OddsRatio_working_3-way'!X32=0),IF(Q32&gt;0,-Q32^(1/3),(-Q32)^(1/3)),'OddsRatio_working_3-way'!AN32-'OddsRatio_working_3-way'!R32/3)</f>
        <v>-0.39010993837079244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9">
        <f t="shared" si="13"/>
        <v>0.298816228380965</v>
      </c>
      <c r="E33" s="9">
        <f t="shared" si="14"/>
        <v>0.26956875737317337</v>
      </c>
      <c r="F33" s="9">
        <f t="shared" si="15"/>
        <v>0.43161501424586152</v>
      </c>
      <c r="G33" s="9">
        <f t="shared" si="16"/>
        <v>1.0838514815211544</v>
      </c>
      <c r="H33" s="9">
        <f t="shared" si="17"/>
        <v>3.346538457493299</v>
      </c>
      <c r="I33" s="9">
        <f t="shared" si="18"/>
        <v>3.7096287038028866</v>
      </c>
      <c r="J33" s="9">
        <f t="shared" si="19"/>
        <v>2.3168795500482022</v>
      </c>
      <c r="K33" s="11">
        <f t="shared" si="20"/>
        <v>0.31595576619273302</v>
      </c>
      <c r="L33" s="11">
        <f t="shared" si="21"/>
        <v>0.2857142857142857</v>
      </c>
      <c r="M33" s="11">
        <f t="shared" si="22"/>
        <v>0.45146726862302489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-0.26801475139497866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0.23964139377146343</v>
      </c>
      <c r="Q33" s="11">
        <f>2*'OddsRatio_working_3-way'!K33*'OddsRatio_working_3-way'!L33*'OddsRatio_working_3-way'!M33</f>
        <v>8.1510678153558988E-2</v>
      </c>
      <c r="R33" s="11">
        <f t="shared" si="23"/>
        <v>0</v>
      </c>
      <c r="S33" s="11">
        <f t="shared" si="24"/>
        <v>-0.89413508967011723</v>
      </c>
      <c r="T33" s="11">
        <f t="shared" si="25"/>
        <v>-0.30412758152044805</v>
      </c>
      <c r="U33" s="11">
        <f>'OddsRatio_working_3-way'!S33-'OddsRatio_working_3-way'!R33^2/3</f>
        <v>-0.89413508967011723</v>
      </c>
      <c r="V33" s="11">
        <f>'OddsRatio_working_3-way'!S33*'OddsRatio_working_3-way'!R33/3-2*'OddsRatio_working_3-way'!R33^3/27-'OddsRatio_working_3-way'!T33</f>
        <v>0.30412758152044805</v>
      </c>
      <c r="W33" s="11">
        <f>'OddsRatio_working_3-way'!V33^2+4*'OddsRatio_working_3-way'!U33^3/27</f>
        <v>-1.3408775422171823E-2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0.16271321493939006</v>
      </c>
      <c r="Y33" s="11">
        <f>IF('OddsRatio_working_3-way'!W33&gt;=0,IF('OddsRatio_working_3-way'!V33+SQRT('OddsRatio_working_3-way'!W33)&gt;0,0,PI()),ACOS('OddsRatio_working_3-way'!V33/(2*'OddsRatio_working_3-way'!X33)))</f>
        <v>0.36380132229515971</v>
      </c>
      <c r="Z33" s="11">
        <f>'OddsRatio_working_3-way'!X33^(1/3)*COS('OddsRatio_working_3-way'!Y33/3)</f>
        <v>0.5419257407605772</v>
      </c>
      <c r="AA33" s="11">
        <f>'OddsRatio_working_3-way'!X33^(1/3)*COS(('OddsRatio_working_3-way'!Y33+2*PI())/3)</f>
        <v>-0.32815676029305835</v>
      </c>
      <c r="AB33" s="11">
        <f>'OddsRatio_working_3-way'!X33^(1/3)*COS(('OddsRatio_working_3-way'!Y33+4*PI())/3)</f>
        <v>-0.21376898046751902</v>
      </c>
      <c r="AC33" s="11">
        <f>'OddsRatio_working_3-way'!X33^(1/3)*SIN('OddsRatio_working_3-way'!Y33/3)</f>
        <v>6.6041815474278912E-2</v>
      </c>
      <c r="AD33" s="11">
        <f>'OddsRatio_working_3-way'!X33^(1/3)*SIN(('OddsRatio_working_3-way'!Y33+2*PI())/3)</f>
        <v>0.43630055072622048</v>
      </c>
      <c r="AE33" s="11">
        <f>'OddsRatio_working_3-way'!X33^(1/3)*SIN(('OddsRatio_working_3-way'!Y33+4*PI())/3)</f>
        <v>-0.50234236620049932</v>
      </c>
      <c r="AF33" s="11">
        <f>-'OddsRatio_working_3-way'!U33/(3*'OddsRatio_working_3-way'!X33^(1/3))*COS(('OddsRatio_working_3-way'!Y33)/3)</f>
        <v>0.5419257407605772</v>
      </c>
      <c r="AG33" s="11">
        <f>-'OddsRatio_working_3-way'!U33/(3*'OddsRatio_working_3-way'!X33^(1/3))*COS(('OddsRatio_working_3-way'!Y33+2*PI())/3)</f>
        <v>-0.32815676029305835</v>
      </c>
      <c r="AH33" s="11">
        <f>-'OddsRatio_working_3-way'!U33/(3*'OddsRatio_working_3-way'!X33^(1/3))*COS(('OddsRatio_working_3-way'!Y33+4*PI())/3)</f>
        <v>-0.21376898046751902</v>
      </c>
      <c r="AI33" s="11">
        <f>'OddsRatio_working_3-way'!U33/(3*'OddsRatio_working_3-way'!X33^(1/3))*SIN(('OddsRatio_working_3-way'!Y33)/3)</f>
        <v>-6.6041815474278912E-2</v>
      </c>
      <c r="AJ33" s="11">
        <f>'OddsRatio_working_3-way'!U33/(3*'OddsRatio_working_3-way'!X33^(1/3))*SIN(('OddsRatio_working_3-way'!Y33+2*PI())/3)</f>
        <v>-0.43630055072622048</v>
      </c>
      <c r="AK33" s="11">
        <f>'OddsRatio_working_3-way'!U33/(3*'OddsRatio_working_3-way'!X33^(1/3))*SIN(('OddsRatio_working_3-way'!Y33+4*PI())/3)</f>
        <v>0.50234236620049932</v>
      </c>
      <c r="AL33" s="11">
        <f>'OddsRatio_working_3-way'!Z33+'OddsRatio_working_3-way'!AF33</f>
        <v>1.0838514815211544</v>
      </c>
      <c r="AM33" s="11">
        <f>'OddsRatio_working_3-way'!AA33+'OddsRatio_working_3-way'!AG33</f>
        <v>-0.65631352058611669</v>
      </c>
      <c r="AN33" s="11">
        <f>'OddsRatio_working_3-way'!AB33+'OddsRatio_working_3-way'!AH33</f>
        <v>-0.42753796093503804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1.0838514815211544</v>
      </c>
      <c r="AS33" s="11">
        <f>IF(('OddsRatio_working_3-way'!X33=0),IF(Q33&gt;0,-Q33^(1/3),(-Q33)^(1/3)),'OddsRatio_working_3-way'!AM33-'OddsRatio_working_3-way'!R33/3)</f>
        <v>-0.65631352058611669</v>
      </c>
      <c r="AT33" s="11">
        <f>IF(('OddsRatio_working_3-way'!X33=0),IF(Q33&gt;0,-Q33^(1/3),(-Q33)^(1/3)),'OddsRatio_working_3-way'!AN33-'OddsRatio_working_3-way'!R33/3)</f>
        <v>-0.42753796093503804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9">
        <f t="shared" si="13"/>
        <v>0.33895054227016158</v>
      </c>
      <c r="E34" s="9">
        <f t="shared" si="14"/>
        <v>0.31744284021160807</v>
      </c>
      <c r="F34" s="9">
        <f t="shared" si="15"/>
        <v>0.3436066175182303</v>
      </c>
      <c r="G34" s="9">
        <f t="shared" si="16"/>
        <v>1.0804891595719013</v>
      </c>
      <c r="H34" s="9">
        <f t="shared" si="17"/>
        <v>2.9502829330272817</v>
      </c>
      <c r="I34" s="9">
        <f t="shared" si="18"/>
        <v>3.1501734275480837</v>
      </c>
      <c r="J34" s="9">
        <f t="shared" si="19"/>
        <v>2.9103048341231212</v>
      </c>
      <c r="K34" s="11">
        <f t="shared" si="20"/>
        <v>0.35650623885918004</v>
      </c>
      <c r="L34" s="11">
        <f t="shared" si="21"/>
        <v>0.33444816053511706</v>
      </c>
      <c r="M34" s="11">
        <f t="shared" si="22"/>
        <v>0.36127167630057805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-0.27355358054026058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0.23962874886104191</v>
      </c>
      <c r="Q34" s="11">
        <f>2*'OddsRatio_working_3-way'!K34*'OddsRatio_working_3-way'!L34*'OddsRatio_working_3-way'!M34</f>
        <v>8.615090737409381E-2</v>
      </c>
      <c r="R34" s="11">
        <f t="shared" si="23"/>
        <v>0</v>
      </c>
      <c r="S34" s="11">
        <f t="shared" si="24"/>
        <v>-0.87598469151009428</v>
      </c>
      <c r="T34" s="11">
        <f t="shared" si="25"/>
        <v>-0.31493247942120955</v>
      </c>
      <c r="U34" s="11">
        <f>'OddsRatio_working_3-way'!S34-'OddsRatio_working_3-way'!R34^2/3</f>
        <v>-0.87598469151009428</v>
      </c>
      <c r="V34" s="11">
        <f>'OddsRatio_working_3-way'!S34*'OddsRatio_working_3-way'!R34/3-2*'OddsRatio_working_3-way'!R34^3/27-'OddsRatio_working_3-way'!T34</f>
        <v>0.31493247942120955</v>
      </c>
      <c r="W34" s="11">
        <f>'OddsRatio_working_3-way'!V34^2+4*'OddsRatio_working_3-way'!U34^3/27</f>
        <v>-4.0066444451582195E-4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0.1577839749775832</v>
      </c>
      <c r="Y34" s="11">
        <f>IF('OddsRatio_working_3-way'!W34&gt;=0,IF('OddsRatio_working_3-way'!V34+SQRT('OddsRatio_working_3-way'!W34)&gt;0,0,PI()),ACOS('OddsRatio_working_3-way'!V34/(2*'OddsRatio_working_3-way'!X34)))</f>
        <v>6.3473020968284999E-2</v>
      </c>
      <c r="Z34" s="11">
        <f>'OddsRatio_working_3-way'!X34^(1/3)*COS('OddsRatio_working_3-way'!Y34/3)</f>
        <v>0.54024457978595064</v>
      </c>
      <c r="AA34" s="11">
        <f>'OddsRatio_working_3-way'!X34^(1/3)*COS(('OddsRatio_working_3-way'!Y34+2*PI())/3)</f>
        <v>-0.28002271344198693</v>
      </c>
      <c r="AB34" s="11">
        <f>'OddsRatio_working_3-way'!X34^(1/3)*COS(('OddsRatio_working_3-way'!Y34+4*PI())/3)</f>
        <v>-0.26022186634396377</v>
      </c>
      <c r="AC34" s="11">
        <f>'OddsRatio_working_3-way'!X34^(1/3)*SIN('OddsRatio_working_3-way'!Y34/3)</f>
        <v>1.1432024402226473E-2</v>
      </c>
      <c r="AD34" s="11">
        <f>'OddsRatio_working_3-way'!X34^(1/3)*SIN(('OddsRatio_working_3-way'!Y34+2*PI())/3)</f>
        <v>0.46214951815036909</v>
      </c>
      <c r="AE34" s="11">
        <f>'OddsRatio_working_3-way'!X34^(1/3)*SIN(('OddsRatio_working_3-way'!Y34+4*PI())/3)</f>
        <v>-0.47358154255259538</v>
      </c>
      <c r="AF34" s="11">
        <f>-'OddsRatio_working_3-way'!U34/(3*'OddsRatio_working_3-way'!X34^(1/3))*COS(('OddsRatio_working_3-way'!Y34)/3)</f>
        <v>0.54024457978595064</v>
      </c>
      <c r="AG34" s="11">
        <f>-'OddsRatio_working_3-way'!U34/(3*'OddsRatio_working_3-way'!X34^(1/3))*COS(('OddsRatio_working_3-way'!Y34+2*PI())/3)</f>
        <v>-0.28002271344198693</v>
      </c>
      <c r="AH34" s="11">
        <f>-'OddsRatio_working_3-way'!U34/(3*'OddsRatio_working_3-way'!X34^(1/3))*COS(('OddsRatio_working_3-way'!Y34+4*PI())/3)</f>
        <v>-0.26022186634396377</v>
      </c>
      <c r="AI34" s="11">
        <f>'OddsRatio_working_3-way'!U34/(3*'OddsRatio_working_3-way'!X34^(1/3))*SIN(('OddsRatio_working_3-way'!Y34)/3)</f>
        <v>-1.1432024402226473E-2</v>
      </c>
      <c r="AJ34" s="11">
        <f>'OddsRatio_working_3-way'!U34/(3*'OddsRatio_working_3-way'!X34^(1/3))*SIN(('OddsRatio_working_3-way'!Y34+2*PI())/3)</f>
        <v>-0.46214951815036909</v>
      </c>
      <c r="AK34" s="11">
        <f>'OddsRatio_working_3-way'!U34/(3*'OddsRatio_working_3-way'!X34^(1/3))*SIN(('OddsRatio_working_3-way'!Y34+4*PI())/3)</f>
        <v>0.47358154255259538</v>
      </c>
      <c r="AL34" s="11">
        <f>'OddsRatio_working_3-way'!Z34+'OddsRatio_working_3-way'!AF34</f>
        <v>1.0804891595719013</v>
      </c>
      <c r="AM34" s="11">
        <f>'OddsRatio_working_3-way'!AA34+'OddsRatio_working_3-way'!AG34</f>
        <v>-0.56004542688397385</v>
      </c>
      <c r="AN34" s="11">
        <f>'OddsRatio_working_3-way'!AB34+'OddsRatio_working_3-way'!AH34</f>
        <v>-0.52044373268792754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1.0804891595719013</v>
      </c>
      <c r="AS34" s="11">
        <f>IF(('OddsRatio_working_3-way'!X34=0),IF(Q34&gt;0,-Q34^(1/3),(-Q34)^(1/3)),'OddsRatio_working_3-way'!AM34-'OddsRatio_working_3-way'!R34/3)</f>
        <v>-0.56004542688397385</v>
      </c>
      <c r="AT34" s="11">
        <f>IF(('OddsRatio_working_3-way'!X34=0),IF(Q34&gt;0,-Q34^(1/3),(-Q34)^(1/3)),'OddsRatio_working_3-way'!AN34-'OddsRatio_working_3-way'!R34/3)</f>
        <v>-0.52044373268792754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9">
        <f t="shared" si="13"/>
        <v>0.41513971902627367</v>
      </c>
      <c r="E35" s="9">
        <f t="shared" si="14"/>
        <v>0.2845585428067301</v>
      </c>
      <c r="F35" s="9">
        <f t="shared" si="15"/>
        <v>0.30030173816699618</v>
      </c>
      <c r="G35" s="9">
        <f t="shared" si="16"/>
        <v>1.0837135142866692</v>
      </c>
      <c r="H35" s="9">
        <f t="shared" si="17"/>
        <v>2.4088275685726694</v>
      </c>
      <c r="I35" s="9">
        <f t="shared" si="18"/>
        <v>3.5142153531450715</v>
      </c>
      <c r="J35" s="9">
        <f t="shared" si="19"/>
        <v>3.3299840557163387</v>
      </c>
      <c r="K35" s="11">
        <f t="shared" si="20"/>
        <v>0.43478260869565222</v>
      </c>
      <c r="L35" s="11">
        <f t="shared" si="21"/>
        <v>0.30120481927710846</v>
      </c>
      <c r="M35" s="11">
        <f t="shared" si="22"/>
        <v>0.31746031746031744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-0.26958351002353087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0.23988292715374956</v>
      </c>
      <c r="Q35" s="11">
        <f>2*'OddsRatio_working_3-way'!K35*'OddsRatio_working_3-way'!L35*'OddsRatio_working_3-way'!M35</f>
        <v>8.3148328302859481E-2</v>
      </c>
      <c r="R35" s="11">
        <f t="shared" si="23"/>
        <v>0</v>
      </c>
      <c r="S35" s="11">
        <f t="shared" si="24"/>
        <v>-0.88982789463944267</v>
      </c>
      <c r="T35" s="11">
        <f t="shared" si="25"/>
        <v>-0.30843254580223323</v>
      </c>
      <c r="U35" s="11">
        <f>'OddsRatio_working_3-way'!S35-'OddsRatio_working_3-way'!R35^2/3</f>
        <v>-0.88982789463944267</v>
      </c>
      <c r="V35" s="11">
        <f>'OddsRatio_working_3-way'!S35*'OddsRatio_working_3-way'!R35/3-2*'OddsRatio_working_3-way'!R35^3/27-'OddsRatio_working_3-way'!T35</f>
        <v>0.30843254580223323</v>
      </c>
      <c r="W35" s="11">
        <f>'OddsRatio_working_3-way'!V35^2+4*'OddsRatio_working_3-way'!U35^3/27</f>
        <v>-9.248639521463084E-3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0.16153890772156856</v>
      </c>
      <c r="Y35" s="11">
        <f>IF('OddsRatio_working_3-way'!W35&gt;=0,IF('OddsRatio_working_3-way'!V35+SQRT('OddsRatio_working_3-way'!W35)&gt;0,0,PI()),ACOS('OddsRatio_working_3-way'!V35/(2*'OddsRatio_working_3-way'!X35)))</f>
        <v>0.30224873123256524</v>
      </c>
      <c r="Z35" s="11">
        <f>'OddsRatio_working_3-way'!X35^(1/3)*COS('OddsRatio_working_3-way'!Y35/3)</f>
        <v>0.5418567571433347</v>
      </c>
      <c r="AA35" s="11">
        <f>'OddsRatio_working_3-way'!X35^(1/3)*COS(('OddsRatio_working_3-way'!Y35+2*PI())/3)</f>
        <v>-0.31836691473629503</v>
      </c>
      <c r="AB35" s="11">
        <f>'OddsRatio_working_3-way'!X35^(1/3)*COS(('OddsRatio_working_3-way'!Y35+4*PI())/3)</f>
        <v>-0.22348984240703954</v>
      </c>
      <c r="AC35" s="11">
        <f>'OddsRatio_working_3-way'!X35^(1/3)*SIN('OddsRatio_working_3-way'!Y35/3)</f>
        <v>5.4777303249219318E-2</v>
      </c>
      <c r="AD35" s="11">
        <f>'OddsRatio_working_3-way'!X35^(1/3)*SIN(('OddsRatio_working_3-way'!Y35+2*PI())/3)</f>
        <v>0.44187306527377329</v>
      </c>
      <c r="AE35" s="11">
        <f>'OddsRatio_working_3-way'!X35^(1/3)*SIN(('OddsRatio_working_3-way'!Y35+4*PI())/3)</f>
        <v>-0.4966503685229926</v>
      </c>
      <c r="AF35" s="11">
        <f>-'OddsRatio_working_3-way'!U35/(3*'OddsRatio_working_3-way'!X35^(1/3))*COS(('OddsRatio_working_3-way'!Y35)/3)</f>
        <v>0.54185675714333448</v>
      </c>
      <c r="AG35" s="11">
        <f>-'OddsRatio_working_3-way'!U35/(3*'OddsRatio_working_3-way'!X35^(1/3))*COS(('OddsRatio_working_3-way'!Y35+2*PI())/3)</f>
        <v>-0.31836691473629491</v>
      </c>
      <c r="AH35" s="11">
        <f>-'OddsRatio_working_3-way'!U35/(3*'OddsRatio_working_3-way'!X35^(1/3))*COS(('OddsRatio_working_3-way'!Y35+4*PI())/3)</f>
        <v>-0.22348984240703942</v>
      </c>
      <c r="AI35" s="11">
        <f>'OddsRatio_working_3-way'!U35/(3*'OddsRatio_working_3-way'!X35^(1/3))*SIN(('OddsRatio_working_3-way'!Y35)/3)</f>
        <v>-5.4777303249219297E-2</v>
      </c>
      <c r="AJ35" s="11">
        <f>'OddsRatio_working_3-way'!U35/(3*'OddsRatio_working_3-way'!X35^(1/3))*SIN(('OddsRatio_working_3-way'!Y35+2*PI())/3)</f>
        <v>-0.44187306527377312</v>
      </c>
      <c r="AK35" s="11">
        <f>'OddsRatio_working_3-way'!U35/(3*'OddsRatio_working_3-way'!X35^(1/3))*SIN(('OddsRatio_working_3-way'!Y35+4*PI())/3)</f>
        <v>0.49665036852299238</v>
      </c>
      <c r="AL35" s="11">
        <f>'OddsRatio_working_3-way'!Z35+'OddsRatio_working_3-way'!AF35</f>
        <v>1.0837135142866692</v>
      </c>
      <c r="AM35" s="11">
        <f>'OddsRatio_working_3-way'!AA35+'OddsRatio_working_3-way'!AG35</f>
        <v>-0.63673382947258994</v>
      </c>
      <c r="AN35" s="11">
        <f>'OddsRatio_working_3-way'!AB35+'OddsRatio_working_3-way'!AH35</f>
        <v>-0.44697968481407896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1.0837135142866692</v>
      </c>
      <c r="AS35" s="11">
        <f>IF(('OddsRatio_working_3-way'!X35=0),IF(Q35&gt;0,-Q35^(1/3),(-Q35)^(1/3)),'OddsRatio_working_3-way'!AM35-'OddsRatio_working_3-way'!R35/3)</f>
        <v>-0.63673382947258994</v>
      </c>
      <c r="AT35" s="11">
        <f>IF(('OddsRatio_working_3-way'!X35=0),IF(Q35&gt;0,-Q35^(1/3),(-Q35)^(1/3)),'OddsRatio_working_3-way'!AN35-'OddsRatio_working_3-way'!R35/3)</f>
        <v>-0.44697968481407896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9">
        <f t="shared" si="13"/>
        <v>0.31305099620538329</v>
      </c>
      <c r="E36" s="9">
        <f t="shared" si="14"/>
        <v>0.32630138505670392</v>
      </c>
      <c r="F36" s="9">
        <f t="shared" si="15"/>
        <v>0.36064761873791285</v>
      </c>
      <c r="G36" s="9">
        <f t="shared" si="16"/>
        <v>1.0809693249298717</v>
      </c>
      <c r="H36" s="9">
        <f t="shared" si="17"/>
        <v>3.1943677296076394</v>
      </c>
      <c r="I36" s="9">
        <f t="shared" si="18"/>
        <v>3.0646514106160545</v>
      </c>
      <c r="J36" s="9">
        <f t="shared" si="19"/>
        <v>2.7727896928849889</v>
      </c>
      <c r="K36" s="11">
        <f t="shared" si="20"/>
        <v>0.33003300330033003</v>
      </c>
      <c r="L36" s="11">
        <f t="shared" si="21"/>
        <v>0.3436426116838488</v>
      </c>
      <c r="M36" s="11">
        <f t="shared" si="22"/>
        <v>0.37878787878787878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-0.2731704441921855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0.23971469311879645</v>
      </c>
      <c r="Q36" s="11">
        <f>2*'OddsRatio_working_3-way'!K36*'OddsRatio_working_3-way'!L36*'OddsRatio_working_3-way'!M36</f>
        <v>8.5919244845446746E-2</v>
      </c>
      <c r="R36" s="11">
        <f t="shared" si="23"/>
        <v>0</v>
      </c>
      <c r="S36" s="11">
        <f t="shared" si="24"/>
        <v>-0.87752792520316847</v>
      </c>
      <c r="T36" s="11">
        <f t="shared" si="25"/>
        <v>-0.31452613806565172</v>
      </c>
      <c r="U36" s="11">
        <f>'OddsRatio_working_3-way'!S36-'OddsRatio_working_3-way'!R36^2/3</f>
        <v>-0.87752792520316847</v>
      </c>
      <c r="V36" s="11">
        <f>'OddsRatio_working_3-way'!S36*'OddsRatio_working_3-way'!R36/3-2*'OddsRatio_working_3-way'!R36^3/27-'OddsRatio_working_3-way'!T36</f>
        <v>0.31452613806565172</v>
      </c>
      <c r="W36" s="11">
        <f>'OddsRatio_working_3-way'!V36^2+4*'OddsRatio_working_3-way'!U36^3/27</f>
        <v>-1.1836779802927716E-3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0.15820111370245327</v>
      </c>
      <c r="Y36" s="11">
        <f>IF('OddsRatio_working_3-way'!W36&gt;=0,IF('OddsRatio_working_3-way'!V36+SQRT('OddsRatio_working_3-way'!W36)&gt;0,0,PI()),ACOS('OddsRatio_working_3-way'!V36/(2*'OddsRatio_working_3-way'!X36)))</f>
        <v>0.10895240392240679</v>
      </c>
      <c r="Z36" s="11">
        <f>'OddsRatio_working_3-way'!X36^(1/3)*COS('OddsRatio_working_3-way'!Y36/3)</f>
        <v>0.54048466246493587</v>
      </c>
      <c r="AA36" s="11">
        <f>'OddsRatio_working_3-way'!X36^(1/3)*COS(('OddsRatio_working_3-way'!Y36+2*PI())/3)</f>
        <v>-0.28724905140172402</v>
      </c>
      <c r="AB36" s="11">
        <f>'OddsRatio_working_3-way'!X36^(1/3)*COS(('OddsRatio_working_3-way'!Y36+4*PI())/3)</f>
        <v>-0.2532356110632118</v>
      </c>
      <c r="AC36" s="11">
        <f>'OddsRatio_working_3-way'!X36^(1/3)*SIN('OddsRatio_working_3-way'!Y36/3)</f>
        <v>1.9637668935505261E-2</v>
      </c>
      <c r="AD36" s="11">
        <f>'OddsRatio_working_3-way'!X36^(1/3)*SIN(('OddsRatio_working_3-way'!Y36+2*PI())/3)</f>
        <v>0.4582546135827395</v>
      </c>
      <c r="AE36" s="11">
        <f>'OddsRatio_working_3-way'!X36^(1/3)*SIN(('OddsRatio_working_3-way'!Y36+4*PI())/3)</f>
        <v>-0.47789228251824478</v>
      </c>
      <c r="AF36" s="11">
        <f>-'OddsRatio_working_3-way'!U36/(3*'OddsRatio_working_3-way'!X36^(1/3))*COS(('OddsRatio_working_3-way'!Y36)/3)</f>
        <v>0.54048466246493587</v>
      </c>
      <c r="AG36" s="11">
        <f>-'OddsRatio_working_3-way'!U36/(3*'OddsRatio_working_3-way'!X36^(1/3))*COS(('OddsRatio_working_3-way'!Y36+2*PI())/3)</f>
        <v>-0.28724905140172402</v>
      </c>
      <c r="AH36" s="11">
        <f>-'OddsRatio_working_3-way'!U36/(3*'OddsRatio_working_3-way'!X36^(1/3))*COS(('OddsRatio_working_3-way'!Y36+4*PI())/3)</f>
        <v>-0.2532356110632118</v>
      </c>
      <c r="AI36" s="11">
        <f>'OddsRatio_working_3-way'!U36/(3*'OddsRatio_working_3-way'!X36^(1/3))*SIN(('OddsRatio_working_3-way'!Y36)/3)</f>
        <v>-1.9637668935505261E-2</v>
      </c>
      <c r="AJ36" s="11">
        <f>'OddsRatio_working_3-way'!U36/(3*'OddsRatio_working_3-way'!X36^(1/3))*SIN(('OddsRatio_working_3-way'!Y36+2*PI())/3)</f>
        <v>-0.4582546135827395</v>
      </c>
      <c r="AK36" s="11">
        <f>'OddsRatio_working_3-way'!U36/(3*'OddsRatio_working_3-way'!X36^(1/3))*SIN(('OddsRatio_working_3-way'!Y36+4*PI())/3)</f>
        <v>0.47789228251824478</v>
      </c>
      <c r="AL36" s="11">
        <f>'OddsRatio_working_3-way'!Z36+'OddsRatio_working_3-way'!AF36</f>
        <v>1.0809693249298717</v>
      </c>
      <c r="AM36" s="11">
        <f>'OddsRatio_working_3-way'!AA36+'OddsRatio_working_3-way'!AG36</f>
        <v>-0.57449810280344804</v>
      </c>
      <c r="AN36" s="11">
        <f>'OddsRatio_working_3-way'!AB36+'OddsRatio_working_3-way'!AH36</f>
        <v>-0.50647122212642359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1.0809693249298717</v>
      </c>
      <c r="AS36" s="11">
        <f>IF(('OddsRatio_working_3-way'!X36=0),IF(Q36&gt;0,-Q36^(1/3),(-Q36)^(1/3)),'OddsRatio_working_3-way'!AM36-'OddsRatio_working_3-way'!R36/3)</f>
        <v>-0.57449810280344804</v>
      </c>
      <c r="AT36" s="11">
        <f>IF(('OddsRatio_working_3-way'!X36=0),IF(Q36&gt;0,-Q36^(1/3),(-Q36)^(1/3)),'OddsRatio_working_3-way'!AN36-'OddsRatio_working_3-way'!R36/3)</f>
        <v>-0.50647122212642359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9">
        <f t="shared" si="13"/>
        <v>0.61237248496317187</v>
      </c>
      <c r="E37" s="9">
        <f t="shared" si="14"/>
        <v>0.23123582115891786</v>
      </c>
      <c r="F37" s="9">
        <f t="shared" si="15"/>
        <v>0.15639169387791066</v>
      </c>
      <c r="G37" s="9">
        <f t="shared" si="16"/>
        <v>1.1008574443057213</v>
      </c>
      <c r="H37" s="9">
        <f t="shared" si="17"/>
        <v>1.6329930304757898</v>
      </c>
      <c r="I37" s="9">
        <f t="shared" si="18"/>
        <v>4.3245894818032777</v>
      </c>
      <c r="J37" s="9">
        <f t="shared" si="19"/>
        <v>6.3942014770980347</v>
      </c>
      <c r="K37" s="11">
        <f t="shared" si="20"/>
        <v>0.63492063492063489</v>
      </c>
      <c r="L37" s="11">
        <f t="shared" si="21"/>
        <v>0.24875621890547267</v>
      </c>
      <c r="M37" s="11">
        <f t="shared" si="22"/>
        <v>0.16949152542372881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-0.22777824624523357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0.22740748771611402</v>
      </c>
      <c r="Q37" s="11">
        <f>2*'OddsRatio_working_3-way'!K37*'OddsRatio_working_3-way'!L37*'OddsRatio_working_3-way'!M37</f>
        <v>5.3539137778955644E-2</v>
      </c>
      <c r="R37" s="11">
        <f t="shared" si="23"/>
        <v>0</v>
      </c>
      <c r="S37" s="11">
        <f t="shared" si="24"/>
        <v>-0.99837228297595904</v>
      </c>
      <c r="T37" s="11">
        <f t="shared" si="25"/>
        <v>-0.23504938975302164</v>
      </c>
      <c r="U37" s="11">
        <f>'OddsRatio_working_3-way'!S37-'OddsRatio_working_3-way'!R37^2/3</f>
        <v>-0.99837228297595904</v>
      </c>
      <c r="V37" s="11">
        <f>'OddsRatio_working_3-way'!S37*'OddsRatio_working_3-way'!R37/3-2*'OddsRatio_working_3-way'!R37^3/27-'OddsRatio_working_3-way'!T37</f>
        <v>0.23504938975302164</v>
      </c>
      <c r="W37" s="11">
        <f>'OddsRatio_working_3-way'!V37^2+4*'OddsRatio_working_3-way'!U37^3/27</f>
        <v>-9.2177679636499921E-2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0.191980399559283</v>
      </c>
      <c r="Y37" s="11">
        <f>IF('OddsRatio_working_3-way'!W37&gt;=0,IF('OddsRatio_working_3-way'!V37+SQRT('OddsRatio_working_3-way'!W37)&gt;0,0,PI()),ACOS('OddsRatio_working_3-way'!V37/(2*'OddsRatio_working_3-way'!X37)))</f>
        <v>0.91199397513026692</v>
      </c>
      <c r="Z37" s="11">
        <f>'OddsRatio_working_3-way'!X37^(1/3)*COS('OddsRatio_working_3-way'!Y37/3)</f>
        <v>0.55042872215286065</v>
      </c>
      <c r="AA37" s="11">
        <f>'OddsRatio_working_3-way'!X37^(1/3)*COS(('OddsRatio_working_3-way'!Y37+2*PI())/3)</f>
        <v>-0.42476113341159777</v>
      </c>
      <c r="AB37" s="11">
        <f>'OddsRatio_working_3-way'!X37^(1/3)*COS(('OddsRatio_working_3-way'!Y37+4*PI())/3)</f>
        <v>-0.12566758874126308</v>
      </c>
      <c r="AC37" s="11">
        <f>'OddsRatio_working_3-way'!X37^(1/3)*SIN('OddsRatio_working_3-way'!Y37/3)</f>
        <v>0.17268173852829724</v>
      </c>
      <c r="AD37" s="11">
        <f>'OddsRatio_working_3-way'!X37^(1/3)*SIN(('OddsRatio_working_3-way'!Y37+2*PI())/3)</f>
        <v>0.3903443870928352</v>
      </c>
      <c r="AE37" s="11">
        <f>'OddsRatio_working_3-way'!X37^(1/3)*SIN(('OddsRatio_working_3-way'!Y37+4*PI())/3)</f>
        <v>-0.56302612562113241</v>
      </c>
      <c r="AF37" s="11">
        <f>-'OddsRatio_working_3-way'!U37/(3*'OddsRatio_working_3-way'!X37^(1/3))*COS(('OddsRatio_working_3-way'!Y37)/3)</f>
        <v>0.55042872215286065</v>
      </c>
      <c r="AG37" s="11">
        <f>-'OddsRatio_working_3-way'!U37/(3*'OddsRatio_working_3-way'!X37^(1/3))*COS(('OddsRatio_working_3-way'!Y37+2*PI())/3)</f>
        <v>-0.42476113341159777</v>
      </c>
      <c r="AH37" s="11">
        <f>-'OddsRatio_working_3-way'!U37/(3*'OddsRatio_working_3-way'!X37^(1/3))*COS(('OddsRatio_working_3-way'!Y37+4*PI())/3)</f>
        <v>-0.12566758874126308</v>
      </c>
      <c r="AI37" s="11">
        <f>'OddsRatio_working_3-way'!U37/(3*'OddsRatio_working_3-way'!X37^(1/3))*SIN(('OddsRatio_working_3-way'!Y37)/3)</f>
        <v>-0.17268173852829724</v>
      </c>
      <c r="AJ37" s="11">
        <f>'OddsRatio_working_3-way'!U37/(3*'OddsRatio_working_3-way'!X37^(1/3))*SIN(('OddsRatio_working_3-way'!Y37+2*PI())/3)</f>
        <v>-0.3903443870928352</v>
      </c>
      <c r="AK37" s="11">
        <f>'OddsRatio_working_3-way'!U37/(3*'OddsRatio_working_3-way'!X37^(1/3))*SIN(('OddsRatio_working_3-way'!Y37+4*PI())/3)</f>
        <v>0.56302612562113241</v>
      </c>
      <c r="AL37" s="11">
        <f>'OddsRatio_working_3-way'!Z37+'OddsRatio_working_3-way'!AF37</f>
        <v>1.1008574443057213</v>
      </c>
      <c r="AM37" s="11">
        <f>'OddsRatio_working_3-way'!AA37+'OddsRatio_working_3-way'!AG37</f>
        <v>-0.84952226682319554</v>
      </c>
      <c r="AN37" s="11">
        <f>'OddsRatio_working_3-way'!AB37+'OddsRatio_working_3-way'!AH37</f>
        <v>-0.25133517748252615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1.1008574443057213</v>
      </c>
      <c r="AS37" s="11">
        <f>IF(('OddsRatio_working_3-way'!X37=0),IF(Q37&gt;0,-Q37^(1/3),(-Q37)^(1/3)),'OddsRatio_working_3-way'!AM37-'OddsRatio_working_3-way'!R37/3)</f>
        <v>-0.84952226682319554</v>
      </c>
      <c r="AT37" s="11">
        <f>IF(('OddsRatio_working_3-way'!X37=0),IF(Q37&gt;0,-Q37^(1/3),(-Q37)^(1/3)),'OddsRatio_working_3-way'!AN37-'OddsRatio_working_3-way'!R37/3)</f>
        <v>-0.25133517748252615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9">
        <f t="shared" si="13"/>
        <v>0.18632418472097911</v>
      </c>
      <c r="E38" s="9">
        <f t="shared" si="14"/>
        <v>0.28481758730861351</v>
      </c>
      <c r="F38" s="9">
        <f t="shared" si="15"/>
        <v>0.52885822797040716</v>
      </c>
      <c r="G38" s="9">
        <f t="shared" si="16"/>
        <v>1.0917474514882519</v>
      </c>
      <c r="H38" s="9">
        <f t="shared" si="17"/>
        <v>5.3669898059530077</v>
      </c>
      <c r="I38" s="9">
        <f t="shared" si="18"/>
        <v>3.5110191384229799</v>
      </c>
      <c r="J38" s="9">
        <f t="shared" si="19"/>
        <v>1.8908659204144143</v>
      </c>
      <c r="K38" s="11">
        <f t="shared" si="20"/>
        <v>0.2</v>
      </c>
      <c r="L38" s="11">
        <f t="shared" si="21"/>
        <v>0.30303030303030304</v>
      </c>
      <c r="M38" s="11">
        <f t="shared" si="22"/>
        <v>0.5506607929515418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-0.2505406487785341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0.23748498197837398</v>
      </c>
      <c r="Q38" s="11">
        <f>2*'OddsRatio_working_3-way'!K38*'OddsRatio_working_3-way'!L38*'OddsRatio_working_3-way'!M38</f>
        <v>6.6746762782005073E-2</v>
      </c>
      <c r="R38" s="11">
        <f t="shared" si="23"/>
        <v>0</v>
      </c>
      <c r="S38" s="11">
        <f t="shared" si="24"/>
        <v>-0.94789002557544777</v>
      </c>
      <c r="T38" s="11">
        <f t="shared" si="25"/>
        <v>-0.26641091219096347</v>
      </c>
      <c r="U38" s="11">
        <f>'OddsRatio_working_3-way'!S38-'OddsRatio_working_3-way'!R38^2/3</f>
        <v>-0.94789002557544777</v>
      </c>
      <c r="V38" s="11">
        <f>'OddsRatio_working_3-way'!S38*'OddsRatio_working_3-way'!R38/3-2*'OddsRatio_working_3-way'!R38^3/27-'OddsRatio_working_3-way'!T38</f>
        <v>0.26641091219096347</v>
      </c>
      <c r="W38" s="11">
        <f>'OddsRatio_working_3-way'!V38^2+4*'OddsRatio_working_3-way'!U38^3/27</f>
        <v>-5.5199288536592311E-2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0.17760494268953606</v>
      </c>
      <c r="Y38" s="11">
        <f>IF('OddsRatio_working_3-way'!W38&gt;=0,IF('OddsRatio_working_3-way'!V38+SQRT('OddsRatio_working_3-way'!W38)&gt;0,0,PI()),ACOS('OddsRatio_working_3-way'!V38/(2*'OddsRatio_working_3-way'!X38)))</f>
        <v>0.72271935869964032</v>
      </c>
      <c r="Z38" s="11">
        <f>'OddsRatio_working_3-way'!X38^(1/3)*COS('OddsRatio_working_3-way'!Y38/3)</f>
        <v>0.54587372574412596</v>
      </c>
      <c r="AA38" s="11">
        <f>'OddsRatio_working_3-way'!X38^(1/3)*COS(('OddsRatio_working_3-way'!Y38+2*PI())/3)</f>
        <v>-0.38907864282455024</v>
      </c>
      <c r="AB38" s="11">
        <f>'OddsRatio_working_3-way'!X38^(1/3)*COS(('OddsRatio_working_3-way'!Y38+4*PI())/3)</f>
        <v>-0.15679508291957595</v>
      </c>
      <c r="AC38" s="11">
        <f>'OddsRatio_working_3-way'!X38^(1/3)*SIN('OddsRatio_working_3-way'!Y38/3)</f>
        <v>0.13410897583946166</v>
      </c>
      <c r="AD38" s="11">
        <f>'OddsRatio_working_3-way'!X38^(1/3)*SIN(('OddsRatio_working_3-way'!Y38+2*PI())/3)</f>
        <v>0.40568602583314189</v>
      </c>
      <c r="AE38" s="11">
        <f>'OddsRatio_working_3-way'!X38^(1/3)*SIN(('OddsRatio_working_3-way'!Y38+4*PI())/3)</f>
        <v>-0.53979500167260341</v>
      </c>
      <c r="AF38" s="11">
        <f>-'OddsRatio_working_3-way'!U38/(3*'OddsRatio_working_3-way'!X38^(1/3))*COS(('OddsRatio_working_3-way'!Y38)/3)</f>
        <v>0.54587372574412596</v>
      </c>
      <c r="AG38" s="11">
        <f>-'OddsRatio_working_3-way'!U38/(3*'OddsRatio_working_3-way'!X38^(1/3))*COS(('OddsRatio_working_3-way'!Y38+2*PI())/3)</f>
        <v>-0.38907864282455024</v>
      </c>
      <c r="AH38" s="11">
        <f>-'OddsRatio_working_3-way'!U38/(3*'OddsRatio_working_3-way'!X38^(1/3))*COS(('OddsRatio_working_3-way'!Y38+4*PI())/3)</f>
        <v>-0.15679508291957595</v>
      </c>
      <c r="AI38" s="11">
        <f>'OddsRatio_working_3-way'!U38/(3*'OddsRatio_working_3-way'!X38^(1/3))*SIN(('OddsRatio_working_3-way'!Y38)/3)</f>
        <v>-0.13410897583946166</v>
      </c>
      <c r="AJ38" s="11">
        <f>'OddsRatio_working_3-way'!U38/(3*'OddsRatio_working_3-way'!X38^(1/3))*SIN(('OddsRatio_working_3-way'!Y38+2*PI())/3)</f>
        <v>-0.40568602583314189</v>
      </c>
      <c r="AK38" s="11">
        <f>'OddsRatio_working_3-way'!U38/(3*'OddsRatio_working_3-way'!X38^(1/3))*SIN(('OddsRatio_working_3-way'!Y38+4*PI())/3)</f>
        <v>0.53979500167260341</v>
      </c>
      <c r="AL38" s="11">
        <f>'OddsRatio_working_3-way'!Z38+'OddsRatio_working_3-way'!AF38</f>
        <v>1.0917474514882519</v>
      </c>
      <c r="AM38" s="11">
        <f>'OddsRatio_working_3-way'!AA38+'OddsRatio_working_3-way'!AG38</f>
        <v>-0.77815728564910047</v>
      </c>
      <c r="AN38" s="11">
        <f>'OddsRatio_working_3-way'!AB38+'OddsRatio_working_3-way'!AH38</f>
        <v>-0.31359016583915189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1.0917474514882519</v>
      </c>
      <c r="AS38" s="11">
        <f>IF(('OddsRatio_working_3-way'!X38=0),IF(Q38&gt;0,-Q38^(1/3),(-Q38)^(1/3)),'OddsRatio_working_3-way'!AM38-'OddsRatio_working_3-way'!R38/3)</f>
        <v>-0.77815728564910047</v>
      </c>
      <c r="AT38" s="11">
        <f>IF(('OddsRatio_working_3-way'!X38=0),IF(Q38&gt;0,-Q38^(1/3),(-Q38)^(1/3)),'OddsRatio_working_3-way'!AN38-'OddsRatio_working_3-way'!R38/3)</f>
        <v>-0.31359016583915189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9">
        <f t="shared" si="13"/>
        <v>0.32837412644867264</v>
      </c>
      <c r="E39" s="9">
        <f t="shared" si="14"/>
        <v>0.29721674807430754</v>
      </c>
      <c r="F39" s="9">
        <f t="shared" si="15"/>
        <v>0.3744091254770196</v>
      </c>
      <c r="G39" s="9">
        <f t="shared" si="16"/>
        <v>1.0821729741522659</v>
      </c>
      <c r="H39" s="9">
        <f t="shared" si="17"/>
        <v>3.045306921147783</v>
      </c>
      <c r="I39" s="9">
        <f t="shared" si="18"/>
        <v>3.3645479485227017</v>
      </c>
      <c r="J39" s="9">
        <f t="shared" si="19"/>
        <v>2.670875072091099</v>
      </c>
      <c r="K39" s="11">
        <f t="shared" si="20"/>
        <v>0.34602076124567471</v>
      </c>
      <c r="L39" s="11">
        <f t="shared" si="21"/>
        <v>0.31397174254317112</v>
      </c>
      <c r="M39" s="11">
        <f t="shared" si="22"/>
        <v>0.39308176100628928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-0.2722927982769987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0.23995767520702466</v>
      </c>
      <c r="Q39" s="11">
        <f>2*'OddsRatio_working_3-way'!K39*'OddsRatio_working_3-way'!L39*'OddsRatio_working_3-way'!M39</f>
        <v>8.5409387865109321E-2</v>
      </c>
      <c r="R39" s="11">
        <f t="shared" si="23"/>
        <v>0</v>
      </c>
      <c r="S39" s="11">
        <f t="shared" si="24"/>
        <v>-0.88124870259300769</v>
      </c>
      <c r="T39" s="11">
        <f t="shared" si="25"/>
        <v>-0.31366745064709295</v>
      </c>
      <c r="U39" s="11">
        <f>'OddsRatio_working_3-way'!S39-'OddsRatio_working_3-way'!R39^2/3</f>
        <v>-0.88124870259300769</v>
      </c>
      <c r="V39" s="11">
        <f>'OddsRatio_working_3-way'!S39*'OddsRatio_working_3-way'!R39/3-2*'OddsRatio_working_3-way'!R39^3/27-'OddsRatio_working_3-way'!T39</f>
        <v>0.31366745064709295</v>
      </c>
      <c r="W39" s="11">
        <f>'OddsRatio_working_3-way'!V39^2+4*'OddsRatio_working_3-way'!U39^3/27</f>
        <v>-3.0019310345805877E-3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0.15920835454682261</v>
      </c>
      <c r="Y39" s="11">
        <f>IF('OddsRatio_working_3-way'!W39&gt;=0,IF('OddsRatio_working_3-way'!V39+SQRT('OddsRatio_working_3-way'!W39)&gt;0,0,PI()),ACOS('OddsRatio_working_3-way'!V39/(2*'OddsRatio_working_3-way'!X39)))</f>
        <v>0.1729303646706577</v>
      </c>
      <c r="Z39" s="11">
        <f>'OddsRatio_working_3-way'!X39^(1/3)*COS('OddsRatio_working_3-way'!Y39/3)</f>
        <v>0.54108648707613305</v>
      </c>
      <c r="AA39" s="11">
        <f>'OddsRatio_working_3-way'!X39^(1/3)*COS(('OddsRatio_working_3-way'!Y39+2*PI())/3)</f>
        <v>-0.2975846151001611</v>
      </c>
      <c r="AB39" s="11">
        <f>'OddsRatio_working_3-way'!X39^(1/3)*COS(('OddsRatio_working_3-way'!Y39+4*PI())/3)</f>
        <v>-0.24350187197597201</v>
      </c>
      <c r="AC39" s="11">
        <f>'OddsRatio_working_3-way'!X39^(1/3)*SIN('OddsRatio_working_3-way'!Y39/3)</f>
        <v>3.122468630126406E-2</v>
      </c>
      <c r="AD39" s="11">
        <f>'OddsRatio_working_3-way'!X39^(1/3)*SIN(('OddsRatio_working_3-way'!Y39+2*PI())/3)</f>
        <v>0.45298230030177949</v>
      </c>
      <c r="AE39" s="11">
        <f>'OddsRatio_working_3-way'!X39^(1/3)*SIN(('OddsRatio_working_3-way'!Y39+4*PI())/3)</f>
        <v>-0.48420698660304351</v>
      </c>
      <c r="AF39" s="11">
        <f>-'OddsRatio_working_3-way'!U39/(3*'OddsRatio_working_3-way'!X39^(1/3))*COS(('OddsRatio_working_3-way'!Y39)/3)</f>
        <v>0.54108648707613294</v>
      </c>
      <c r="AG39" s="11">
        <f>-'OddsRatio_working_3-way'!U39/(3*'OddsRatio_working_3-way'!X39^(1/3))*COS(('OddsRatio_working_3-way'!Y39+2*PI())/3)</f>
        <v>-0.29758461510016104</v>
      </c>
      <c r="AH39" s="11">
        <f>-'OddsRatio_working_3-way'!U39/(3*'OddsRatio_working_3-way'!X39^(1/3))*COS(('OddsRatio_working_3-way'!Y39+4*PI())/3)</f>
        <v>-0.24350187197597195</v>
      </c>
      <c r="AI39" s="11">
        <f>'OddsRatio_working_3-way'!U39/(3*'OddsRatio_working_3-way'!X39^(1/3))*SIN(('OddsRatio_working_3-way'!Y39)/3)</f>
        <v>-3.1224686301264053E-2</v>
      </c>
      <c r="AJ39" s="11">
        <f>'OddsRatio_working_3-way'!U39/(3*'OddsRatio_working_3-way'!X39^(1/3))*SIN(('OddsRatio_working_3-way'!Y39+2*PI())/3)</f>
        <v>-0.45298230030177944</v>
      </c>
      <c r="AK39" s="11">
        <f>'OddsRatio_working_3-way'!U39/(3*'OddsRatio_working_3-way'!X39^(1/3))*SIN(('OddsRatio_working_3-way'!Y39+4*PI())/3)</f>
        <v>0.4842069866030434</v>
      </c>
      <c r="AL39" s="11">
        <f>'OddsRatio_working_3-way'!Z39+'OddsRatio_working_3-way'!AF39</f>
        <v>1.0821729741522659</v>
      </c>
      <c r="AM39" s="11">
        <f>'OddsRatio_working_3-way'!AA39+'OddsRatio_working_3-way'!AG39</f>
        <v>-0.5951692302003222</v>
      </c>
      <c r="AN39" s="11">
        <f>'OddsRatio_working_3-way'!AB39+'OddsRatio_working_3-way'!AH39</f>
        <v>-0.48700374395194396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1.0821729741522659</v>
      </c>
      <c r="AS39" s="11">
        <f>IF(('OddsRatio_working_3-way'!X39=0),IF(Q39&gt;0,-Q39^(1/3),(-Q39)^(1/3)),'OddsRatio_working_3-way'!AM39-'OddsRatio_working_3-way'!R39/3)</f>
        <v>-0.5951692302003222</v>
      </c>
      <c r="AT39" s="11">
        <f>IF(('OddsRatio_working_3-way'!X39=0),IF(Q39&gt;0,-Q39^(1/3),(-Q39)^(1/3)),'OddsRatio_working_3-way'!AN39-'OddsRatio_working_3-way'!R39/3)</f>
        <v>-0.48700374395194396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9">
        <f t="shared" si="13"/>
        <v>0.24182314464568924</v>
      </c>
      <c r="E40" s="9">
        <f t="shared" si="14"/>
        <v>0.24971171303459366</v>
      </c>
      <c r="F40" s="9">
        <f t="shared" si="15"/>
        <v>0.5084651423197174</v>
      </c>
      <c r="G40" s="9">
        <f t="shared" si="16"/>
        <v>1.0886296799228765</v>
      </c>
      <c r="H40" s="9">
        <f t="shared" si="17"/>
        <v>4.1352534781778845</v>
      </c>
      <c r="I40" s="9">
        <f t="shared" si="18"/>
        <v>4.0046179165871392</v>
      </c>
      <c r="J40" s="9">
        <f t="shared" si="19"/>
        <v>1.9667031557715136</v>
      </c>
      <c r="K40" s="11">
        <f t="shared" si="20"/>
        <v>0.25773195876288663</v>
      </c>
      <c r="L40" s="11">
        <f t="shared" si="21"/>
        <v>0.26595744680851063</v>
      </c>
      <c r="M40" s="11">
        <f t="shared" si="22"/>
        <v>0.52966101694915257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-0.25626717128719134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0.23700558775526898</v>
      </c>
      <c r="Q40" s="11">
        <f>2*'OddsRatio_working_3-way'!K40*'OddsRatio_working_3-way'!L40*'OddsRatio_working_3-way'!M40</f>
        <v>7.2612006052472117E-2</v>
      </c>
      <c r="R40" s="11">
        <f t="shared" si="23"/>
        <v>0</v>
      </c>
      <c r="S40" s="11">
        <f t="shared" si="24"/>
        <v>-0.92483788135962031</v>
      </c>
      <c r="T40" s="11">
        <f t="shared" si="25"/>
        <v>-0.28334493914204056</v>
      </c>
      <c r="U40" s="11">
        <f>'OddsRatio_working_3-way'!S40-'OddsRatio_working_3-way'!R40^2/3</f>
        <v>-0.92483788135962031</v>
      </c>
      <c r="V40" s="11">
        <f>'OddsRatio_working_3-way'!S40*'OddsRatio_working_3-way'!R40/3-2*'OddsRatio_working_3-way'!R40^3/27-'OddsRatio_working_3-way'!T40</f>
        <v>0.28334493914204056</v>
      </c>
      <c r="W40" s="11">
        <f>'OddsRatio_working_3-way'!V40^2+4*'OddsRatio_working_3-way'!U40^3/27</f>
        <v>-3.6906320965485628E-2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0.17116561826407509</v>
      </c>
      <c r="Y40" s="11">
        <f>IF('OddsRatio_working_3-way'!W40&gt;=0,IF('OddsRatio_working_3-way'!V40+SQRT('OddsRatio_working_3-way'!W40)&gt;0,0,PI()),ACOS('OddsRatio_working_3-way'!V40/(2*'OddsRatio_working_3-way'!X40)))</f>
        <v>0.59581335739705144</v>
      </c>
      <c r="Z40" s="11">
        <f>'OddsRatio_working_3-way'!X40^(1/3)*COS('OddsRatio_working_3-way'!Y40/3)</f>
        <v>0.54431483996143826</v>
      </c>
      <c r="AA40" s="11">
        <f>'OddsRatio_working_3-way'!X40^(1/3)*COS(('OddsRatio_working_3-way'!Y40+2*PI())/3)</f>
        <v>-0.36702831429620686</v>
      </c>
      <c r="AB40" s="11">
        <f>'OddsRatio_working_3-way'!X40^(1/3)*COS(('OddsRatio_working_3-way'!Y40+4*PI())/3)</f>
        <v>-0.17728652566523154</v>
      </c>
      <c r="AC40" s="11">
        <f>'OddsRatio_working_3-way'!X40^(1/3)*SIN('OddsRatio_working_3-way'!Y40/3)</f>
        <v>0.10954747274261473</v>
      </c>
      <c r="AD40" s="11">
        <f>'OddsRatio_working_3-way'!X40^(1/3)*SIN(('OddsRatio_working_3-way'!Y40+2*PI())/3)</f>
        <v>0.41661674269215937</v>
      </c>
      <c r="AE40" s="11">
        <f>'OddsRatio_working_3-way'!X40^(1/3)*SIN(('OddsRatio_working_3-way'!Y40+4*PI())/3)</f>
        <v>-0.52616421543477399</v>
      </c>
      <c r="AF40" s="11">
        <f>-'OddsRatio_working_3-way'!U40/(3*'OddsRatio_working_3-way'!X40^(1/3))*COS(('OddsRatio_working_3-way'!Y40)/3)</f>
        <v>0.54431483996143826</v>
      </c>
      <c r="AG40" s="11">
        <f>-'OddsRatio_working_3-way'!U40/(3*'OddsRatio_working_3-way'!X40^(1/3))*COS(('OddsRatio_working_3-way'!Y40+2*PI())/3)</f>
        <v>-0.36702831429620686</v>
      </c>
      <c r="AH40" s="11">
        <f>-'OddsRatio_working_3-way'!U40/(3*'OddsRatio_working_3-way'!X40^(1/3))*COS(('OddsRatio_working_3-way'!Y40+4*PI())/3)</f>
        <v>-0.17728652566523154</v>
      </c>
      <c r="AI40" s="11">
        <f>'OddsRatio_working_3-way'!U40/(3*'OddsRatio_working_3-way'!X40^(1/3))*SIN(('OddsRatio_working_3-way'!Y40)/3)</f>
        <v>-0.10954747274261473</v>
      </c>
      <c r="AJ40" s="11">
        <f>'OddsRatio_working_3-way'!U40/(3*'OddsRatio_working_3-way'!X40^(1/3))*SIN(('OddsRatio_working_3-way'!Y40+2*PI())/3)</f>
        <v>-0.41661674269215937</v>
      </c>
      <c r="AK40" s="11">
        <f>'OddsRatio_working_3-way'!U40/(3*'OddsRatio_working_3-way'!X40^(1/3))*SIN(('OddsRatio_working_3-way'!Y40+4*PI())/3)</f>
        <v>0.52616421543477399</v>
      </c>
      <c r="AL40" s="11">
        <f>'OddsRatio_working_3-way'!Z40+'OddsRatio_working_3-way'!AF40</f>
        <v>1.0886296799228765</v>
      </c>
      <c r="AM40" s="11">
        <f>'OddsRatio_working_3-way'!AA40+'OddsRatio_working_3-way'!AG40</f>
        <v>-0.73405662859241372</v>
      </c>
      <c r="AN40" s="11">
        <f>'OddsRatio_working_3-way'!AB40+'OddsRatio_working_3-way'!AH40</f>
        <v>-0.35457305133046307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1.0886296799228765</v>
      </c>
      <c r="AS40" s="11">
        <f>IF(('OddsRatio_working_3-way'!X40=0),IF(Q40&gt;0,-Q40^(1/3),(-Q40)^(1/3)),'OddsRatio_working_3-way'!AM40-'OddsRatio_working_3-way'!R40/3)</f>
        <v>-0.73405662859241372</v>
      </c>
      <c r="AT40" s="11">
        <f>IF(('OddsRatio_working_3-way'!X40=0),IF(Q40&gt;0,-Q40^(1/3),(-Q40)^(1/3)),'OddsRatio_working_3-way'!AN40-'OddsRatio_working_3-way'!R40/3)</f>
        <v>-0.35457305133046307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9">
        <f t="shared" si="13"/>
        <v>0.67103607244648877</v>
      </c>
      <c r="E41" s="9">
        <f t="shared" si="14"/>
        <v>0.20597267699767713</v>
      </c>
      <c r="F41" s="9">
        <f t="shared" si="15"/>
        <v>0.12299125055583401</v>
      </c>
      <c r="G41" s="9">
        <f t="shared" si="16"/>
        <v>1.1141655726026023</v>
      </c>
      <c r="H41" s="9">
        <f t="shared" si="17"/>
        <v>1.4902328519451451</v>
      </c>
      <c r="I41" s="9">
        <f t="shared" si="18"/>
        <v>4.8550128812050035</v>
      </c>
      <c r="J41" s="9">
        <f t="shared" si="19"/>
        <v>8.1306596646566547</v>
      </c>
      <c r="K41" s="11">
        <f t="shared" si="20"/>
        <v>0.69444444444444442</v>
      </c>
      <c r="L41" s="11">
        <f t="shared" si="21"/>
        <v>0.22421524663677131</v>
      </c>
      <c r="M41" s="11">
        <f t="shared" si="22"/>
        <v>0.13513513513513511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-0.20501218707496727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0.21672457210573801</v>
      </c>
      <c r="Q41" s="11">
        <f>2*'OddsRatio_working_3-way'!K41*'OddsRatio_working_3-way'!L41*'OddsRatio_working_3-way'!M41</f>
        <v>4.2082441185580195E-2</v>
      </c>
      <c r="R41" s="11">
        <f t="shared" si="23"/>
        <v>0</v>
      </c>
      <c r="S41" s="11">
        <f t="shared" si="24"/>
        <v>-1.0571301891749871</v>
      </c>
      <c r="T41" s="11">
        <f t="shared" si="25"/>
        <v>-0.20526799789805575</v>
      </c>
      <c r="U41" s="11">
        <f>'OddsRatio_working_3-way'!S41-'OddsRatio_working_3-way'!R41^2/3</f>
        <v>-1.0571301891749871</v>
      </c>
      <c r="V41" s="11">
        <f>'OddsRatio_working_3-way'!S41*'OddsRatio_working_3-way'!R41/3-2*'OddsRatio_working_3-way'!R41^3/27-'OddsRatio_working_3-way'!T41</f>
        <v>0.20526799789805575</v>
      </c>
      <c r="W41" s="11">
        <f>'OddsRatio_working_3-way'!V41^2+4*'OddsRatio_working_3-way'!U41^3/27</f>
        <v>-0.13288262058335087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0.20917550737623841</v>
      </c>
      <c r="Y41" s="11">
        <f>IF('OddsRatio_working_3-way'!W41&gt;=0,IF('OddsRatio_working_3-way'!V41+SQRT('OddsRatio_working_3-way'!W41)&gt;0,0,PI()),ACOS('OddsRatio_working_3-way'!V41/(2*'OddsRatio_working_3-way'!X41)))</f>
        <v>1.0579495953791049</v>
      </c>
      <c r="Z41" s="11">
        <f>'OddsRatio_working_3-way'!X41^(1/3)*COS('OddsRatio_working_3-way'!Y41/3)</f>
        <v>0.55708278630130115</v>
      </c>
      <c r="AA41" s="11">
        <f>'OddsRatio_working_3-way'!X41^(1/3)*COS(('OddsRatio_working_3-way'!Y41+2*PI())/3)</f>
        <v>-0.45609877598456955</v>
      </c>
      <c r="AB41" s="11">
        <f>'OddsRatio_working_3-way'!X41^(1/3)*COS(('OddsRatio_working_3-way'!Y41+4*PI())/3)</f>
        <v>-0.10098401031673182</v>
      </c>
      <c r="AC41" s="11">
        <f>'OddsRatio_working_3-way'!X41^(1/3)*SIN('OddsRatio_working_3-way'!Y41/3)</f>
        <v>0.20502560555153718</v>
      </c>
      <c r="AD41" s="11">
        <f>'OddsRatio_working_3-way'!X41^(1/3)*SIN(('OddsRatio_working_3-way'!Y41+2*PI())/3)</f>
        <v>0.379935042172176</v>
      </c>
      <c r="AE41" s="11">
        <f>'OddsRatio_working_3-way'!X41^(1/3)*SIN(('OddsRatio_working_3-way'!Y41+4*PI())/3)</f>
        <v>-0.58496064772371303</v>
      </c>
      <c r="AF41" s="11">
        <f>-'OddsRatio_working_3-way'!U41/(3*'OddsRatio_working_3-way'!X41^(1/3))*COS(('OddsRatio_working_3-way'!Y41)/3)</f>
        <v>0.55708278630130115</v>
      </c>
      <c r="AG41" s="11">
        <f>-'OddsRatio_working_3-way'!U41/(3*'OddsRatio_working_3-way'!X41^(1/3))*COS(('OddsRatio_working_3-way'!Y41+2*PI())/3)</f>
        <v>-0.45609877598456955</v>
      </c>
      <c r="AH41" s="11">
        <f>-'OddsRatio_working_3-way'!U41/(3*'OddsRatio_working_3-way'!X41^(1/3))*COS(('OddsRatio_working_3-way'!Y41+4*PI())/3)</f>
        <v>-0.10098401031673182</v>
      </c>
      <c r="AI41" s="11">
        <f>'OddsRatio_working_3-way'!U41/(3*'OddsRatio_working_3-way'!X41^(1/3))*SIN(('OddsRatio_working_3-way'!Y41)/3)</f>
        <v>-0.20502560555153718</v>
      </c>
      <c r="AJ41" s="11">
        <f>'OddsRatio_working_3-way'!U41/(3*'OddsRatio_working_3-way'!X41^(1/3))*SIN(('OddsRatio_working_3-way'!Y41+2*PI())/3)</f>
        <v>-0.379935042172176</v>
      </c>
      <c r="AK41" s="11">
        <f>'OddsRatio_working_3-way'!U41/(3*'OddsRatio_working_3-way'!X41^(1/3))*SIN(('OddsRatio_working_3-way'!Y41+4*PI())/3)</f>
        <v>0.58496064772371303</v>
      </c>
      <c r="AL41" s="11">
        <f>'OddsRatio_working_3-way'!Z41+'OddsRatio_working_3-way'!AF41</f>
        <v>1.1141655726026023</v>
      </c>
      <c r="AM41" s="11">
        <f>'OddsRatio_working_3-way'!AA41+'OddsRatio_working_3-way'!AG41</f>
        <v>-0.9121975519691391</v>
      </c>
      <c r="AN41" s="11">
        <f>'OddsRatio_working_3-way'!AB41+'OddsRatio_working_3-way'!AH41</f>
        <v>-0.20196802063346364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1.1141655726026023</v>
      </c>
      <c r="AS41" s="11">
        <f>IF(('OddsRatio_working_3-way'!X41=0),IF(Q41&gt;0,-Q41^(1/3),(-Q41)^(1/3)),'OddsRatio_working_3-way'!AM41-'OddsRatio_working_3-way'!R41/3)</f>
        <v>-0.9121975519691391</v>
      </c>
      <c r="AT41" s="11">
        <f>IF(('OddsRatio_working_3-way'!X41=0),IF(Q41&gt;0,-Q41^(1/3),(-Q41)^(1/3)),'OddsRatio_working_3-way'!AN41-'OddsRatio_working_3-way'!R41/3)</f>
        <v>-0.20196802063346364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9">
        <f t="shared" si="13"/>
        <v>0.2557515401704929</v>
      </c>
      <c r="E42" s="9">
        <f t="shared" si="14"/>
        <v>0.3048539720865473</v>
      </c>
      <c r="F42" s="9">
        <f t="shared" si="15"/>
        <v>0.43939448774295964</v>
      </c>
      <c r="G42" s="9">
        <f t="shared" si="16"/>
        <v>1.0858376415054509</v>
      </c>
      <c r="H42" s="9">
        <f t="shared" si="17"/>
        <v>3.9100448792346083</v>
      </c>
      <c r="I42" s="9">
        <f t="shared" si="18"/>
        <v>3.2802590471614468</v>
      </c>
      <c r="J42" s="9">
        <f t="shared" si="19"/>
        <v>2.2758592287689043</v>
      </c>
      <c r="K42" s="11">
        <f t="shared" si="20"/>
        <v>0.27173913043478259</v>
      </c>
      <c r="L42" s="11">
        <f t="shared" si="21"/>
        <v>0.32258064516129031</v>
      </c>
      <c r="M42" s="11">
        <f t="shared" si="22"/>
        <v>0.45977011494252878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-0.26651593558059661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0.24000096725830636</v>
      </c>
      <c r="Q42" s="11">
        <f>2*'OddsRatio_working_3-way'!K42*'OddsRatio_working_3-way'!L42*'OddsRatio_working_3-way'!M42</f>
        <v>8.0604858860892137E-2</v>
      </c>
      <c r="R42" s="11">
        <f t="shared" si="23"/>
        <v>0</v>
      </c>
      <c r="S42" s="11">
        <f t="shared" si="24"/>
        <v>-0.90051263439640772</v>
      </c>
      <c r="T42" s="11">
        <f t="shared" si="25"/>
        <v>-0.30243917192154751</v>
      </c>
      <c r="U42" s="11">
        <f>'OddsRatio_working_3-way'!S42-'OddsRatio_working_3-way'!R42^2/3</f>
        <v>-0.90051263439640772</v>
      </c>
      <c r="V42" s="11">
        <f>'OddsRatio_working_3-way'!S42*'OddsRatio_working_3-way'!R42/3-2*'OddsRatio_working_3-way'!R42^3/27-'OddsRatio_working_3-way'!T42</f>
        <v>0.30243917192154751</v>
      </c>
      <c r="W42" s="11">
        <f>'OddsRatio_working_3-way'!V42^2+4*'OddsRatio_working_3-way'!U42^3/27</f>
        <v>-1.6715200807683281E-2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0.16445717795240394</v>
      </c>
      <c r="Y42" s="11">
        <f>IF('OddsRatio_working_3-way'!W42&gt;=0,IF('OddsRatio_working_3-way'!V42+SQRT('OddsRatio_working_3-way'!W42)&gt;0,0,PI()),ACOS('OddsRatio_working_3-way'!V42/(2*'OddsRatio_working_3-way'!X42)))</f>
        <v>0.40397098270098586</v>
      </c>
      <c r="Z42" s="11">
        <f>'OddsRatio_working_3-way'!X42^(1/3)*COS('OddsRatio_working_3-way'!Y42/3)</f>
        <v>0.54291882075272546</v>
      </c>
      <c r="AA42" s="11">
        <f>'OddsRatio_working_3-way'!X42^(1/3)*COS(('OddsRatio_working_3-way'!Y42+2*PI())/3)</f>
        <v>-0.33515810858483791</v>
      </c>
      <c r="AB42" s="11">
        <f>'OddsRatio_working_3-way'!X42^(1/3)*COS(('OddsRatio_working_3-way'!Y42+4*PI())/3)</f>
        <v>-0.20776071216788772</v>
      </c>
      <c r="AC42" s="11">
        <f>'OddsRatio_working_3-way'!X42^(1/3)*SIN('OddsRatio_working_3-way'!Y42/3)</f>
        <v>7.3552921115383751E-2</v>
      </c>
      <c r="AD42" s="11">
        <f>'OddsRatio_working_3-way'!X42^(1/3)*SIN(('OddsRatio_working_3-way'!Y42+2*PI())/3)</f>
        <v>0.43340503040685852</v>
      </c>
      <c r="AE42" s="11">
        <f>'OddsRatio_working_3-way'!X42^(1/3)*SIN(('OddsRatio_working_3-way'!Y42+4*PI())/3)</f>
        <v>-0.50695795152224221</v>
      </c>
      <c r="AF42" s="11">
        <f>-'OddsRatio_working_3-way'!U42/(3*'OddsRatio_working_3-way'!X42^(1/3))*COS(('OddsRatio_working_3-way'!Y42)/3)</f>
        <v>0.54291882075272546</v>
      </c>
      <c r="AG42" s="11">
        <f>-'OddsRatio_working_3-way'!U42/(3*'OddsRatio_working_3-way'!X42^(1/3))*COS(('OddsRatio_working_3-way'!Y42+2*PI())/3)</f>
        <v>-0.33515810858483791</v>
      </c>
      <c r="AH42" s="11">
        <f>-'OddsRatio_working_3-way'!U42/(3*'OddsRatio_working_3-way'!X42^(1/3))*COS(('OddsRatio_working_3-way'!Y42+4*PI())/3)</f>
        <v>-0.20776071216788772</v>
      </c>
      <c r="AI42" s="11">
        <f>'OddsRatio_working_3-way'!U42/(3*'OddsRatio_working_3-way'!X42^(1/3))*SIN(('OddsRatio_working_3-way'!Y42)/3)</f>
        <v>-7.3552921115383751E-2</v>
      </c>
      <c r="AJ42" s="11">
        <f>'OddsRatio_working_3-way'!U42/(3*'OddsRatio_working_3-way'!X42^(1/3))*SIN(('OddsRatio_working_3-way'!Y42+2*PI())/3)</f>
        <v>-0.43340503040685852</v>
      </c>
      <c r="AK42" s="11">
        <f>'OddsRatio_working_3-way'!U42/(3*'OddsRatio_working_3-way'!X42^(1/3))*SIN(('OddsRatio_working_3-way'!Y42+4*PI())/3)</f>
        <v>0.50695795152224221</v>
      </c>
      <c r="AL42" s="11">
        <f>'OddsRatio_working_3-way'!Z42+'OddsRatio_working_3-way'!AF42</f>
        <v>1.0858376415054509</v>
      </c>
      <c r="AM42" s="11">
        <f>'OddsRatio_working_3-way'!AA42+'OddsRatio_working_3-way'!AG42</f>
        <v>-0.67031621716967582</v>
      </c>
      <c r="AN42" s="11">
        <f>'OddsRatio_working_3-way'!AB42+'OddsRatio_working_3-way'!AH42</f>
        <v>-0.41552142433577544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1.0858376415054509</v>
      </c>
      <c r="AS42" s="11">
        <f>IF(('OddsRatio_working_3-way'!X42=0),IF(Q42&gt;0,-Q42^(1/3),(-Q42)^(1/3)),'OddsRatio_working_3-way'!AM42-'OddsRatio_working_3-way'!R42/3)</f>
        <v>-0.67031621716967582</v>
      </c>
      <c r="AT42" s="11">
        <f>IF(('OddsRatio_working_3-way'!X42=0),IF(Q42&gt;0,-Q42^(1/3),(-Q42)^(1/3)),'OddsRatio_working_3-way'!AN42-'OddsRatio_working_3-way'!R42/3)</f>
        <v>-0.41552142433577544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9">
        <f t="shared" si="13"/>
        <v>0.5397122800033286</v>
      </c>
      <c r="E43" s="9">
        <f t="shared" si="14"/>
        <v>0.25025835508428645</v>
      </c>
      <c r="F43" s="9">
        <f t="shared" si="15"/>
        <v>0.21002936491238508</v>
      </c>
      <c r="G43" s="9">
        <f t="shared" si="16"/>
        <v>1.0933834255736312</v>
      </c>
      <c r="H43" s="9">
        <f t="shared" si="17"/>
        <v>1.8528390719474321</v>
      </c>
      <c r="I43" s="9">
        <f t="shared" si="18"/>
        <v>3.9958705860717507</v>
      </c>
      <c r="J43" s="9">
        <f t="shared" si="19"/>
        <v>4.7612389839732918</v>
      </c>
      <c r="K43" s="11">
        <f t="shared" si="20"/>
        <v>0.5617977528089888</v>
      </c>
      <c r="L43" s="11">
        <f t="shared" si="21"/>
        <v>0.26737967914438499</v>
      </c>
      <c r="M43" s="11">
        <f t="shared" si="22"/>
        <v>0.2252252252252252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-0.24873049459962882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0.23546950182773047</v>
      </c>
      <c r="Q43" s="11">
        <f>2*'OddsRatio_working_3-way'!K43*'OddsRatio_working_3-way'!L43*'OddsRatio_working_3-way'!M43</f>
        <v>6.7663649950497257E-2</v>
      </c>
      <c r="R43" s="11">
        <f t="shared" si="23"/>
        <v>0</v>
      </c>
      <c r="S43" s="11">
        <f t="shared" si="24"/>
        <v>-0.94668529569225512</v>
      </c>
      <c r="T43" s="11">
        <f t="shared" si="25"/>
        <v>-0.27203600450926868</v>
      </c>
      <c r="U43" s="11">
        <f>'OddsRatio_working_3-way'!S43-'OddsRatio_working_3-way'!R43^2/3</f>
        <v>-0.94668529569225512</v>
      </c>
      <c r="V43" s="11">
        <f>'OddsRatio_working_3-way'!S43*'OddsRatio_working_3-way'!R43/3-2*'OddsRatio_working_3-way'!R43^3/27-'OddsRatio_working_3-way'!T43</f>
        <v>0.27203600450926868</v>
      </c>
      <c r="W43" s="11">
        <f>'OddsRatio_working_3-way'!V43^2+4*'OddsRatio_working_3-way'!U43^3/27</f>
        <v>-5.1689999713076612E-2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0.17726645724899809</v>
      </c>
      <c r="Y43" s="11">
        <f>IF('OddsRatio_working_3-way'!W43&gt;=0,IF('OddsRatio_working_3-way'!V43+SQRT('OddsRatio_working_3-way'!W43)&gt;0,0,PI()),ACOS('OddsRatio_working_3-way'!V43/(2*'OddsRatio_working_3-way'!X43)))</f>
        <v>0.69616336912025079</v>
      </c>
      <c r="Z43" s="11">
        <f>'OddsRatio_working_3-way'!X43^(1/3)*COS('OddsRatio_working_3-way'!Y43/3)</f>
        <v>0.54669171278681561</v>
      </c>
      <c r="AA43" s="11">
        <f>'OddsRatio_working_3-way'!X43^(1/3)*COS(('OddsRatio_working_3-way'!Y43+2*PI())/3)</f>
        <v>-0.38522727710626414</v>
      </c>
      <c r="AB43" s="11">
        <f>'OddsRatio_working_3-way'!X43^(1/3)*COS(('OddsRatio_working_3-way'!Y43+4*PI())/3)</f>
        <v>-0.16146443568055158</v>
      </c>
      <c r="AC43" s="11">
        <f>'OddsRatio_working_3-way'!X43^(1/3)*SIN('OddsRatio_working_3-way'!Y43/3)</f>
        <v>0.12918953673177083</v>
      </c>
      <c r="AD43" s="11">
        <f>'OddsRatio_working_3-way'!X43^(1/3)*SIN(('OddsRatio_working_3-way'!Y43+2*PI())/3)</f>
        <v>0.40885414294592298</v>
      </c>
      <c r="AE43" s="11">
        <f>'OddsRatio_working_3-way'!X43^(1/3)*SIN(('OddsRatio_working_3-way'!Y43+4*PI())/3)</f>
        <v>-0.53804367967769373</v>
      </c>
      <c r="AF43" s="11">
        <f>-'OddsRatio_working_3-way'!U43/(3*'OddsRatio_working_3-way'!X43^(1/3))*COS(('OddsRatio_working_3-way'!Y43)/3)</f>
        <v>0.54669171278681561</v>
      </c>
      <c r="AG43" s="11">
        <f>-'OddsRatio_working_3-way'!U43/(3*'OddsRatio_working_3-way'!X43^(1/3))*COS(('OddsRatio_working_3-way'!Y43+2*PI())/3)</f>
        <v>-0.38522727710626414</v>
      </c>
      <c r="AH43" s="11">
        <f>-'OddsRatio_working_3-way'!U43/(3*'OddsRatio_working_3-way'!X43^(1/3))*COS(('OddsRatio_working_3-way'!Y43+4*PI())/3)</f>
        <v>-0.16146443568055158</v>
      </c>
      <c r="AI43" s="11">
        <f>'OddsRatio_working_3-way'!U43/(3*'OddsRatio_working_3-way'!X43^(1/3))*SIN(('OddsRatio_working_3-way'!Y43)/3)</f>
        <v>-0.12918953673177083</v>
      </c>
      <c r="AJ43" s="11">
        <f>'OddsRatio_working_3-way'!U43/(3*'OddsRatio_working_3-way'!X43^(1/3))*SIN(('OddsRatio_working_3-way'!Y43+2*PI())/3)</f>
        <v>-0.40885414294592298</v>
      </c>
      <c r="AK43" s="11">
        <f>'OddsRatio_working_3-way'!U43/(3*'OddsRatio_working_3-way'!X43^(1/3))*SIN(('OddsRatio_working_3-way'!Y43+4*PI())/3)</f>
        <v>0.53804367967769373</v>
      </c>
      <c r="AL43" s="11">
        <f>'OddsRatio_working_3-way'!Z43+'OddsRatio_working_3-way'!AF43</f>
        <v>1.0933834255736312</v>
      </c>
      <c r="AM43" s="11">
        <f>'OddsRatio_working_3-way'!AA43+'OddsRatio_working_3-way'!AG43</f>
        <v>-0.77045455421252829</v>
      </c>
      <c r="AN43" s="11">
        <f>'OddsRatio_working_3-way'!AB43+'OddsRatio_working_3-way'!AH43</f>
        <v>-0.32292887136110315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1.0933834255736312</v>
      </c>
      <c r="AS43" s="11">
        <f>IF(('OddsRatio_working_3-way'!X43=0),IF(Q43&gt;0,-Q43^(1/3),(-Q43)^(1/3)),'OddsRatio_working_3-way'!AM43-'OddsRatio_working_3-way'!R43/3)</f>
        <v>-0.77045455421252829</v>
      </c>
      <c r="AT43" s="11">
        <f>IF(('OddsRatio_working_3-way'!X43=0),IF(Q43&gt;0,-Q43^(1/3),(-Q43)^(1/3)),'OddsRatio_working_3-way'!AN43-'OddsRatio_working_3-way'!R43/3)</f>
        <v>-0.32292887136110315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9">
        <f t="shared" si="13"/>
        <v>0.42774440969031957</v>
      </c>
      <c r="E44" s="9">
        <f t="shared" si="14"/>
        <v>0.29987590449466189</v>
      </c>
      <c r="F44" s="9">
        <f t="shared" si="15"/>
        <v>0.2723796858150187</v>
      </c>
      <c r="G44" s="9">
        <f t="shared" si="16"/>
        <v>1.085912903663542</v>
      </c>
      <c r="H44" s="9">
        <f t="shared" si="17"/>
        <v>2.3378446973134839</v>
      </c>
      <c r="I44" s="9">
        <f t="shared" si="18"/>
        <v>3.3347127428766155</v>
      </c>
      <c r="J44" s="9">
        <f t="shared" si="19"/>
        <v>3.6713457430123122</v>
      </c>
      <c r="K44" s="11">
        <f t="shared" si="20"/>
        <v>0.4480286738351254</v>
      </c>
      <c r="L44" s="11">
        <f t="shared" si="21"/>
        <v>0.31746031746031744</v>
      </c>
      <c r="M44" s="11">
        <f t="shared" si="22"/>
        <v>0.28901734104046245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-0.26785726617910111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0.24014895977106182</v>
      </c>
      <c r="Q44" s="11">
        <f>2*'OddsRatio_working_3-way'!K44*'OddsRatio_working_3-way'!L44*'OddsRatio_working_3-way'!M44</f>
        <v>8.2214638743944468E-2</v>
      </c>
      <c r="R44" s="11">
        <f t="shared" si="23"/>
        <v>0</v>
      </c>
      <c r="S44" s="11">
        <f t="shared" si="24"/>
        <v>-0.89655570370261195</v>
      </c>
      <c r="T44" s="11">
        <f t="shared" si="25"/>
        <v>-0.30693450999747068</v>
      </c>
      <c r="U44" s="11">
        <f>'OddsRatio_working_3-way'!S44-'OddsRatio_working_3-way'!R44^2/3</f>
        <v>-0.89655570370261195</v>
      </c>
      <c r="V44" s="11">
        <f>'OddsRatio_working_3-way'!S44*'OddsRatio_working_3-way'!R44/3-2*'OddsRatio_working_3-way'!R44^3/27-'OddsRatio_working_3-way'!T44</f>
        <v>0.30693450999747068</v>
      </c>
      <c r="W44" s="11">
        <f>'OddsRatio_working_3-way'!V44^2+4*'OddsRatio_working_3-way'!U44^3/27</f>
        <v>-1.2555999122969286E-2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0.16337441090204174</v>
      </c>
      <c r="Y44" s="11">
        <f>IF('OddsRatio_working_3-way'!W44&gt;=0,IF('OddsRatio_working_3-way'!V44+SQRT('OddsRatio_working_3-way'!W44)&gt;0,0,PI()),ACOS('OddsRatio_working_3-way'!V44/(2*'OddsRatio_working_3-way'!X44)))</f>
        <v>0.35003942221051121</v>
      </c>
      <c r="Z44" s="11">
        <f>'OddsRatio_working_3-way'!X44^(1/3)*COS('OddsRatio_working_3-way'!Y44/3)</f>
        <v>0.54295645183177099</v>
      </c>
      <c r="AA44" s="11">
        <f>'OddsRatio_working_3-way'!X44^(1/3)*COS(('OddsRatio_working_3-way'!Y44+2*PI())/3)</f>
        <v>-0.32659305591964466</v>
      </c>
      <c r="AB44" s="11">
        <f>'OddsRatio_working_3-way'!X44^(1/3)*COS(('OddsRatio_working_3-way'!Y44+4*PI())/3)</f>
        <v>-0.21636339591212644</v>
      </c>
      <c r="AC44" s="11">
        <f>'OddsRatio_working_3-way'!X44^(1/3)*SIN('OddsRatio_working_3-way'!Y44/3)</f>
        <v>6.3641123878021857E-2</v>
      </c>
      <c r="AD44" s="11">
        <f>'OddsRatio_working_3-way'!X44^(1/3)*SIN(('OddsRatio_working_3-way'!Y44+2*PI())/3)</f>
        <v>0.43839351849596481</v>
      </c>
      <c r="AE44" s="11">
        <f>'OddsRatio_working_3-way'!X44^(1/3)*SIN(('OddsRatio_working_3-way'!Y44+4*PI())/3)</f>
        <v>-0.50203464237398632</v>
      </c>
      <c r="AF44" s="11">
        <f>-'OddsRatio_working_3-way'!U44/(3*'OddsRatio_working_3-way'!X44^(1/3))*COS(('OddsRatio_working_3-way'!Y44)/3)</f>
        <v>0.54295645183177099</v>
      </c>
      <c r="AG44" s="11">
        <f>-'OddsRatio_working_3-way'!U44/(3*'OddsRatio_working_3-way'!X44^(1/3))*COS(('OddsRatio_working_3-way'!Y44+2*PI())/3)</f>
        <v>-0.32659305591964466</v>
      </c>
      <c r="AH44" s="11">
        <f>-'OddsRatio_working_3-way'!U44/(3*'OddsRatio_working_3-way'!X44^(1/3))*COS(('OddsRatio_working_3-way'!Y44+4*PI())/3)</f>
        <v>-0.21636339591212644</v>
      </c>
      <c r="AI44" s="11">
        <f>'OddsRatio_working_3-way'!U44/(3*'OddsRatio_working_3-way'!X44^(1/3))*SIN(('OddsRatio_working_3-way'!Y44)/3)</f>
        <v>-6.3641123878021857E-2</v>
      </c>
      <c r="AJ44" s="11">
        <f>'OddsRatio_working_3-way'!U44/(3*'OddsRatio_working_3-way'!X44^(1/3))*SIN(('OddsRatio_working_3-way'!Y44+2*PI())/3)</f>
        <v>-0.43839351849596481</v>
      </c>
      <c r="AK44" s="11">
        <f>'OddsRatio_working_3-way'!U44/(3*'OddsRatio_working_3-way'!X44^(1/3))*SIN(('OddsRatio_working_3-way'!Y44+4*PI())/3)</f>
        <v>0.50203464237398632</v>
      </c>
      <c r="AL44" s="11">
        <f>'OddsRatio_working_3-way'!Z44+'OddsRatio_working_3-way'!AF44</f>
        <v>1.085912903663542</v>
      </c>
      <c r="AM44" s="11">
        <f>'OddsRatio_working_3-way'!AA44+'OddsRatio_working_3-way'!AG44</f>
        <v>-0.65318611183928932</v>
      </c>
      <c r="AN44" s="11">
        <f>'OddsRatio_working_3-way'!AB44+'OddsRatio_working_3-way'!AH44</f>
        <v>-0.43272679182425289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1.085912903663542</v>
      </c>
      <c r="AS44" s="11">
        <f>IF(('OddsRatio_working_3-way'!X44=0),IF(Q44&gt;0,-Q44^(1/3),(-Q44)^(1/3)),'OddsRatio_working_3-way'!AM44-'OddsRatio_working_3-way'!R44/3)</f>
        <v>-0.65318611183928932</v>
      </c>
      <c r="AT44" s="11">
        <f>IF(('OddsRatio_working_3-way'!X44=0),IF(Q44&gt;0,-Q44^(1/3),(-Q44)^(1/3)),'OddsRatio_working_3-way'!AN44-'OddsRatio_working_3-way'!R44/3)</f>
        <v>-0.43272679182425289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9">
        <f t="shared" si="13"/>
        <v>0.50732844690413093</v>
      </c>
      <c r="E45" s="9">
        <f t="shared" si="14"/>
        <v>0.25625140545026487</v>
      </c>
      <c r="F45" s="9">
        <f t="shared" si="15"/>
        <v>0.2364201476456041</v>
      </c>
      <c r="G45" s="9">
        <f t="shared" si="16"/>
        <v>1.0911344439334254</v>
      </c>
      <c r="H45" s="9">
        <f t="shared" si="17"/>
        <v>1.9711096551007488</v>
      </c>
      <c r="I45" s="9">
        <f t="shared" si="18"/>
        <v>3.9024176208629116</v>
      </c>
      <c r="J45" s="9">
        <f t="shared" si="19"/>
        <v>4.2297579540429391</v>
      </c>
      <c r="K45" s="11">
        <f t="shared" si="20"/>
        <v>0.52910052910052918</v>
      </c>
      <c r="L45" s="11">
        <f t="shared" si="21"/>
        <v>0.27322404371584696</v>
      </c>
      <c r="M45" s="11">
        <f t="shared" si="22"/>
        <v>0.25252525252525254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-0.2558145715401331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0.23765278774386245</v>
      </c>
      <c r="Q45" s="11">
        <f>2*'OddsRatio_working_3-way'!K45*'OddsRatio_working_3-way'!L45*'OddsRatio_working_3-way'!M45</f>
        <v>7.3011609137899378E-2</v>
      </c>
      <c r="R45" s="11">
        <f t="shared" si="23"/>
        <v>0</v>
      </c>
      <c r="S45" s="11">
        <f t="shared" si="24"/>
        <v>-0.92900410759665675</v>
      </c>
      <c r="T45" s="11">
        <f t="shared" si="25"/>
        <v>-0.28540832798668414</v>
      </c>
      <c r="U45" s="11">
        <f>'OddsRatio_working_3-way'!S45-'OddsRatio_working_3-way'!R45^2/3</f>
        <v>-0.92900410759665675</v>
      </c>
      <c r="V45" s="11">
        <f>'OddsRatio_working_3-way'!S45*'OddsRatio_working_3-way'!R45/3-2*'OddsRatio_working_3-way'!R45^3/27-'OddsRatio_working_3-way'!T45</f>
        <v>0.28540832798668414</v>
      </c>
      <c r="W45" s="11">
        <f>'OddsRatio_working_3-way'!V45^2+4*'OddsRatio_working_3-way'!U45^3/27</f>
        <v>-3.7323675074364154E-2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0.17232352477137214</v>
      </c>
      <c r="Y45" s="11">
        <f>IF('OddsRatio_working_3-way'!W45&gt;=0,IF('OddsRatio_working_3-way'!V45+SQRT('OddsRatio_working_3-way'!W45)&gt;0,0,PI()),ACOS('OddsRatio_working_3-way'!V45/(2*'OddsRatio_working_3-way'!X45)))</f>
        <v>0.59505491468173299</v>
      </c>
      <c r="Z45" s="11">
        <f>'OddsRatio_working_3-way'!X45^(1/3)*COS('OddsRatio_working_3-way'!Y45/3)</f>
        <v>0.54556722196671281</v>
      </c>
      <c r="AA45" s="11">
        <f>'OddsRatio_working_3-way'!X45^(1/3)*COS(('OddsRatio_working_3-way'!Y45+2*PI())/3)</f>
        <v>-0.36774850784428548</v>
      </c>
      <c r="AB45" s="11">
        <f>'OddsRatio_working_3-way'!X45^(1/3)*COS(('OddsRatio_working_3-way'!Y45+4*PI())/3)</f>
        <v>-0.17781871412242775</v>
      </c>
      <c r="AC45" s="11">
        <f>'OddsRatio_working_3-way'!X45^(1/3)*SIN('OddsRatio_working_3-way'!Y45/3)</f>
        <v>0.10965601753244485</v>
      </c>
      <c r="AD45" s="11">
        <f>'OddsRatio_working_3-way'!X45^(1/3)*SIN(('OddsRatio_working_3-way'!Y45+2*PI())/3)</f>
        <v>0.41764706492905457</v>
      </c>
      <c r="AE45" s="11">
        <f>'OddsRatio_working_3-way'!X45^(1/3)*SIN(('OddsRatio_working_3-way'!Y45+4*PI())/3)</f>
        <v>-0.52730308246149926</v>
      </c>
      <c r="AF45" s="11">
        <f>-'OddsRatio_working_3-way'!U45/(3*'OddsRatio_working_3-way'!X45^(1/3))*COS(('OddsRatio_working_3-way'!Y45)/3)</f>
        <v>0.54556722196671259</v>
      </c>
      <c r="AG45" s="11">
        <f>-'OddsRatio_working_3-way'!U45/(3*'OddsRatio_working_3-way'!X45^(1/3))*COS(('OddsRatio_working_3-way'!Y45+2*PI())/3)</f>
        <v>-0.36774850784428531</v>
      </c>
      <c r="AH45" s="11">
        <f>-'OddsRatio_working_3-way'!U45/(3*'OddsRatio_working_3-way'!X45^(1/3))*COS(('OddsRatio_working_3-way'!Y45+4*PI())/3)</f>
        <v>-0.17781871412242767</v>
      </c>
      <c r="AI45" s="11">
        <f>'OddsRatio_working_3-way'!U45/(3*'OddsRatio_working_3-way'!X45^(1/3))*SIN(('OddsRatio_working_3-way'!Y45)/3)</f>
        <v>-0.1096560175324448</v>
      </c>
      <c r="AJ45" s="11">
        <f>'OddsRatio_working_3-way'!U45/(3*'OddsRatio_working_3-way'!X45^(1/3))*SIN(('OddsRatio_working_3-way'!Y45+2*PI())/3)</f>
        <v>-0.4176470649290544</v>
      </c>
      <c r="AK45" s="11">
        <f>'OddsRatio_working_3-way'!U45/(3*'OddsRatio_working_3-way'!X45^(1/3))*SIN(('OddsRatio_working_3-way'!Y45+4*PI())/3)</f>
        <v>0.52730308246149904</v>
      </c>
      <c r="AL45" s="11">
        <f>'OddsRatio_working_3-way'!Z45+'OddsRatio_working_3-way'!AF45</f>
        <v>1.0911344439334254</v>
      </c>
      <c r="AM45" s="11">
        <f>'OddsRatio_working_3-way'!AA45+'OddsRatio_working_3-way'!AG45</f>
        <v>-0.73549701568857073</v>
      </c>
      <c r="AN45" s="11">
        <f>'OddsRatio_working_3-way'!AB45+'OddsRatio_working_3-way'!AH45</f>
        <v>-0.35563742824485545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1.0911344439334254</v>
      </c>
      <c r="AS45" s="11">
        <f>IF(('OddsRatio_working_3-way'!X45=0),IF(Q45&gt;0,-Q45^(1/3),(-Q45)^(1/3)),'OddsRatio_working_3-way'!AM45-'OddsRatio_working_3-way'!R45/3)</f>
        <v>-0.73549701568857073</v>
      </c>
      <c r="AT45" s="11">
        <f>IF(('OddsRatio_working_3-way'!X45=0),IF(Q45&gt;0,-Q45^(1/3),(-Q45)^(1/3)),'OddsRatio_working_3-way'!AN45-'OddsRatio_working_3-way'!R45/3)</f>
        <v>-0.35563742824485545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9">
        <f t="shared" si="13"/>
        <v>0.45157190143999698</v>
      </c>
      <c r="E46" s="9">
        <f t="shared" si="14"/>
        <v>0.27503306728513716</v>
      </c>
      <c r="F46" s="9">
        <f t="shared" si="15"/>
        <v>0.27339503127486597</v>
      </c>
      <c r="G46" s="9">
        <f t="shared" si="16"/>
        <v>1.0892257998254198</v>
      </c>
      <c r="H46" s="9">
        <f t="shared" si="17"/>
        <v>2.2144867668053432</v>
      </c>
      <c r="I46" s="9">
        <f t="shared" si="18"/>
        <v>3.6359264355775163</v>
      </c>
      <c r="J46" s="9">
        <f t="shared" si="19"/>
        <v>3.6577109515740238</v>
      </c>
      <c r="K46" s="11">
        <f t="shared" si="20"/>
        <v>0.47281323877068554</v>
      </c>
      <c r="L46" s="11">
        <f t="shared" si="21"/>
        <v>0.29239766081871343</v>
      </c>
      <c r="M46" s="11">
        <f t="shared" si="22"/>
        <v>0.29069767441860467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-0.26459713617799341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0.24012810261584103</v>
      </c>
      <c r="Q46" s="11">
        <f>2*'OddsRatio_working_3-way'!K46*'OddsRatio_working_3-way'!L46*'OddsRatio_working_3-way'!M46</f>
        <v>8.0377607570155982E-2</v>
      </c>
      <c r="R46" s="11">
        <f t="shared" si="23"/>
        <v>0</v>
      </c>
      <c r="S46" s="11">
        <f t="shared" si="24"/>
        <v>-0.90752343764714005</v>
      </c>
      <c r="T46" s="11">
        <f t="shared" si="25"/>
        <v>-0.30377353561410542</v>
      </c>
      <c r="U46" s="11">
        <f>'OddsRatio_working_3-way'!S46-'OddsRatio_working_3-way'!R46^2/3</f>
        <v>-0.90752343764714005</v>
      </c>
      <c r="V46" s="11">
        <f>'OddsRatio_working_3-way'!S46*'OddsRatio_working_3-way'!R46/3-2*'OddsRatio_working_3-way'!R46^3/27-'OddsRatio_working_3-way'!T46</f>
        <v>0.30377353561410542</v>
      </c>
      <c r="W46" s="11">
        <f>'OddsRatio_working_3-way'!V46^2+4*'OddsRatio_working_3-way'!U46^3/27</f>
        <v>-1.8452780546862571E-2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0.16638144539457872</v>
      </c>
      <c r="Y46" s="11">
        <f>IF('OddsRatio_working_3-way'!W46&gt;=0,IF('OddsRatio_working_3-way'!V46+SQRT('OddsRatio_working_3-way'!W46)&gt;0,0,PI()),ACOS('OddsRatio_working_3-way'!V46/(2*'OddsRatio_working_3-way'!X46)))</f>
        <v>0.42050513810103851</v>
      </c>
      <c r="Z46" s="11">
        <f>'OddsRatio_working_3-way'!X46^(1/3)*COS('OddsRatio_working_3-way'!Y46/3)</f>
        <v>0.54461289991270989</v>
      </c>
      <c r="AA46" s="11">
        <f>'OddsRatio_working_3-way'!X46^(1/3)*COS(('OddsRatio_working_3-way'!Y46+2*PI())/3)</f>
        <v>-0.33885306030043216</v>
      </c>
      <c r="AB46" s="11">
        <f>'OddsRatio_working_3-way'!X46^(1/3)*COS(('OddsRatio_working_3-way'!Y46+4*PI())/3)</f>
        <v>-0.20575983961227762</v>
      </c>
      <c r="AC46" s="11">
        <f>'OddsRatio_working_3-way'!X46^(1/3)*SIN('OddsRatio_working_3-way'!Y46/3)</f>
        <v>7.6841406791620298E-2</v>
      </c>
      <c r="AD46" s="11">
        <f>'OddsRatio_working_3-way'!X46^(1/3)*SIN(('OddsRatio_working_3-way'!Y46+2*PI())/3)</f>
        <v>0.43322790315730858</v>
      </c>
      <c r="AE46" s="11">
        <f>'OddsRatio_working_3-way'!X46^(1/3)*SIN(('OddsRatio_working_3-way'!Y46+4*PI())/3)</f>
        <v>-0.51006930994892885</v>
      </c>
      <c r="AF46" s="11">
        <f>-'OddsRatio_working_3-way'!U46/(3*'OddsRatio_working_3-way'!X46^(1/3))*COS(('OddsRatio_working_3-way'!Y46)/3)</f>
        <v>0.54461289991270989</v>
      </c>
      <c r="AG46" s="11">
        <f>-'OddsRatio_working_3-way'!U46/(3*'OddsRatio_working_3-way'!X46^(1/3))*COS(('OddsRatio_working_3-way'!Y46+2*PI())/3)</f>
        <v>-0.33885306030043216</v>
      </c>
      <c r="AH46" s="11">
        <f>-'OddsRatio_working_3-way'!U46/(3*'OddsRatio_working_3-way'!X46^(1/3))*COS(('OddsRatio_working_3-way'!Y46+4*PI())/3)</f>
        <v>-0.20575983961227762</v>
      </c>
      <c r="AI46" s="11">
        <f>'OddsRatio_working_3-way'!U46/(3*'OddsRatio_working_3-way'!X46^(1/3))*SIN(('OddsRatio_working_3-way'!Y46)/3)</f>
        <v>-7.6841406791620298E-2</v>
      </c>
      <c r="AJ46" s="11">
        <f>'OddsRatio_working_3-way'!U46/(3*'OddsRatio_working_3-way'!X46^(1/3))*SIN(('OddsRatio_working_3-way'!Y46+2*PI())/3)</f>
        <v>-0.43322790315730858</v>
      </c>
      <c r="AK46" s="11">
        <f>'OddsRatio_working_3-way'!U46/(3*'OddsRatio_working_3-way'!X46^(1/3))*SIN(('OddsRatio_working_3-way'!Y46+4*PI())/3)</f>
        <v>0.51006930994892885</v>
      </c>
      <c r="AL46" s="11">
        <f>'OddsRatio_working_3-way'!Z46+'OddsRatio_working_3-way'!AF46</f>
        <v>1.0892257998254198</v>
      </c>
      <c r="AM46" s="11">
        <f>'OddsRatio_working_3-way'!AA46+'OddsRatio_working_3-way'!AG46</f>
        <v>-0.67770612060086433</v>
      </c>
      <c r="AN46" s="11">
        <f>'OddsRatio_working_3-way'!AB46+'OddsRatio_working_3-way'!AH46</f>
        <v>-0.41151967922455523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1.0892257998254198</v>
      </c>
      <c r="AS46" s="11">
        <f>IF(('OddsRatio_working_3-way'!X46=0),IF(Q46&gt;0,-Q46^(1/3),(-Q46)^(1/3)),'OddsRatio_working_3-way'!AM46-'OddsRatio_working_3-way'!R46/3)</f>
        <v>-0.67770612060086433</v>
      </c>
      <c r="AT46" s="11">
        <f>IF(('OddsRatio_working_3-way'!X46=0),IF(Q46&gt;0,-Q46^(1/3),(-Q46)^(1/3)),'OddsRatio_working_3-way'!AN46-'OddsRatio_working_3-way'!R46/3)</f>
        <v>-0.41151967922455523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9">
        <f t="shared" si="13"/>
        <v>0.68032568201970023</v>
      </c>
      <c r="E47" s="9">
        <f t="shared" si="14"/>
        <v>0.1954239151098843</v>
      </c>
      <c r="F47" s="9">
        <f t="shared" si="15"/>
        <v>0.12425040287041532</v>
      </c>
      <c r="G47" s="9">
        <f t="shared" si="16"/>
        <v>1.1187720067614368</v>
      </c>
      <c r="H47" s="9">
        <f t="shared" si="17"/>
        <v>1.4698842428398036</v>
      </c>
      <c r="I47" s="9">
        <f t="shared" si="18"/>
        <v>5.1170809848820866</v>
      </c>
      <c r="J47" s="9">
        <f t="shared" si="19"/>
        <v>8.0482636425970515</v>
      </c>
      <c r="K47" s="11">
        <f t="shared" si="20"/>
        <v>0.70422535211267612</v>
      </c>
      <c r="L47" s="11">
        <f t="shared" si="21"/>
        <v>0.21367521367521369</v>
      </c>
      <c r="M47" s="11">
        <f t="shared" si="22"/>
        <v>0.13698630136986301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-0.20071535641668758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0.21437605848178881</v>
      </c>
      <c r="Q47" s="11">
        <f>2*'OddsRatio_working_3-way'!K47*'OddsRatio_working_3-way'!L47*'OddsRatio_working_3-way'!M47</f>
        <v>4.1226165092651694E-2</v>
      </c>
      <c r="R47" s="11">
        <f t="shared" si="23"/>
        <v>0</v>
      </c>
      <c r="S47" s="11">
        <f t="shared" si="24"/>
        <v>-1.0680600742712552</v>
      </c>
      <c r="T47" s="11">
        <f t="shared" si="25"/>
        <v>-0.20539616812908754</v>
      </c>
      <c r="U47" s="11">
        <f>'OddsRatio_working_3-way'!S47-'OddsRatio_working_3-way'!R47^2/3</f>
        <v>-1.0680600742712552</v>
      </c>
      <c r="V47" s="11">
        <f>'OddsRatio_working_3-way'!S47*'OddsRatio_working_3-way'!R47/3-2*'OddsRatio_working_3-way'!R47^3/27-'OddsRatio_working_3-way'!T47</f>
        <v>0.20539616812908754</v>
      </c>
      <c r="W47" s="11">
        <f>'OddsRatio_working_3-way'!V47^2+4*'OddsRatio_working_3-way'!U47^3/27</f>
        <v>-0.13831493412231999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0.21242794072604501</v>
      </c>
      <c r="Y47" s="11">
        <f>IF('OddsRatio_working_3-way'!W47&gt;=0,IF('OddsRatio_working_3-way'!V47+SQRT('OddsRatio_working_3-way'!W47)&gt;0,0,PI()),ACOS('OddsRatio_working_3-way'!V47/(2*'OddsRatio_working_3-way'!X47)))</f>
        <v>1.0662057988982314</v>
      </c>
      <c r="Z47" s="11">
        <f>'OddsRatio_working_3-way'!X47^(1/3)*COS('OddsRatio_working_3-way'!Y47/3)</f>
        <v>0.55938600338071842</v>
      </c>
      <c r="AA47" s="11">
        <f>'OddsRatio_working_3-way'!X47^(1/3)*COS(('OddsRatio_working_3-way'!Y47+2*PI())/3)</f>
        <v>-0.45949982298511427</v>
      </c>
      <c r="AB47" s="11">
        <f>'OddsRatio_working_3-way'!X47^(1/3)*COS(('OddsRatio_working_3-way'!Y47+4*PI())/3)</f>
        <v>-9.9886180395604346E-2</v>
      </c>
      <c r="AC47" s="11">
        <f>'OddsRatio_working_3-way'!X47^(1/3)*SIN('OddsRatio_working_3-way'!Y47/3)</f>
        <v>0.20762303335331547</v>
      </c>
      <c r="AD47" s="11">
        <f>'OddsRatio_working_3-way'!X47^(1/3)*SIN(('OddsRatio_working_3-way'!Y47+2*PI())/3)</f>
        <v>0.3806309727724923</v>
      </c>
      <c r="AE47" s="11">
        <f>'OddsRatio_working_3-way'!X47^(1/3)*SIN(('OddsRatio_working_3-way'!Y47+4*PI())/3)</f>
        <v>-0.58825400612580769</v>
      </c>
      <c r="AF47" s="11">
        <f>-'OddsRatio_working_3-way'!U47/(3*'OddsRatio_working_3-way'!X47^(1/3))*COS(('OddsRatio_working_3-way'!Y47)/3)</f>
        <v>0.55938600338071842</v>
      </c>
      <c r="AG47" s="11">
        <f>-'OddsRatio_working_3-way'!U47/(3*'OddsRatio_working_3-way'!X47^(1/3))*COS(('OddsRatio_working_3-way'!Y47+2*PI())/3)</f>
        <v>-0.45949982298511427</v>
      </c>
      <c r="AH47" s="11">
        <f>-'OddsRatio_working_3-way'!U47/(3*'OddsRatio_working_3-way'!X47^(1/3))*COS(('OddsRatio_working_3-way'!Y47+4*PI())/3)</f>
        <v>-9.9886180395604346E-2</v>
      </c>
      <c r="AI47" s="11">
        <f>'OddsRatio_working_3-way'!U47/(3*'OddsRatio_working_3-way'!X47^(1/3))*SIN(('OddsRatio_working_3-way'!Y47)/3)</f>
        <v>-0.20762303335331547</v>
      </c>
      <c r="AJ47" s="11">
        <f>'OddsRatio_working_3-way'!U47/(3*'OddsRatio_working_3-way'!X47^(1/3))*SIN(('OddsRatio_working_3-way'!Y47+2*PI())/3)</f>
        <v>-0.3806309727724923</v>
      </c>
      <c r="AK47" s="11">
        <f>'OddsRatio_working_3-way'!U47/(3*'OddsRatio_working_3-way'!X47^(1/3))*SIN(('OddsRatio_working_3-way'!Y47+4*PI())/3)</f>
        <v>0.58825400612580769</v>
      </c>
      <c r="AL47" s="11">
        <f>'OddsRatio_working_3-way'!Z47+'OddsRatio_working_3-way'!AF47</f>
        <v>1.1187720067614368</v>
      </c>
      <c r="AM47" s="11">
        <f>'OddsRatio_working_3-way'!AA47+'OddsRatio_working_3-way'!AG47</f>
        <v>-0.91899964597022854</v>
      </c>
      <c r="AN47" s="11">
        <f>'OddsRatio_working_3-way'!AB47+'OddsRatio_working_3-way'!AH47</f>
        <v>-0.19977236079120869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1.1187720067614368</v>
      </c>
      <c r="AS47" s="11">
        <f>IF(('OddsRatio_working_3-way'!X47=0),IF(Q47&gt;0,-Q47^(1/3),(-Q47)^(1/3)),'OddsRatio_working_3-way'!AM47-'OddsRatio_working_3-way'!R47/3)</f>
        <v>-0.91899964597022854</v>
      </c>
      <c r="AT47" s="11">
        <f>IF(('OddsRatio_working_3-way'!X47=0),IF(Q47&gt;0,-Q47^(1/3),(-Q47)^(1/3)),'OddsRatio_working_3-way'!AN47-'OddsRatio_working_3-way'!R47/3)</f>
        <v>-0.19977236079120869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9">
        <f t="shared" si="13"/>
        <v>0.41136272288579145</v>
      </c>
      <c r="E48" s="9">
        <f t="shared" si="14"/>
        <v>0.29877805800971458</v>
      </c>
      <c r="F48" s="9">
        <f t="shared" si="15"/>
        <v>0.28985921910449386</v>
      </c>
      <c r="G48" s="9">
        <f t="shared" si="16"/>
        <v>1.0840489581039052</v>
      </c>
      <c r="H48" s="9">
        <f t="shared" si="17"/>
        <v>2.4309446246971547</v>
      </c>
      <c r="I48" s="9">
        <f t="shared" si="18"/>
        <v>3.3469659942949548</v>
      </c>
      <c r="J48" s="9">
        <f t="shared" si="19"/>
        <v>3.4499506453148254</v>
      </c>
      <c r="K48" s="11">
        <f t="shared" si="20"/>
        <v>0.43103448275862072</v>
      </c>
      <c r="L48" s="11">
        <f t="shared" si="21"/>
        <v>0.31595576619273302</v>
      </c>
      <c r="M48" s="11">
        <f t="shared" si="22"/>
        <v>0.30674846625766872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-0.26981182016789695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0.23999971926925792</v>
      </c>
      <c r="Q48" s="11">
        <f>2*'OddsRatio_working_3-way'!K48*'OddsRatio_working_3-way'!L48*'OddsRatio_working_3-way'!M48</f>
        <v>8.3550816107661588E-2</v>
      </c>
      <c r="R48" s="11">
        <f t="shared" si="23"/>
        <v>0</v>
      </c>
      <c r="S48" s="11">
        <f t="shared" si="24"/>
        <v>-0.88950780258593665</v>
      </c>
      <c r="T48" s="11">
        <f t="shared" si="25"/>
        <v>-0.3096632907174714</v>
      </c>
      <c r="U48" s="11">
        <f>'OddsRatio_working_3-way'!S48-'OddsRatio_working_3-way'!R48^2/3</f>
        <v>-0.88950780258593665</v>
      </c>
      <c r="V48" s="11">
        <f>'OddsRatio_working_3-way'!S48*'OddsRatio_working_3-way'!R48/3-2*'OddsRatio_working_3-way'!R48^3/27-'OddsRatio_working_3-way'!T48</f>
        <v>0.3096632907174714</v>
      </c>
      <c r="W48" s="11">
        <f>'OddsRatio_working_3-way'!V48^2+4*'OddsRatio_working_3-way'!U48^3/27</f>
        <v>-8.3753186776369254E-3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0.16145175153556723</v>
      </c>
      <c r="Y48" s="11">
        <f>IF('OddsRatio_working_3-way'!W48&gt;=0,IF('OddsRatio_working_3-way'!V48+SQRT('OddsRatio_working_3-way'!W48)&gt;0,0,PI()),ACOS('OddsRatio_working_3-way'!V48/(2*'OddsRatio_working_3-way'!X48)))</f>
        <v>0.28735671391173345</v>
      </c>
      <c r="Z48" s="11">
        <f>'OddsRatio_working_3-way'!X48^(1/3)*COS('OddsRatio_working_3-way'!Y48/3)</f>
        <v>0.54202447905195261</v>
      </c>
      <c r="AA48" s="11">
        <f>'OddsRatio_working_3-way'!X48^(1/3)*COS(('OddsRatio_working_3-way'!Y48+2*PI())/3)</f>
        <v>-0.3161126688790179</v>
      </c>
      <c r="AB48" s="11">
        <f>'OddsRatio_working_3-way'!X48^(1/3)*COS(('OddsRatio_working_3-way'!Y48+4*PI())/3)</f>
        <v>-0.22591181017293435</v>
      </c>
      <c r="AC48" s="11">
        <f>'OddsRatio_working_3-way'!X48^(1/3)*SIN('OddsRatio_working_3-way'!Y48/3)</f>
        <v>5.207749005509274E-2</v>
      </c>
      <c r="AD48" s="11">
        <f>'OddsRatio_working_3-way'!X48^(1/3)*SIN(('OddsRatio_working_3-way'!Y48+2*PI())/3)</f>
        <v>0.44336822330447095</v>
      </c>
      <c r="AE48" s="11">
        <f>'OddsRatio_working_3-way'!X48^(1/3)*SIN(('OddsRatio_working_3-way'!Y48+4*PI())/3)</f>
        <v>-0.49544571335956372</v>
      </c>
      <c r="AF48" s="11">
        <f>-'OddsRatio_working_3-way'!U48/(3*'OddsRatio_working_3-way'!X48^(1/3))*COS(('OddsRatio_working_3-way'!Y48)/3)</f>
        <v>0.54202447905195261</v>
      </c>
      <c r="AG48" s="11">
        <f>-'OddsRatio_working_3-way'!U48/(3*'OddsRatio_working_3-way'!X48^(1/3))*COS(('OddsRatio_working_3-way'!Y48+2*PI())/3)</f>
        <v>-0.3161126688790179</v>
      </c>
      <c r="AH48" s="11">
        <f>-'OddsRatio_working_3-way'!U48/(3*'OddsRatio_working_3-way'!X48^(1/3))*COS(('OddsRatio_working_3-way'!Y48+4*PI())/3)</f>
        <v>-0.22591181017293435</v>
      </c>
      <c r="AI48" s="11">
        <f>'OddsRatio_working_3-way'!U48/(3*'OddsRatio_working_3-way'!X48^(1/3))*SIN(('OddsRatio_working_3-way'!Y48)/3)</f>
        <v>-5.207749005509274E-2</v>
      </c>
      <c r="AJ48" s="11">
        <f>'OddsRatio_working_3-way'!U48/(3*'OddsRatio_working_3-way'!X48^(1/3))*SIN(('OddsRatio_working_3-way'!Y48+2*PI())/3)</f>
        <v>-0.44336822330447095</v>
      </c>
      <c r="AK48" s="11">
        <f>'OddsRatio_working_3-way'!U48/(3*'OddsRatio_working_3-way'!X48^(1/3))*SIN(('OddsRatio_working_3-way'!Y48+4*PI())/3)</f>
        <v>0.49544571335956372</v>
      </c>
      <c r="AL48" s="11">
        <f>'OddsRatio_working_3-way'!Z48+'OddsRatio_working_3-way'!AF48</f>
        <v>1.0840489581039052</v>
      </c>
      <c r="AM48" s="11">
        <f>'OddsRatio_working_3-way'!AA48+'OddsRatio_working_3-way'!AG48</f>
        <v>-0.6322253377580358</v>
      </c>
      <c r="AN48" s="11">
        <f>'OddsRatio_working_3-way'!AB48+'OddsRatio_working_3-way'!AH48</f>
        <v>-0.4518236203458687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1.0840489581039052</v>
      </c>
      <c r="AS48" s="11">
        <f>IF(('OddsRatio_working_3-way'!X48=0),IF(Q48&gt;0,-Q48^(1/3),(-Q48)^(1/3)),'OddsRatio_working_3-way'!AM48-'OddsRatio_working_3-way'!R48/3)</f>
        <v>-0.6322253377580358</v>
      </c>
      <c r="AT48" s="11">
        <f>IF(('OddsRatio_working_3-way'!X48=0),IF(Q48&gt;0,-Q48^(1/3),(-Q48)^(1/3)),'OddsRatio_working_3-way'!AN48-'OddsRatio_working_3-way'!R48/3)</f>
        <v>-0.4518236203458687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9">
        <f t="shared" si="13"/>
        <v>0.46360824216772006</v>
      </c>
      <c r="E49" s="9">
        <f t="shared" si="14"/>
        <v>0.30056783716392155</v>
      </c>
      <c r="F49" s="9">
        <f t="shared" si="15"/>
        <v>0.23582392066835839</v>
      </c>
      <c r="G49" s="9">
        <f t="shared" si="16"/>
        <v>1.0873999771670422</v>
      </c>
      <c r="H49" s="9">
        <f t="shared" si="17"/>
        <v>2.1569935757057332</v>
      </c>
      <c r="I49" s="9">
        <f t="shared" si="18"/>
        <v>3.3270359511374701</v>
      </c>
      <c r="J49" s="9">
        <f t="shared" si="19"/>
        <v>4.2404519319577858</v>
      </c>
      <c r="K49" s="11">
        <f t="shared" si="20"/>
        <v>0.48449612403100772</v>
      </c>
      <c r="L49" s="11">
        <f t="shared" si="21"/>
        <v>0.31847133757961782</v>
      </c>
      <c r="M49" s="11">
        <f t="shared" si="22"/>
        <v>0.25125628140703515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-0.2630566301115016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0.23974362505263197</v>
      </c>
      <c r="Q49" s="11">
        <f>2*'OddsRatio_working_3-way'!K49*'OddsRatio_working_3-way'!L49*'OddsRatio_working_3-way'!M49</f>
        <v>7.7536748076530368E-2</v>
      </c>
      <c r="R49" s="11">
        <f t="shared" si="23"/>
        <v>0</v>
      </c>
      <c r="S49" s="11">
        <f t="shared" si="24"/>
        <v>-0.91137647795082011</v>
      </c>
      <c r="T49" s="11">
        <f t="shared" si="25"/>
        <v>-0.29475306531397794</v>
      </c>
      <c r="U49" s="11">
        <f>'OddsRatio_working_3-way'!S49-'OddsRatio_working_3-way'!R49^2/3</f>
        <v>-0.91137647795082011</v>
      </c>
      <c r="V49" s="11">
        <f>'OddsRatio_working_3-way'!S49*'OddsRatio_working_3-way'!R49/3-2*'OddsRatio_working_3-way'!R49^3/27-'OddsRatio_working_3-way'!T49</f>
        <v>0.29475306531397794</v>
      </c>
      <c r="W49" s="11">
        <f>'OddsRatio_working_3-way'!V49^2+4*'OddsRatio_working_3-way'!U49^3/27</f>
        <v>-2.5268150382703122E-2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0.1674421690425453</v>
      </c>
      <c r="Y49" s="11">
        <f>IF('OddsRatio_working_3-way'!W49&gt;=0,IF('OddsRatio_working_3-way'!V49+SQRT('OddsRatio_working_3-way'!W49)&gt;0,0,PI()),ACOS('OddsRatio_working_3-way'!V49/(2*'OddsRatio_working_3-way'!X49)))</f>
        <v>0.49458919423241898</v>
      </c>
      <c r="Z49" s="11">
        <f>'OddsRatio_working_3-way'!X49^(1/3)*COS('OddsRatio_working_3-way'!Y49/3)</f>
        <v>0.54369998858352109</v>
      </c>
      <c r="AA49" s="11">
        <f>'OddsRatio_working_3-way'!X49^(1/3)*COS(('OddsRatio_working_3-way'!Y49+2*PI())/3)</f>
        <v>-0.35018811590834165</v>
      </c>
      <c r="AB49" s="11">
        <f>'OddsRatio_working_3-way'!X49^(1/3)*COS(('OddsRatio_working_3-way'!Y49+4*PI())/3)</f>
        <v>-0.19351187267517989</v>
      </c>
      <c r="AC49" s="11">
        <f>'OddsRatio_working_3-way'!X49^(1/3)*SIN('OddsRatio_working_3-way'!Y49/3)</f>
        <v>9.0457071206285475E-2</v>
      </c>
      <c r="AD49" s="11">
        <f>'OddsRatio_working_3-way'!X49^(1/3)*SIN(('OddsRatio_working_3-way'!Y49+2*PI())/3)</f>
        <v>0.42562946654749589</v>
      </c>
      <c r="AE49" s="11">
        <f>'OddsRatio_working_3-way'!X49^(1/3)*SIN(('OddsRatio_working_3-way'!Y49+4*PI())/3)</f>
        <v>-0.51608653775378122</v>
      </c>
      <c r="AF49" s="11">
        <f>-'OddsRatio_working_3-way'!U49/(3*'OddsRatio_working_3-way'!X49^(1/3))*COS(('OddsRatio_working_3-way'!Y49)/3)</f>
        <v>0.54369998858352109</v>
      </c>
      <c r="AG49" s="11">
        <f>-'OddsRatio_working_3-way'!U49/(3*'OddsRatio_working_3-way'!X49^(1/3))*COS(('OddsRatio_working_3-way'!Y49+2*PI())/3)</f>
        <v>-0.35018811590834165</v>
      </c>
      <c r="AH49" s="11">
        <f>-'OddsRatio_working_3-way'!U49/(3*'OddsRatio_working_3-way'!X49^(1/3))*COS(('OddsRatio_working_3-way'!Y49+4*PI())/3)</f>
        <v>-0.19351187267517989</v>
      </c>
      <c r="AI49" s="11">
        <f>'OddsRatio_working_3-way'!U49/(3*'OddsRatio_working_3-way'!X49^(1/3))*SIN(('OddsRatio_working_3-way'!Y49)/3)</f>
        <v>-9.0457071206285475E-2</v>
      </c>
      <c r="AJ49" s="11">
        <f>'OddsRatio_working_3-way'!U49/(3*'OddsRatio_working_3-way'!X49^(1/3))*SIN(('OddsRatio_working_3-way'!Y49+2*PI())/3)</f>
        <v>-0.42562946654749589</v>
      </c>
      <c r="AK49" s="11">
        <f>'OddsRatio_working_3-way'!U49/(3*'OddsRatio_working_3-way'!X49^(1/3))*SIN(('OddsRatio_working_3-way'!Y49+4*PI())/3)</f>
        <v>0.51608653775378122</v>
      </c>
      <c r="AL49" s="11">
        <f>'OddsRatio_working_3-way'!Z49+'OddsRatio_working_3-way'!AF49</f>
        <v>1.0873999771670422</v>
      </c>
      <c r="AM49" s="11">
        <f>'OddsRatio_working_3-way'!AA49+'OddsRatio_working_3-way'!AG49</f>
        <v>-0.70037623181668329</v>
      </c>
      <c r="AN49" s="11">
        <f>'OddsRatio_working_3-way'!AB49+'OddsRatio_working_3-way'!AH49</f>
        <v>-0.38702374535035977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1.0873999771670422</v>
      </c>
      <c r="AS49" s="11">
        <f>IF(('OddsRatio_working_3-way'!X49=0),IF(Q49&gt;0,-Q49^(1/3),(-Q49)^(1/3)),'OddsRatio_working_3-way'!AM49-'OddsRatio_working_3-way'!R49/3)</f>
        <v>-0.70037623181668329</v>
      </c>
      <c r="AT49" s="11">
        <f>IF(('OddsRatio_working_3-way'!X49=0),IF(Q49&gt;0,-Q49^(1/3),(-Q49)^(1/3)),'OddsRatio_working_3-way'!AN49-'OddsRatio_working_3-way'!R49/3)</f>
        <v>-0.38702374535035977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9">
        <f t="shared" si="13"/>
        <v>0.36350737004662892</v>
      </c>
      <c r="E50" s="9">
        <f t="shared" si="14"/>
        <v>0.29699500814742869</v>
      </c>
      <c r="F50" s="9">
        <f t="shared" si="15"/>
        <v>0.33949762180594234</v>
      </c>
      <c r="G50" s="9">
        <f t="shared" si="16"/>
        <v>1.0808492964145486</v>
      </c>
      <c r="H50" s="9">
        <f t="shared" si="17"/>
        <v>2.750975860191569</v>
      </c>
      <c r="I50" s="9">
        <f t="shared" si="18"/>
        <v>3.3670599591478614</v>
      </c>
      <c r="J50" s="9">
        <f t="shared" si="19"/>
        <v>2.9455287335461877</v>
      </c>
      <c r="K50" s="11">
        <f t="shared" si="20"/>
        <v>0.38167938931297707</v>
      </c>
      <c r="L50" s="11">
        <f t="shared" si="21"/>
        <v>0.31347962382445144</v>
      </c>
      <c r="M50" s="11">
        <f t="shared" si="22"/>
        <v>0.35714285714285715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-0.27288623458668204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0.23972473959312607</v>
      </c>
      <c r="Q50" s="11">
        <f>2*'OddsRatio_working_3-way'!K50*'OddsRatio_working_3-way'!L50*'OddsRatio_working_3-way'!M50</f>
        <v>8.5463365273841713E-2</v>
      </c>
      <c r="R50" s="11">
        <f t="shared" si="23"/>
        <v>0</v>
      </c>
      <c r="S50" s="11">
        <f t="shared" si="24"/>
        <v>-0.87847868162429332</v>
      </c>
      <c r="T50" s="11">
        <f t="shared" si="25"/>
        <v>-0.31318313070384779</v>
      </c>
      <c r="U50" s="11">
        <f>'OddsRatio_working_3-way'!S50-'OddsRatio_working_3-way'!R50^2/3</f>
        <v>-0.87847868162429332</v>
      </c>
      <c r="V50" s="11">
        <f>'OddsRatio_working_3-way'!S50*'OddsRatio_working_3-way'!R50/3-2*'OddsRatio_working_3-way'!R50^3/27-'OddsRatio_working_3-way'!T50</f>
        <v>0.31318313070384779</v>
      </c>
      <c r="W50" s="11">
        <f>'OddsRatio_working_3-way'!V50^2+4*'OddsRatio_working_3-way'!U50^3/27</f>
        <v>-2.3524421491957076E-3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0.15845828749757704</v>
      </c>
      <c r="Y50" s="11">
        <f>IF('OddsRatio_working_3-way'!W50&gt;=0,IF('OddsRatio_working_3-way'!V50+SQRT('OddsRatio_working_3-way'!W50)&gt;0,0,PI()),ACOS('OddsRatio_working_3-way'!V50/(2*'OddsRatio_working_3-way'!X50)))</f>
        <v>0.15364719423017981</v>
      </c>
      <c r="Z50" s="11">
        <f>'OddsRatio_working_3-way'!X50^(1/3)*COS('OddsRatio_working_3-way'!Y50/3)</f>
        <v>0.54042464820727443</v>
      </c>
      <c r="AA50" s="11">
        <f>'OddsRatio_working_3-way'!X50^(1/3)*COS(('OddsRatio_working_3-way'!Y50+2*PI())/3)</f>
        <v>-0.29420336646544609</v>
      </c>
      <c r="AB50" s="11">
        <f>'OddsRatio_working_3-way'!X50^(1/3)*COS(('OddsRatio_working_3-way'!Y50+4*PI())/3)</f>
        <v>-0.24622128174182831</v>
      </c>
      <c r="AC50" s="11">
        <f>'OddsRatio_working_3-way'!X50^(1/3)*SIN('OddsRatio_working_3-way'!Y50/3)</f>
        <v>2.7702469531460154E-2</v>
      </c>
      <c r="AD50" s="11">
        <f>'OddsRatio_working_3-way'!X50^(1/3)*SIN(('OddsRatio_working_3-way'!Y50+2*PI())/3)</f>
        <v>0.45417023941303802</v>
      </c>
      <c r="AE50" s="11">
        <f>'OddsRatio_working_3-way'!X50^(1/3)*SIN(('OddsRatio_working_3-way'!Y50+4*PI())/3)</f>
        <v>-0.48187270894449818</v>
      </c>
      <c r="AF50" s="11">
        <f>-'OddsRatio_working_3-way'!U50/(3*'OddsRatio_working_3-way'!X50^(1/3))*COS(('OddsRatio_working_3-way'!Y50)/3)</f>
        <v>0.54042464820727432</v>
      </c>
      <c r="AG50" s="11">
        <f>-'OddsRatio_working_3-way'!U50/(3*'OddsRatio_working_3-way'!X50^(1/3))*COS(('OddsRatio_working_3-way'!Y50+2*PI())/3)</f>
        <v>-0.29420336646544604</v>
      </c>
      <c r="AH50" s="11">
        <f>-'OddsRatio_working_3-way'!U50/(3*'OddsRatio_working_3-way'!X50^(1/3))*COS(('OddsRatio_working_3-way'!Y50+4*PI())/3)</f>
        <v>-0.24622128174182825</v>
      </c>
      <c r="AI50" s="11">
        <f>'OddsRatio_working_3-way'!U50/(3*'OddsRatio_working_3-way'!X50^(1/3))*SIN(('OddsRatio_working_3-way'!Y50)/3)</f>
        <v>-2.7702469531460151E-2</v>
      </c>
      <c r="AJ50" s="11">
        <f>'OddsRatio_working_3-way'!U50/(3*'OddsRatio_working_3-way'!X50^(1/3))*SIN(('OddsRatio_working_3-way'!Y50+2*PI())/3)</f>
        <v>-0.45417023941303791</v>
      </c>
      <c r="AK50" s="11">
        <f>'OddsRatio_working_3-way'!U50/(3*'OddsRatio_working_3-way'!X50^(1/3))*SIN(('OddsRatio_working_3-way'!Y50+4*PI())/3)</f>
        <v>0.48187270894449813</v>
      </c>
      <c r="AL50" s="11">
        <f>'OddsRatio_working_3-way'!Z50+'OddsRatio_working_3-way'!AF50</f>
        <v>1.0808492964145486</v>
      </c>
      <c r="AM50" s="11">
        <f>'OddsRatio_working_3-way'!AA50+'OddsRatio_working_3-way'!AG50</f>
        <v>-0.58840673293089218</v>
      </c>
      <c r="AN50" s="11">
        <f>'OddsRatio_working_3-way'!AB50+'OddsRatio_working_3-way'!AH50</f>
        <v>-0.49244256348365656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1.0808492964145486</v>
      </c>
      <c r="AS50" s="11">
        <f>IF(('OddsRatio_working_3-way'!X50=0),IF(Q50&gt;0,-Q50^(1/3),(-Q50)^(1/3)),'OddsRatio_working_3-way'!AM50-'OddsRatio_working_3-way'!R50/3)</f>
        <v>-0.58840673293089218</v>
      </c>
      <c r="AT50" s="11">
        <f>IF(('OddsRatio_working_3-way'!X50=0),IF(Q50&gt;0,-Q50^(1/3),(-Q50)^(1/3)),'OddsRatio_working_3-way'!AN50-'OddsRatio_working_3-way'!R50/3)</f>
        <v>-0.49244256348365656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9">
        <f t="shared" si="13"/>
        <v>0.5086363707605267</v>
      </c>
      <c r="E51" s="9">
        <f t="shared" si="14"/>
        <v>0.26661255903060799</v>
      </c>
      <c r="F51" s="9">
        <f t="shared" si="15"/>
        <v>0.22475107020886523</v>
      </c>
      <c r="G51" s="9">
        <f t="shared" si="16"/>
        <v>1.0915718424803482</v>
      </c>
      <c r="H51" s="9">
        <f t="shared" si="17"/>
        <v>1.9660410805951081</v>
      </c>
      <c r="I51" s="9">
        <f t="shared" si="18"/>
        <v>3.7507610430504768</v>
      </c>
      <c r="J51" s="9">
        <f t="shared" si="19"/>
        <v>4.4493670222379009</v>
      </c>
      <c r="K51" s="11">
        <f t="shared" si="20"/>
        <v>0.5305039787798409</v>
      </c>
      <c r="L51" s="11">
        <f t="shared" si="21"/>
        <v>0.28409090909090912</v>
      </c>
      <c r="M51" s="11">
        <f t="shared" si="22"/>
        <v>0.24038461538461536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-0.25531924143495754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0.23784136122498195</v>
      </c>
      <c r="Q51" s="11">
        <f>2*'OddsRatio_working_3-way'!K51*'OddsRatio_working_3-way'!L51*'OddsRatio_working_3-way'!M51</f>
        <v>7.245738346534103E-2</v>
      </c>
      <c r="R51" s="11">
        <f t="shared" si="23"/>
        <v>0</v>
      </c>
      <c r="S51" s="11">
        <f t="shared" si="24"/>
        <v>-0.93154499397794865</v>
      </c>
      <c r="T51" s="11">
        <f t="shared" si="25"/>
        <v>-0.28379131575870481</v>
      </c>
      <c r="U51" s="11">
        <f>'OddsRatio_working_3-way'!S51-'OddsRatio_working_3-way'!R51^2/3</f>
        <v>-0.93154499397794865</v>
      </c>
      <c r="V51" s="11">
        <f>'OddsRatio_working_3-way'!S51*'OddsRatio_working_3-way'!R51/3-2*'OddsRatio_working_3-way'!R51^3/27-'OddsRatio_working_3-way'!T51</f>
        <v>0.28379131575870481</v>
      </c>
      <c r="W51" s="11">
        <f>'OddsRatio_working_3-way'!V51^2+4*'OddsRatio_working_3-way'!U51^3/27</f>
        <v>-3.9221371960732332E-2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0.17303098195178027</v>
      </c>
      <c r="Y51" s="11">
        <f>IF('OddsRatio_working_3-way'!W51&gt;=0,IF('OddsRatio_working_3-way'!V51+SQRT('OddsRatio_working_3-way'!W51)&gt;0,0,PI()),ACOS('OddsRatio_working_3-way'!V51/(2*'OddsRatio_working_3-way'!X51)))</f>
        <v>0.60928177623495983</v>
      </c>
      <c r="Z51" s="11">
        <f>'OddsRatio_working_3-way'!X51^(1/3)*COS('OddsRatio_working_3-way'!Y51/3)</f>
        <v>0.54578592124017411</v>
      </c>
      <c r="AA51" s="11">
        <f>'OddsRatio_working_3-way'!X51^(1/3)*COS(('OddsRatio_working_3-way'!Y51+2*PI())/3)</f>
        <v>-0.37023023316507897</v>
      </c>
      <c r="AB51" s="11">
        <f>'OddsRatio_working_3-way'!X51^(1/3)*COS(('OddsRatio_working_3-way'!Y51+4*PI())/3)</f>
        <v>-0.17555568807509508</v>
      </c>
      <c r="AC51" s="11">
        <f>'OddsRatio_working_3-way'!X51^(1/3)*SIN('OddsRatio_working_3-way'!Y51/3)</f>
        <v>0.11239540101207006</v>
      </c>
      <c r="AD51" s="11">
        <f>'OddsRatio_working_3-way'!X51^(1/3)*SIN(('OddsRatio_working_3-way'!Y51+2*PI())/3)</f>
        <v>0.41646677231584855</v>
      </c>
      <c r="AE51" s="11">
        <f>'OddsRatio_working_3-way'!X51^(1/3)*SIN(('OddsRatio_working_3-way'!Y51+4*PI())/3)</f>
        <v>-0.52886217332791863</v>
      </c>
      <c r="AF51" s="11">
        <f>-'OddsRatio_working_3-way'!U51/(3*'OddsRatio_working_3-way'!X51^(1/3))*COS(('OddsRatio_working_3-way'!Y51)/3)</f>
        <v>0.54578592124017411</v>
      </c>
      <c r="AG51" s="11">
        <f>-'OddsRatio_working_3-way'!U51/(3*'OddsRatio_working_3-way'!X51^(1/3))*COS(('OddsRatio_working_3-way'!Y51+2*PI())/3)</f>
        <v>-0.37023023316507897</v>
      </c>
      <c r="AH51" s="11">
        <f>-'OddsRatio_working_3-way'!U51/(3*'OddsRatio_working_3-way'!X51^(1/3))*COS(('OddsRatio_working_3-way'!Y51+4*PI())/3)</f>
        <v>-0.17555568807509508</v>
      </c>
      <c r="AI51" s="11">
        <f>'OddsRatio_working_3-way'!U51/(3*'OddsRatio_working_3-way'!X51^(1/3))*SIN(('OddsRatio_working_3-way'!Y51)/3)</f>
        <v>-0.11239540101207006</v>
      </c>
      <c r="AJ51" s="11">
        <f>'OddsRatio_working_3-way'!U51/(3*'OddsRatio_working_3-way'!X51^(1/3))*SIN(('OddsRatio_working_3-way'!Y51+2*PI())/3)</f>
        <v>-0.41646677231584855</v>
      </c>
      <c r="AK51" s="11">
        <f>'OddsRatio_working_3-way'!U51/(3*'OddsRatio_working_3-way'!X51^(1/3))*SIN(('OddsRatio_working_3-way'!Y51+4*PI())/3)</f>
        <v>0.52886217332791863</v>
      </c>
      <c r="AL51" s="11">
        <f>'OddsRatio_working_3-way'!Z51+'OddsRatio_working_3-way'!AF51</f>
        <v>1.0915718424803482</v>
      </c>
      <c r="AM51" s="11">
        <f>'OddsRatio_working_3-way'!AA51+'OddsRatio_working_3-way'!AG51</f>
        <v>-0.74046046633015794</v>
      </c>
      <c r="AN51" s="11">
        <f>'OddsRatio_working_3-way'!AB51+'OddsRatio_working_3-way'!AH51</f>
        <v>-0.35111137615019017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1.0915718424803482</v>
      </c>
      <c r="AS51" s="11">
        <f>IF(('OddsRatio_working_3-way'!X51=0),IF(Q51&gt;0,-Q51^(1/3),(-Q51)^(1/3)),'OddsRatio_working_3-way'!AM51-'OddsRatio_working_3-way'!R51/3)</f>
        <v>-0.74046046633015794</v>
      </c>
      <c r="AT51" s="11">
        <f>IF(('OddsRatio_working_3-way'!X51=0),IF(Q51&gt;0,-Q51^(1/3),(-Q51)^(1/3)),'OddsRatio_working_3-way'!AN51-'OddsRatio_working_3-way'!R51/3)</f>
        <v>-0.35111137615019017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9">
        <f t="shared" si="13"/>
        <v>0.3747991511632498</v>
      </c>
      <c r="E52" s="9">
        <f t="shared" si="14"/>
        <v>0.29877213912466216</v>
      </c>
      <c r="F52" s="9">
        <f t="shared" si="15"/>
        <v>0.32642870971208804</v>
      </c>
      <c r="G52" s="9">
        <f t="shared" si="16"/>
        <v>1.0831790197675557</v>
      </c>
      <c r="H52" s="9">
        <f t="shared" si="17"/>
        <v>2.6680956904420361</v>
      </c>
      <c r="I52" s="9">
        <f t="shared" si="18"/>
        <v>3.347032300032339</v>
      </c>
      <c r="J52" s="9">
        <f t="shared" si="19"/>
        <v>3.0634560326571938</v>
      </c>
      <c r="K52" s="11">
        <f t="shared" si="20"/>
        <v>0.39370078740157477</v>
      </c>
      <c r="L52" s="11">
        <f t="shared" si="21"/>
        <v>0.31577617784514339</v>
      </c>
      <c r="M52" s="11">
        <f t="shared" si="22"/>
        <v>0.34423407917383825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-0.27204079676036463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0.24016056416867138</v>
      </c>
      <c r="Q52" s="11">
        <f>2*'OddsRatio_working_3-way'!K52*'OddsRatio_working_3-way'!L52*'OddsRatio_working_3-way'!M52</f>
        <v>8.5591277012249695E-2</v>
      </c>
      <c r="R52" s="11">
        <f t="shared" si="23"/>
        <v>0</v>
      </c>
      <c r="S52" s="11">
        <f t="shared" si="24"/>
        <v>-0.88281083950884054</v>
      </c>
      <c r="T52" s="11">
        <f t="shared" si="25"/>
        <v>-0.31462662229902733</v>
      </c>
      <c r="U52" s="11">
        <f>'OddsRatio_working_3-way'!S52-'OddsRatio_working_3-way'!R52^2/3</f>
        <v>-0.88281083950884054</v>
      </c>
      <c r="V52" s="11">
        <f>'OddsRatio_working_3-way'!S52*'OddsRatio_working_3-way'!R52/3-2*'OddsRatio_working_3-way'!R52^3/27-'OddsRatio_working_3-way'!T52</f>
        <v>0.31462662229902733</v>
      </c>
      <c r="W52" s="11">
        <f>'OddsRatio_working_3-way'!V52^2+4*'OddsRatio_working_3-way'!U52^3/27</f>
        <v>-2.9394252394247811E-3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0.15963187079865943</v>
      </c>
      <c r="Y52" s="11">
        <f>IF('OddsRatio_working_3-way'!W52&gt;=0,IF('OddsRatio_working_3-way'!V52+SQRT('OddsRatio_working_3-way'!W52)&gt;0,0,PI()),ACOS('OddsRatio_working_3-way'!V52/(2*'OddsRatio_working_3-way'!X52)))</f>
        <v>0.17064414602414635</v>
      </c>
      <c r="Z52" s="11">
        <f>'OddsRatio_working_3-way'!X52^(1/3)*COS('OddsRatio_working_3-way'!Y52/3)</f>
        <v>0.54158950988377785</v>
      </c>
      <c r="AA52" s="11">
        <f>'OddsRatio_working_3-way'!X52^(1/3)*COS(('OddsRatio_working_3-way'!Y52+2*PI())/3)</f>
        <v>-0.29750265574103568</v>
      </c>
      <c r="AB52" s="11">
        <f>'OddsRatio_working_3-way'!X52^(1/3)*COS(('OddsRatio_working_3-way'!Y52+4*PI())/3)</f>
        <v>-0.24408685414274234</v>
      </c>
      <c r="AC52" s="11">
        <f>'OddsRatio_working_3-way'!X52^(1/3)*SIN('OddsRatio_working_3-way'!Y52/3)</f>
        <v>3.0839627431754415E-2</v>
      </c>
      <c r="AD52" s="11">
        <f>'OddsRatio_working_3-way'!X52^(1/3)*SIN(('OddsRatio_working_3-way'!Y52+2*PI())/3)</f>
        <v>0.45361046026663782</v>
      </c>
      <c r="AE52" s="11">
        <f>'OddsRatio_working_3-way'!X52^(1/3)*SIN(('OddsRatio_working_3-way'!Y52+4*PI())/3)</f>
        <v>-0.48445008769839215</v>
      </c>
      <c r="AF52" s="11">
        <f>-'OddsRatio_working_3-way'!U52/(3*'OddsRatio_working_3-way'!X52^(1/3))*COS(('OddsRatio_working_3-way'!Y52)/3)</f>
        <v>0.54158950988377785</v>
      </c>
      <c r="AG52" s="11">
        <f>-'OddsRatio_working_3-way'!U52/(3*'OddsRatio_working_3-way'!X52^(1/3))*COS(('OddsRatio_working_3-way'!Y52+2*PI())/3)</f>
        <v>-0.29750265574103568</v>
      </c>
      <c r="AH52" s="11">
        <f>-'OddsRatio_working_3-way'!U52/(3*'OddsRatio_working_3-way'!X52^(1/3))*COS(('OddsRatio_working_3-way'!Y52+4*PI())/3)</f>
        <v>-0.24408685414274234</v>
      </c>
      <c r="AI52" s="11">
        <f>'OddsRatio_working_3-way'!U52/(3*'OddsRatio_working_3-way'!X52^(1/3))*SIN(('OddsRatio_working_3-way'!Y52)/3)</f>
        <v>-3.0839627431754415E-2</v>
      </c>
      <c r="AJ52" s="11">
        <f>'OddsRatio_working_3-way'!U52/(3*'OddsRatio_working_3-way'!X52^(1/3))*SIN(('OddsRatio_working_3-way'!Y52+2*PI())/3)</f>
        <v>-0.45361046026663782</v>
      </c>
      <c r="AK52" s="11">
        <f>'OddsRatio_working_3-way'!U52/(3*'OddsRatio_working_3-way'!X52^(1/3))*SIN(('OddsRatio_working_3-way'!Y52+4*PI())/3)</f>
        <v>0.48445008769839215</v>
      </c>
      <c r="AL52" s="11">
        <f>'OddsRatio_working_3-way'!Z52+'OddsRatio_working_3-way'!AF52</f>
        <v>1.0831790197675557</v>
      </c>
      <c r="AM52" s="11">
        <f>'OddsRatio_working_3-way'!AA52+'OddsRatio_working_3-way'!AG52</f>
        <v>-0.59500531148207136</v>
      </c>
      <c r="AN52" s="11">
        <f>'OddsRatio_working_3-way'!AB52+'OddsRatio_working_3-way'!AH52</f>
        <v>-0.48817370828548468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1.0831790197675557</v>
      </c>
      <c r="AS52" s="11">
        <f>IF(('OddsRatio_working_3-way'!X52=0),IF(Q52&gt;0,-Q52^(1/3),(-Q52)^(1/3)),'OddsRatio_working_3-way'!AM52-'OddsRatio_working_3-way'!R52/3)</f>
        <v>-0.59500531148207136</v>
      </c>
      <c r="AT52" s="11">
        <f>IF(('OddsRatio_working_3-way'!X52=0),IF(Q52&gt;0,-Q52^(1/3),(-Q52)^(1/3)),'OddsRatio_working_3-way'!AN52-'OddsRatio_working_3-way'!R52/3)</f>
        <v>-0.48817370828548468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9">
        <f t="shared" si="13"/>
        <v>0.34187639808722625</v>
      </c>
      <c r="E53" s="9">
        <f t="shared" si="14"/>
        <v>0.29898513932210585</v>
      </c>
      <c r="F53" s="9">
        <f t="shared" si="15"/>
        <v>0.3591384625906679</v>
      </c>
      <c r="G53" s="9">
        <f t="shared" si="16"/>
        <v>1.0814796303394436</v>
      </c>
      <c r="H53" s="9">
        <f t="shared" si="17"/>
        <v>2.9250337420042092</v>
      </c>
      <c r="I53" s="9">
        <f t="shared" si="18"/>
        <v>3.3446478385759146</v>
      </c>
      <c r="J53" s="9">
        <f t="shared" si="19"/>
        <v>2.7844413900600817</v>
      </c>
      <c r="K53" s="11">
        <f t="shared" si="20"/>
        <v>0.35971223021582738</v>
      </c>
      <c r="L53" s="11">
        <f t="shared" si="21"/>
        <v>0.31565656565656564</v>
      </c>
      <c r="M53" s="11">
        <f t="shared" si="22"/>
        <v>0.37735849056603776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-0.27282702140174653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0.23985957031973051</v>
      </c>
      <c r="Q53" s="11">
        <f>2*'OddsRatio_working_3-way'!K53*'OddsRatio_working_3-way'!L53*'OddsRatio_working_3-way'!M53</f>
        <v>8.5694737520446776E-2</v>
      </c>
      <c r="R53" s="11">
        <f t="shared" si="23"/>
        <v>0</v>
      </c>
      <c r="S53" s="11">
        <f t="shared" si="24"/>
        <v>-0.87916354138005126</v>
      </c>
      <c r="T53" s="11">
        <f t="shared" si="25"/>
        <v>-0.31409915733478072</v>
      </c>
      <c r="U53" s="11">
        <f>'OddsRatio_working_3-way'!S53-'OddsRatio_working_3-way'!R53^2/3</f>
        <v>-0.87916354138005126</v>
      </c>
      <c r="V53" s="11">
        <f>'OddsRatio_working_3-way'!S53*'OddsRatio_working_3-way'!R53/3-2*'OddsRatio_working_3-way'!R53^3/27-'OddsRatio_working_3-way'!T53</f>
        <v>0.31409915733478072</v>
      </c>
      <c r="W53" s="11">
        <f>'OddsRatio_working_3-way'!V53^2+4*'OddsRatio_working_3-way'!U53^3/27</f>
        <v>-2.0129172666586287E-3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0.1586436241273802</v>
      </c>
      <c r="Y53" s="11">
        <f>IF('OddsRatio_working_3-way'!W53&gt;=0,IF('OddsRatio_working_3-way'!V53+SQRT('OddsRatio_working_3-way'!W53)&gt;0,0,PI()),ACOS('OddsRatio_working_3-way'!V53/(2*'OddsRatio_working_3-way'!X53)))</f>
        <v>0.14187907802422117</v>
      </c>
      <c r="Z53" s="11">
        <f>'OddsRatio_working_3-way'!X53^(1/3)*COS('OddsRatio_working_3-way'!Y53/3)</f>
        <v>0.54073981516972192</v>
      </c>
      <c r="AA53" s="11">
        <f>'OddsRatio_working_3-way'!X53^(1/3)*COS(('OddsRatio_working_3-way'!Y53+2*PI())/3)</f>
        <v>-0.29253349399758155</v>
      </c>
      <c r="AB53" s="11">
        <f>'OddsRatio_working_3-way'!X53^(1/3)*COS(('OddsRatio_working_3-way'!Y53+4*PI())/3)</f>
        <v>-0.24820632117214039</v>
      </c>
      <c r="AC53" s="11">
        <f>'OddsRatio_working_3-way'!X53^(1/3)*SIN('OddsRatio_working_3-way'!Y53/3)</f>
        <v>2.5592305163183716E-2</v>
      </c>
      <c r="AD53" s="11">
        <f>'OddsRatio_working_3-way'!X53^(1/3)*SIN(('OddsRatio_working_3-way'!Y53+2*PI())/3)</f>
        <v>0.45549826419308931</v>
      </c>
      <c r="AE53" s="11">
        <f>'OddsRatio_working_3-way'!X53^(1/3)*SIN(('OddsRatio_working_3-way'!Y53+4*PI())/3)</f>
        <v>-0.48109056935627287</v>
      </c>
      <c r="AF53" s="11">
        <f>-'OddsRatio_working_3-way'!U53/(3*'OddsRatio_working_3-way'!X53^(1/3))*COS(('OddsRatio_working_3-way'!Y53)/3)</f>
        <v>0.54073981516972169</v>
      </c>
      <c r="AG53" s="11">
        <f>-'OddsRatio_working_3-way'!U53/(3*'OddsRatio_working_3-way'!X53^(1/3))*COS(('OddsRatio_working_3-way'!Y53+2*PI())/3)</f>
        <v>-0.29253349399758144</v>
      </c>
      <c r="AH53" s="11">
        <f>-'OddsRatio_working_3-way'!U53/(3*'OddsRatio_working_3-way'!X53^(1/3))*COS(('OddsRatio_working_3-way'!Y53+4*PI())/3)</f>
        <v>-0.24820632117214031</v>
      </c>
      <c r="AI53" s="11">
        <f>'OddsRatio_working_3-way'!U53/(3*'OddsRatio_working_3-way'!X53^(1/3))*SIN(('OddsRatio_working_3-way'!Y53)/3)</f>
        <v>-2.5592305163183705E-2</v>
      </c>
      <c r="AJ53" s="11">
        <f>'OddsRatio_working_3-way'!U53/(3*'OddsRatio_working_3-way'!X53^(1/3))*SIN(('OddsRatio_working_3-way'!Y53+2*PI())/3)</f>
        <v>-0.45549826419308914</v>
      </c>
      <c r="AK53" s="11">
        <f>'OddsRatio_working_3-way'!U53/(3*'OddsRatio_working_3-way'!X53^(1/3))*SIN(('OddsRatio_working_3-way'!Y53+4*PI())/3)</f>
        <v>0.48109056935627265</v>
      </c>
      <c r="AL53" s="11">
        <f>'OddsRatio_working_3-way'!Z53+'OddsRatio_working_3-way'!AF53</f>
        <v>1.0814796303394436</v>
      </c>
      <c r="AM53" s="11">
        <f>'OddsRatio_working_3-way'!AA53+'OddsRatio_working_3-way'!AG53</f>
        <v>-0.58506698799516299</v>
      </c>
      <c r="AN53" s="11">
        <f>'OddsRatio_working_3-way'!AB53+'OddsRatio_working_3-way'!AH53</f>
        <v>-0.49641264234428073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1.0814796303394436</v>
      </c>
      <c r="AS53" s="11">
        <f>IF(('OddsRatio_working_3-way'!X53=0),IF(Q53&gt;0,-Q53^(1/3),(-Q53)^(1/3)),'OddsRatio_working_3-way'!AM53-'OddsRatio_working_3-way'!R53/3)</f>
        <v>-0.58506698799516299</v>
      </c>
      <c r="AT53" s="11">
        <f>IF(('OddsRatio_working_3-way'!X53=0),IF(Q53&gt;0,-Q53^(1/3),(-Q53)^(1/3)),'OddsRatio_working_3-way'!AN53-'OddsRatio_working_3-way'!R53/3)</f>
        <v>-0.49641264234428073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9">
        <f t="shared" si="13"/>
        <v>0.59539633999706976</v>
      </c>
      <c r="E54" s="9">
        <f t="shared" si="14"/>
        <v>0.24057918609133144</v>
      </c>
      <c r="F54" s="9">
        <f t="shared" si="15"/>
        <v>0.16402447391159855</v>
      </c>
      <c r="G54" s="9">
        <f t="shared" si="16"/>
        <v>1.0960540140287631</v>
      </c>
      <c r="H54" s="9">
        <f t="shared" si="17"/>
        <v>1.6795534886978336</v>
      </c>
      <c r="I54" s="9">
        <f t="shared" si="18"/>
        <v>4.1566355604028375</v>
      </c>
      <c r="J54" s="9">
        <f t="shared" si="19"/>
        <v>6.0966511652337489</v>
      </c>
      <c r="K54" s="11">
        <f t="shared" si="20"/>
        <v>0.61728395061728392</v>
      </c>
      <c r="L54" s="11">
        <f t="shared" si="21"/>
        <v>0.25773195876288663</v>
      </c>
      <c r="M54" s="11">
        <f t="shared" si="22"/>
        <v>0.17699115044247787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-0.23379861934738311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0.22948928918578887</v>
      </c>
      <c r="Q54" s="11">
        <f>2*'OddsRatio_working_3-way'!K54*'OddsRatio_working_3-way'!L54*'OddsRatio_working_3-way'!M54</f>
        <v>5.6316389984242675E-2</v>
      </c>
      <c r="R54" s="11">
        <f t="shared" si="23"/>
        <v>0</v>
      </c>
      <c r="S54" s="11">
        <f t="shared" si="24"/>
        <v>-0.98156819670867546</v>
      </c>
      <c r="T54" s="11">
        <f t="shared" si="25"/>
        <v>-0.2408756310941535</v>
      </c>
      <c r="U54" s="11">
        <f>'OddsRatio_working_3-way'!S54-'OddsRatio_working_3-way'!R54^2/3</f>
        <v>-0.98156819670867546</v>
      </c>
      <c r="V54" s="11">
        <f>'OddsRatio_working_3-way'!S54*'OddsRatio_working_3-way'!R54/3-2*'OddsRatio_working_3-way'!R54^3/27-'OddsRatio_working_3-way'!T54</f>
        <v>0.2408756310941535</v>
      </c>
      <c r="W54" s="11">
        <f>'OddsRatio_working_3-way'!V54^2+4*'OddsRatio_working_3-way'!U54^3/27</f>
        <v>-8.2085229957127415E-2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0.18715388027779048</v>
      </c>
      <c r="Y54" s="11">
        <f>IF('OddsRatio_working_3-way'!W54&gt;=0,IF('OddsRatio_working_3-way'!V54+SQRT('OddsRatio_working_3-way'!W54)&gt;0,0,PI()),ACOS('OddsRatio_working_3-way'!V54/(2*'OddsRatio_working_3-way'!X54)))</f>
        <v>0.87170433146274906</v>
      </c>
      <c r="Z54" s="11">
        <f>'OddsRatio_working_3-way'!X54^(1/3)*COS('OddsRatio_working_3-way'!Y54/3)</f>
        <v>0.54802700701438156</v>
      </c>
      <c r="AA54" s="11">
        <f>'OddsRatio_working_3-way'!X54^(1/3)*COS(('OddsRatio_working_3-way'!Y54+2*PI())/3)</f>
        <v>-0.41593548511790923</v>
      </c>
      <c r="AB54" s="11">
        <f>'OddsRatio_working_3-way'!X54^(1/3)*COS(('OddsRatio_working_3-way'!Y54+4*PI())/3)</f>
        <v>-0.13209152189647244</v>
      </c>
      <c r="AC54" s="11">
        <f>'OddsRatio_working_3-way'!X54^(1/3)*SIN('OddsRatio_working_3-way'!Y54/3)</f>
        <v>0.16387738857374701</v>
      </c>
      <c r="AD54" s="11">
        <f>'OddsRatio_working_3-way'!X54^(1/3)*SIN(('OddsRatio_working_3-way'!Y54+2*PI())/3)</f>
        <v>0.39266661574753381</v>
      </c>
      <c r="AE54" s="11">
        <f>'OddsRatio_working_3-way'!X54^(1/3)*SIN(('OddsRatio_working_3-way'!Y54+4*PI())/3)</f>
        <v>-0.55654400432128059</v>
      </c>
      <c r="AF54" s="11">
        <f>-'OddsRatio_working_3-way'!U54/(3*'OddsRatio_working_3-way'!X54^(1/3))*COS(('OddsRatio_working_3-way'!Y54)/3)</f>
        <v>0.54802700701438156</v>
      </c>
      <c r="AG54" s="11">
        <f>-'OddsRatio_working_3-way'!U54/(3*'OddsRatio_working_3-way'!X54^(1/3))*COS(('OddsRatio_working_3-way'!Y54+2*PI())/3)</f>
        <v>-0.41593548511790923</v>
      </c>
      <c r="AH54" s="11">
        <f>-'OddsRatio_working_3-way'!U54/(3*'OddsRatio_working_3-way'!X54^(1/3))*COS(('OddsRatio_working_3-way'!Y54+4*PI())/3)</f>
        <v>-0.13209152189647244</v>
      </c>
      <c r="AI54" s="11">
        <f>'OddsRatio_working_3-way'!U54/(3*'OddsRatio_working_3-way'!X54^(1/3))*SIN(('OddsRatio_working_3-way'!Y54)/3)</f>
        <v>-0.16387738857374701</v>
      </c>
      <c r="AJ54" s="11">
        <f>'OddsRatio_working_3-way'!U54/(3*'OddsRatio_working_3-way'!X54^(1/3))*SIN(('OddsRatio_working_3-way'!Y54+2*PI())/3)</f>
        <v>-0.39266661574753381</v>
      </c>
      <c r="AK54" s="11">
        <f>'OddsRatio_working_3-way'!U54/(3*'OddsRatio_working_3-way'!X54^(1/3))*SIN(('OddsRatio_working_3-way'!Y54+4*PI())/3)</f>
        <v>0.55654400432128059</v>
      </c>
      <c r="AL54" s="11">
        <f>'OddsRatio_working_3-way'!Z54+'OddsRatio_working_3-way'!AF54</f>
        <v>1.0960540140287631</v>
      </c>
      <c r="AM54" s="11">
        <f>'OddsRatio_working_3-way'!AA54+'OddsRatio_working_3-way'!AG54</f>
        <v>-0.83187097023581846</v>
      </c>
      <c r="AN54" s="11">
        <f>'OddsRatio_working_3-way'!AB54+'OddsRatio_working_3-way'!AH54</f>
        <v>-0.26418304379294488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1.0960540140287631</v>
      </c>
      <c r="AS54" s="11">
        <f>IF(('OddsRatio_working_3-way'!X54=0),IF(Q54&gt;0,-Q54^(1/3),(-Q54)^(1/3)),'OddsRatio_working_3-way'!AM54-'OddsRatio_working_3-way'!R54/3)</f>
        <v>-0.83187097023581846</v>
      </c>
      <c r="AT54" s="11">
        <f>IF(('OddsRatio_working_3-way'!X54=0),IF(Q54&gt;0,-Q54^(1/3),(-Q54)^(1/3)),'OddsRatio_working_3-way'!AN54-'OddsRatio_working_3-way'!R54/3)</f>
        <v>-0.26418304379294488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9">
        <f t="shared" si="13"/>
        <v>0.37963403191059764</v>
      </c>
      <c r="E55" s="9">
        <f t="shared" si="14"/>
        <v>0.3096623763281896</v>
      </c>
      <c r="F55" s="9">
        <f t="shared" si="15"/>
        <v>0.31070359176121265</v>
      </c>
      <c r="G55" s="9">
        <f t="shared" si="16"/>
        <v>1.08219589112056</v>
      </c>
      <c r="H55" s="9">
        <f t="shared" si="17"/>
        <v>2.634115795592046</v>
      </c>
      <c r="I55" s="9">
        <f t="shared" si="18"/>
        <v>3.2293235357083536</v>
      </c>
      <c r="J55" s="9">
        <f t="shared" si="19"/>
        <v>3.2185015767971472</v>
      </c>
      <c r="K55" s="11">
        <f t="shared" si="20"/>
        <v>0.39840637450199207</v>
      </c>
      <c r="L55" s="11">
        <f t="shared" si="21"/>
        <v>0.32679738562091504</v>
      </c>
      <c r="M55" s="11">
        <f t="shared" si="22"/>
        <v>0.32786885245901642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-0.27220935181378825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0.23990612072229672</v>
      </c>
      <c r="Q55" s="11">
        <f>2*'OddsRatio_working_3-way'!K55*'OddsRatio_working_3-way'!L55*'OddsRatio_working_3-way'!M55</f>
        <v>8.5375843673415205E-2</v>
      </c>
      <c r="R55" s="11">
        <f t="shared" si="23"/>
        <v>0</v>
      </c>
      <c r="S55" s="11">
        <f t="shared" si="24"/>
        <v>-0.88132945882921254</v>
      </c>
      <c r="T55" s="11">
        <f t="shared" si="25"/>
        <v>-0.31364037680754897</v>
      </c>
      <c r="U55" s="11">
        <f>'OddsRatio_working_3-way'!S55-'OddsRatio_working_3-way'!R55^2/3</f>
        <v>-0.88132945882921254</v>
      </c>
      <c r="V55" s="11">
        <f>'OddsRatio_working_3-way'!S55*'OddsRatio_working_3-way'!R55/3-2*'OddsRatio_working_3-way'!R55^3/27-'OddsRatio_working_3-way'!T55</f>
        <v>0.31364037680754897</v>
      </c>
      <c r="W55" s="11">
        <f>'OddsRatio_working_3-way'!V55^2+4*'OddsRatio_working_3-way'!U55^3/27</f>
        <v>-3.0467906579814269E-3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0.15923023945058515</v>
      </c>
      <c r="Y55" s="11">
        <f>IF('OddsRatio_working_3-way'!W55&gt;=0,IF('OddsRatio_working_3-way'!V55+SQRT('OddsRatio_working_3-way'!W55)&gt;0,0,PI()),ACOS('OddsRatio_working_3-way'!V55/(2*'OddsRatio_working_3-way'!X55)))</f>
        <v>0.17420661727757558</v>
      </c>
      <c r="Z55" s="11">
        <f>'OddsRatio_working_3-way'!X55^(1/3)*COS('OddsRatio_working_3-way'!Y55/3)</f>
        <v>0.54109794556028012</v>
      </c>
      <c r="AA55" s="11">
        <f>'OddsRatio_working_3-way'!X55^(1/3)*COS(('OddsRatio_working_3-way'!Y55+2*PI())/3)</f>
        <v>-0.29779093838720094</v>
      </c>
      <c r="AB55" s="11">
        <f>'OddsRatio_working_3-way'!X55^(1/3)*COS(('OddsRatio_working_3-way'!Y55+4*PI())/3)</f>
        <v>-0.24330700717307907</v>
      </c>
      <c r="AC55" s="11">
        <f>'OddsRatio_working_3-way'!X55^(1/3)*SIN('OddsRatio_working_3-way'!Y55/3)</f>
        <v>3.1456312352982324E-2</v>
      </c>
      <c r="AD55" s="11">
        <f>'OddsRatio_working_3-way'!X55^(1/3)*SIN(('OddsRatio_working_3-way'!Y55+2*PI())/3)</f>
        <v>0.45287641061428063</v>
      </c>
      <c r="AE55" s="11">
        <f>'OddsRatio_working_3-way'!X55^(1/3)*SIN(('OddsRatio_working_3-way'!Y55+4*PI())/3)</f>
        <v>-0.48433272296726299</v>
      </c>
      <c r="AF55" s="11">
        <f>-'OddsRatio_working_3-way'!U55/(3*'OddsRatio_working_3-way'!X55^(1/3))*COS(('OddsRatio_working_3-way'!Y55)/3)</f>
        <v>0.54109794556028001</v>
      </c>
      <c r="AG55" s="11">
        <f>-'OddsRatio_working_3-way'!U55/(3*'OddsRatio_working_3-way'!X55^(1/3))*COS(('OddsRatio_working_3-way'!Y55+2*PI())/3)</f>
        <v>-0.29779093838720089</v>
      </c>
      <c r="AH55" s="11">
        <f>-'OddsRatio_working_3-way'!U55/(3*'OddsRatio_working_3-way'!X55^(1/3))*COS(('OddsRatio_working_3-way'!Y55+4*PI())/3)</f>
        <v>-0.24330700717307902</v>
      </c>
      <c r="AI55" s="11">
        <f>'OddsRatio_working_3-way'!U55/(3*'OddsRatio_working_3-way'!X55^(1/3))*SIN(('OddsRatio_working_3-way'!Y55)/3)</f>
        <v>-3.1456312352982317E-2</v>
      </c>
      <c r="AJ55" s="11">
        <f>'OddsRatio_working_3-way'!U55/(3*'OddsRatio_working_3-way'!X55^(1/3))*SIN(('OddsRatio_working_3-way'!Y55+2*PI())/3)</f>
        <v>-0.45287641061428058</v>
      </c>
      <c r="AK55" s="11">
        <f>'OddsRatio_working_3-way'!U55/(3*'OddsRatio_working_3-way'!X55^(1/3))*SIN(('OddsRatio_working_3-way'!Y55+4*PI())/3)</f>
        <v>0.48433272296726287</v>
      </c>
      <c r="AL55" s="11">
        <f>'OddsRatio_working_3-way'!Z55+'OddsRatio_working_3-way'!AF55</f>
        <v>1.08219589112056</v>
      </c>
      <c r="AM55" s="11">
        <f>'OddsRatio_working_3-way'!AA55+'OddsRatio_working_3-way'!AG55</f>
        <v>-0.59558187677440189</v>
      </c>
      <c r="AN55" s="11">
        <f>'OddsRatio_working_3-way'!AB55+'OddsRatio_working_3-way'!AH55</f>
        <v>-0.48661401434615809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1.08219589112056</v>
      </c>
      <c r="AS55" s="11">
        <f>IF(('OddsRatio_working_3-way'!X55=0),IF(Q55&gt;0,-Q55^(1/3),(-Q55)^(1/3)),'OddsRatio_working_3-way'!AM55-'OddsRatio_working_3-way'!R55/3)</f>
        <v>-0.59558187677440189</v>
      </c>
      <c r="AT55" s="11">
        <f>IF(('OddsRatio_working_3-way'!X55=0),IF(Q55&gt;0,-Q55^(1/3),(-Q55)^(1/3)),'OddsRatio_working_3-way'!AN55-'OddsRatio_working_3-way'!R55/3)</f>
        <v>-0.48661401434615809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9">
        <f t="shared" si="13"/>
        <v>0.41823114393620753</v>
      </c>
      <c r="E56" s="9">
        <f t="shared" si="14"/>
        <v>0.28399183832075892</v>
      </c>
      <c r="F56" s="9">
        <f t="shared" si="15"/>
        <v>0.29777701774303361</v>
      </c>
      <c r="G56" s="9">
        <f t="shared" si="16"/>
        <v>1.0867361873681112</v>
      </c>
      <c r="H56" s="9">
        <f t="shared" si="17"/>
        <v>2.3910223198311824</v>
      </c>
      <c r="I56" s="9">
        <f t="shared" si="18"/>
        <v>3.5212279546940173</v>
      </c>
      <c r="J56" s="9">
        <f t="shared" si="19"/>
        <v>3.3582175265888017</v>
      </c>
      <c r="K56" s="11">
        <f t="shared" si="20"/>
        <v>0.43859649122807021</v>
      </c>
      <c r="L56" s="11">
        <f t="shared" si="21"/>
        <v>0.30120481927710846</v>
      </c>
      <c r="M56" s="11">
        <f t="shared" si="22"/>
        <v>0.31545741324921134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-0.26855020947145714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0.24046043046501134</v>
      </c>
      <c r="Q56" s="11">
        <f>2*'OddsRatio_working_3-way'!K56*'OddsRatio_working_3-way'!L56*'OddsRatio_working_3-way'!M56</f>
        <v>8.3348502760835816E-2</v>
      </c>
      <c r="R56" s="11">
        <f t="shared" si="23"/>
        <v>0</v>
      </c>
      <c r="S56" s="11">
        <f t="shared" si="24"/>
        <v>-0.89540213332273966</v>
      </c>
      <c r="T56" s="11">
        <f t="shared" si="25"/>
        <v>-0.31036469092642621</v>
      </c>
      <c r="U56" s="11">
        <f>'OddsRatio_working_3-way'!S56-'OddsRatio_working_3-way'!R56^2/3</f>
        <v>-0.89540213332273966</v>
      </c>
      <c r="V56" s="11">
        <f>'OddsRatio_working_3-way'!S56*'OddsRatio_working_3-way'!R56/3-2*'OddsRatio_working_3-way'!R56^3/27-'OddsRatio_working_3-way'!T56</f>
        <v>0.31036469092642621</v>
      </c>
      <c r="W56" s="11">
        <f>'OddsRatio_working_3-way'!V56^2+4*'OddsRatio_working_3-way'!U56^3/27</f>
        <v>-1.0026968373428216E-2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0.16305919917876779</v>
      </c>
      <c r="Y56" s="11">
        <f>IF('OddsRatio_working_3-way'!W56&gt;=0,IF('OddsRatio_working_3-way'!V56+SQRT('OddsRatio_working_3-way'!W56)&gt;0,0,PI()),ACOS('OddsRatio_working_3-way'!V56/(2*'OddsRatio_working_3-way'!X56)))</f>
        <v>0.31209205015880515</v>
      </c>
      <c r="Z56" s="11">
        <f>'OddsRatio_working_3-way'!X56^(1/3)*COS('OddsRatio_working_3-way'!Y56/3)</f>
        <v>0.54336809368405559</v>
      </c>
      <c r="AA56" s="11">
        <f>'OddsRatio_working_3-way'!X56^(1/3)*COS(('OddsRatio_working_3-way'!Y56+2*PI())/3)</f>
        <v>-0.32081519180427553</v>
      </c>
      <c r="AB56" s="11">
        <f>'OddsRatio_working_3-way'!X56^(1/3)*COS(('OddsRatio_working_3-way'!Y56+4*PI())/3)</f>
        <v>-0.22255290187978025</v>
      </c>
      <c r="AC56" s="11">
        <f>'OddsRatio_working_3-way'!X56^(1/3)*SIN('OddsRatio_working_3-way'!Y56/3)</f>
        <v>5.6731759539096642E-2</v>
      </c>
      <c r="AD56" s="11">
        <f>'OddsRatio_working_3-way'!X56^(1/3)*SIN(('OddsRatio_working_3-way'!Y56+2*PI())/3)</f>
        <v>0.44220469296676673</v>
      </c>
      <c r="AE56" s="11">
        <f>'OddsRatio_working_3-way'!X56^(1/3)*SIN(('OddsRatio_working_3-way'!Y56+4*PI())/3)</f>
        <v>-0.49893645250586321</v>
      </c>
      <c r="AF56" s="11">
        <f>-'OddsRatio_working_3-way'!U56/(3*'OddsRatio_working_3-way'!X56^(1/3))*COS(('OddsRatio_working_3-way'!Y56)/3)</f>
        <v>0.54336809368405559</v>
      </c>
      <c r="AG56" s="11">
        <f>-'OddsRatio_working_3-way'!U56/(3*'OddsRatio_working_3-way'!X56^(1/3))*COS(('OddsRatio_working_3-way'!Y56+2*PI())/3)</f>
        <v>-0.32081519180427553</v>
      </c>
      <c r="AH56" s="11">
        <f>-'OddsRatio_working_3-way'!U56/(3*'OddsRatio_working_3-way'!X56^(1/3))*COS(('OddsRatio_working_3-way'!Y56+4*PI())/3)</f>
        <v>-0.22255290187978025</v>
      </c>
      <c r="AI56" s="11">
        <f>'OddsRatio_working_3-way'!U56/(3*'OddsRatio_working_3-way'!X56^(1/3))*SIN(('OddsRatio_working_3-way'!Y56)/3)</f>
        <v>-5.6731759539096642E-2</v>
      </c>
      <c r="AJ56" s="11">
        <f>'OddsRatio_working_3-way'!U56/(3*'OddsRatio_working_3-way'!X56^(1/3))*SIN(('OddsRatio_working_3-way'!Y56+2*PI())/3)</f>
        <v>-0.44220469296676673</v>
      </c>
      <c r="AK56" s="11">
        <f>'OddsRatio_working_3-way'!U56/(3*'OddsRatio_working_3-way'!X56^(1/3))*SIN(('OddsRatio_working_3-way'!Y56+4*PI())/3)</f>
        <v>0.49893645250586321</v>
      </c>
      <c r="AL56" s="11">
        <f>'OddsRatio_working_3-way'!Z56+'OddsRatio_working_3-way'!AF56</f>
        <v>1.0867361873681112</v>
      </c>
      <c r="AM56" s="11">
        <f>'OddsRatio_working_3-way'!AA56+'OddsRatio_working_3-way'!AG56</f>
        <v>-0.64163038360855107</v>
      </c>
      <c r="AN56" s="11">
        <f>'OddsRatio_working_3-way'!AB56+'OddsRatio_working_3-way'!AH56</f>
        <v>-0.44510580375956049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1.0867361873681112</v>
      </c>
      <c r="AS56" s="11">
        <f>IF(('OddsRatio_working_3-way'!X56=0),IF(Q56&gt;0,-Q56^(1/3),(-Q56)^(1/3)),'OddsRatio_working_3-way'!AM56-'OddsRatio_working_3-way'!R56/3)</f>
        <v>-0.64163038360855107</v>
      </c>
      <c r="AT56" s="11">
        <f>IF(('OddsRatio_working_3-way'!X56=0),IF(Q56&gt;0,-Q56^(1/3),(-Q56)^(1/3)),'OddsRatio_working_3-way'!AN56-'OddsRatio_working_3-way'!R56/3)</f>
        <v>-0.44510580375956049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9">
        <f t="shared" si="13"/>
        <v>0.52236737817273426</v>
      </c>
      <c r="E57" s="9">
        <f t="shared" si="14"/>
        <v>0.25878142723417302</v>
      </c>
      <c r="F57" s="9">
        <f t="shared" si="15"/>
        <v>0.21885119459309274</v>
      </c>
      <c r="G57" s="9">
        <f t="shared" si="16"/>
        <v>1.1016403669125008</v>
      </c>
      <c r="H57" s="9">
        <f t="shared" si="17"/>
        <v>1.9143615045373759</v>
      </c>
      <c r="I57" s="9">
        <f t="shared" si="18"/>
        <v>3.8642649539725022</v>
      </c>
      <c r="J57" s="9">
        <f t="shared" si="19"/>
        <v>4.5693147887965031</v>
      </c>
      <c r="K57" s="11">
        <f t="shared" si="20"/>
        <v>0.54644808743169393</v>
      </c>
      <c r="L57" s="11">
        <f t="shared" si="21"/>
        <v>0.27777777777777779</v>
      </c>
      <c r="M57" s="11">
        <f t="shared" si="22"/>
        <v>0.23584905660377356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-0.25030931023816894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0.23878463988269122</v>
      </c>
      <c r="Q57" s="11">
        <f>2*'OddsRatio_working_3-way'!K57*'OddsRatio_working_3-way'!L57*'OddsRatio_working_3-way'!M57</f>
        <v>7.1599592168722997E-2</v>
      </c>
      <c r="R57" s="11">
        <f t="shared" si="23"/>
        <v>0</v>
      </c>
      <c r="S57" s="11">
        <f t="shared" si="24"/>
        <v>-0.9539582832755521</v>
      </c>
      <c r="T57" s="11">
        <f t="shared" si="25"/>
        <v>-0.28604446275128997</v>
      </c>
      <c r="U57" s="11">
        <f>'OddsRatio_working_3-way'!S57-'OddsRatio_working_3-way'!R57^2/3</f>
        <v>-0.9539582832755521</v>
      </c>
      <c r="V57" s="11">
        <f>'OddsRatio_working_3-way'!S57*'OddsRatio_working_3-way'!R57/3-2*'OddsRatio_working_3-way'!R57^3/27-'OddsRatio_working_3-way'!T57</f>
        <v>0.28604446275128997</v>
      </c>
      <c r="W57" s="11">
        <f>'OddsRatio_working_3-way'!V57^2+4*'OddsRatio_working_3-way'!U57^3/27</f>
        <v>-4.6791419819023725E-2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0.17931317191557472</v>
      </c>
      <c r="Y57" s="11">
        <f>IF('OddsRatio_working_3-way'!W57&gt;=0,IF('OddsRatio_working_3-way'!V57+SQRT('OddsRatio_working_3-way'!W57)&gt;0,0,PI()),ACOS('OddsRatio_working_3-way'!V57/(2*'OddsRatio_working_3-way'!X57)))</f>
        <v>0.64747159743650906</v>
      </c>
      <c r="Z57" s="11">
        <f>'OddsRatio_working_3-way'!X57^(1/3)*COS('OddsRatio_working_3-way'!Y57/3)</f>
        <v>0.55082018345625039</v>
      </c>
      <c r="AA57" s="11">
        <f>'OddsRatio_working_3-way'!X57^(1/3)*COS(('OddsRatio_working_3-way'!Y57+2*PI())/3)</f>
        <v>-0.37999218838814131</v>
      </c>
      <c r="AB57" s="11">
        <f>'OddsRatio_working_3-way'!X57^(1/3)*COS(('OddsRatio_working_3-way'!Y57+4*PI())/3)</f>
        <v>-0.17082799506810922</v>
      </c>
      <c r="AC57" s="11">
        <f>'OddsRatio_working_3-way'!X57^(1/3)*SIN('OddsRatio_working_3-way'!Y57/3)</f>
        <v>0.12076100331815159</v>
      </c>
      <c r="AD57" s="11">
        <f>'OddsRatio_working_3-way'!X57^(1/3)*SIN(('OddsRatio_working_3-way'!Y57+2*PI())/3)</f>
        <v>0.4166437701312421</v>
      </c>
      <c r="AE57" s="11">
        <f>'OddsRatio_working_3-way'!X57^(1/3)*SIN(('OddsRatio_working_3-way'!Y57+4*PI())/3)</f>
        <v>-0.53740477344939364</v>
      </c>
      <c r="AF57" s="11">
        <f>-'OddsRatio_working_3-way'!U57/(3*'OddsRatio_working_3-way'!X57^(1/3))*COS(('OddsRatio_working_3-way'!Y57)/3)</f>
        <v>0.55082018345625039</v>
      </c>
      <c r="AG57" s="11">
        <f>-'OddsRatio_working_3-way'!U57/(3*'OddsRatio_working_3-way'!X57^(1/3))*COS(('OddsRatio_working_3-way'!Y57+2*PI())/3)</f>
        <v>-0.37999218838814131</v>
      </c>
      <c r="AH57" s="11">
        <f>-'OddsRatio_working_3-way'!U57/(3*'OddsRatio_working_3-way'!X57^(1/3))*COS(('OddsRatio_working_3-way'!Y57+4*PI())/3)</f>
        <v>-0.17082799506810922</v>
      </c>
      <c r="AI57" s="11">
        <f>'OddsRatio_working_3-way'!U57/(3*'OddsRatio_working_3-way'!X57^(1/3))*SIN(('OddsRatio_working_3-way'!Y57)/3)</f>
        <v>-0.12076100331815159</v>
      </c>
      <c r="AJ57" s="11">
        <f>'OddsRatio_working_3-way'!U57/(3*'OddsRatio_working_3-way'!X57^(1/3))*SIN(('OddsRatio_working_3-way'!Y57+2*PI())/3)</f>
        <v>-0.4166437701312421</v>
      </c>
      <c r="AK57" s="11">
        <f>'OddsRatio_working_3-way'!U57/(3*'OddsRatio_working_3-way'!X57^(1/3))*SIN(('OddsRatio_working_3-way'!Y57+4*PI())/3)</f>
        <v>0.53740477344939364</v>
      </c>
      <c r="AL57" s="11">
        <f>'OddsRatio_working_3-way'!Z57+'OddsRatio_working_3-way'!AF57</f>
        <v>1.1016403669125008</v>
      </c>
      <c r="AM57" s="11">
        <f>'OddsRatio_working_3-way'!AA57+'OddsRatio_working_3-way'!AG57</f>
        <v>-0.75998437677628261</v>
      </c>
      <c r="AN57" s="11">
        <f>'OddsRatio_working_3-way'!AB57+'OddsRatio_working_3-way'!AH57</f>
        <v>-0.34165599013621845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1.1016403669125008</v>
      </c>
      <c r="AS57" s="11">
        <f>IF(('OddsRatio_working_3-way'!X57=0),IF(Q57&gt;0,-Q57^(1/3),(-Q57)^(1/3)),'OddsRatio_working_3-way'!AM57-'OddsRatio_working_3-way'!R57/3)</f>
        <v>-0.75998437677628261</v>
      </c>
      <c r="AT57" s="11">
        <f>IF(('OddsRatio_working_3-way'!X57=0),IF(Q57&gt;0,-Q57^(1/3),(-Q57)^(1/3)),'OddsRatio_working_3-way'!AN57-'OddsRatio_working_3-way'!R57/3)</f>
        <v>-0.34165599013621845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9">
        <f t="shared" si="13"/>
        <v>0.5331337522127233</v>
      </c>
      <c r="E58" s="9">
        <f t="shared" si="14"/>
        <v>0.23343312389363835</v>
      </c>
      <c r="F58" s="9">
        <f t="shared" si="15"/>
        <v>0.23343312389363835</v>
      </c>
      <c r="G58" s="9">
        <f t="shared" si="16"/>
        <v>1.0946273938050037</v>
      </c>
      <c r="H58" s="9">
        <f t="shared" si="17"/>
        <v>1.8757019150440029</v>
      </c>
      <c r="I58" s="9">
        <f t="shared" si="18"/>
        <v>4.2838821814150112</v>
      </c>
      <c r="J58" s="9">
        <f t="shared" si="19"/>
        <v>4.2838821814150112</v>
      </c>
      <c r="K58" s="11">
        <f t="shared" si="20"/>
        <v>0.55555555555555558</v>
      </c>
      <c r="L58" s="11">
        <f t="shared" si="21"/>
        <v>0.25</v>
      </c>
      <c r="M58" s="11">
        <f t="shared" si="22"/>
        <v>0.25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-0.24999999999999989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0.2361111111111111</v>
      </c>
      <c r="Q58" s="11">
        <f>2*'OddsRatio_working_3-way'!K58*'OddsRatio_working_3-way'!L58*'OddsRatio_working_3-way'!M58</f>
        <v>6.9444444444444448E-2</v>
      </c>
      <c r="R58" s="11">
        <f t="shared" si="23"/>
        <v>0</v>
      </c>
      <c r="S58" s="11">
        <f t="shared" si="24"/>
        <v>-0.94444444444444486</v>
      </c>
      <c r="T58" s="11">
        <f t="shared" si="25"/>
        <v>-0.2777777777777779</v>
      </c>
      <c r="U58" s="11">
        <f>'OddsRatio_working_3-way'!S58-'OddsRatio_working_3-way'!R58^2/3</f>
        <v>-0.94444444444444486</v>
      </c>
      <c r="V58" s="11">
        <f>'OddsRatio_working_3-way'!S58*'OddsRatio_working_3-way'!R58/3-2*'OddsRatio_working_3-way'!R58^3/27-'OddsRatio_working_3-way'!T58</f>
        <v>0.2777777777777779</v>
      </c>
      <c r="W58" s="11">
        <f>'OddsRatio_working_3-way'!V58^2+4*'OddsRatio_working_3-way'!U58^3/27</f>
        <v>-4.7642635777066594E-2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0.17663743204954263</v>
      </c>
      <c r="Y58" s="11">
        <f>IF('OddsRatio_working_3-way'!W58&gt;=0,IF('OddsRatio_working_3-way'!V58+SQRT('OddsRatio_working_3-way'!W58)&gt;0,0,PI()),ACOS('OddsRatio_working_3-way'!V58/(2*'OddsRatio_working_3-way'!X58)))</f>
        <v>0.6660092183803924</v>
      </c>
      <c r="Z58" s="11">
        <f>'OddsRatio_working_3-way'!X58^(1/3)*COS('OddsRatio_working_3-way'!Y58/3)</f>
        <v>0.54731369690250187</v>
      </c>
      <c r="AA58" s="11">
        <f>'OddsRatio_working_3-way'!X58^(1/3)*COS(('OddsRatio_working_3-way'!Y58+2*PI())/3)</f>
        <v>-0.38064703023583535</v>
      </c>
      <c r="AB58" s="11">
        <f>'OddsRatio_working_3-way'!X58^(1/3)*COS(('OddsRatio_working_3-way'!Y58+4*PI())/3)</f>
        <v>-0.16666666666666669</v>
      </c>
      <c r="AC58" s="11">
        <f>'OddsRatio_working_3-way'!X58^(1/3)*SIN('OddsRatio_working_3-way'!Y58/3)</f>
        <v>0.12354162050795349</v>
      </c>
      <c r="AD58" s="11">
        <f>'OddsRatio_working_3-way'!X58^(1/3)*SIN(('OddsRatio_working_3-way'!Y58+2*PI())/3)</f>
        <v>0.41221675510276629</v>
      </c>
      <c r="AE58" s="11">
        <f>'OddsRatio_working_3-way'!X58^(1/3)*SIN(('OddsRatio_working_3-way'!Y58+4*PI())/3)</f>
        <v>-0.53575837561071982</v>
      </c>
      <c r="AF58" s="11">
        <f>-'OddsRatio_working_3-way'!U58/(3*'OddsRatio_working_3-way'!X58^(1/3))*COS(('OddsRatio_working_3-way'!Y58)/3)</f>
        <v>0.54731369690250187</v>
      </c>
      <c r="AG58" s="11">
        <f>-'OddsRatio_working_3-way'!U58/(3*'OddsRatio_working_3-way'!X58^(1/3))*COS(('OddsRatio_working_3-way'!Y58+2*PI())/3)</f>
        <v>-0.38064703023583535</v>
      </c>
      <c r="AH58" s="11">
        <f>-'OddsRatio_working_3-way'!U58/(3*'OddsRatio_working_3-way'!X58^(1/3))*COS(('OddsRatio_working_3-way'!Y58+4*PI())/3)</f>
        <v>-0.16666666666666669</v>
      </c>
      <c r="AI58" s="11">
        <f>'OddsRatio_working_3-way'!U58/(3*'OddsRatio_working_3-way'!X58^(1/3))*SIN(('OddsRatio_working_3-way'!Y58)/3)</f>
        <v>-0.12354162050795349</v>
      </c>
      <c r="AJ58" s="11">
        <f>'OddsRatio_working_3-way'!U58/(3*'OddsRatio_working_3-way'!X58^(1/3))*SIN(('OddsRatio_working_3-way'!Y58+2*PI())/3)</f>
        <v>-0.41221675510276629</v>
      </c>
      <c r="AK58" s="11">
        <f>'OddsRatio_working_3-way'!U58/(3*'OddsRatio_working_3-way'!X58^(1/3))*SIN(('OddsRatio_working_3-way'!Y58+4*PI())/3)</f>
        <v>0.53575837561071982</v>
      </c>
      <c r="AL58" s="11">
        <f>'OddsRatio_working_3-way'!Z58+'OddsRatio_working_3-way'!AF58</f>
        <v>1.0946273938050037</v>
      </c>
      <c r="AM58" s="11">
        <f>'OddsRatio_working_3-way'!AA58+'OddsRatio_working_3-way'!AG58</f>
        <v>-0.7612940604716707</v>
      </c>
      <c r="AN58" s="11">
        <f>'OddsRatio_working_3-way'!AB58+'OddsRatio_working_3-way'!AH58</f>
        <v>-0.33333333333333337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1.0946273938050037</v>
      </c>
      <c r="AS58" s="11">
        <f>IF(('OddsRatio_working_3-way'!X58=0),IF(Q58&gt;0,-Q58^(1/3),(-Q58)^(1/3)),'OddsRatio_working_3-way'!AM58-'OddsRatio_working_3-way'!R58/3)</f>
        <v>-0.7612940604716707</v>
      </c>
      <c r="AT58" s="11">
        <f>IF(('OddsRatio_working_3-way'!X58=0),IF(Q58&gt;0,-Q58^(1/3),(-Q58)^(1/3)),'OddsRatio_working_3-way'!AN58-'OddsRatio_working_3-way'!R58/3)</f>
        <v>-0.33333333333333337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9">
        <f t="shared" si="13"/>
        <v>0.24487436157882381</v>
      </c>
      <c r="E59" s="9">
        <f t="shared" si="14"/>
        <v>0.26643025241250695</v>
      </c>
      <c r="F59" s="9">
        <f t="shared" si="15"/>
        <v>0.4886953860086693</v>
      </c>
      <c r="G59" s="9">
        <f t="shared" si="16"/>
        <v>1.1013310101913296</v>
      </c>
      <c r="H59" s="9">
        <f t="shared" si="17"/>
        <v>4.0837268285357231</v>
      </c>
      <c r="I59" s="9">
        <f t="shared" si="18"/>
        <v>3.753327525478324</v>
      </c>
      <c r="J59" s="9">
        <f t="shared" si="19"/>
        <v>2.0462644596817623</v>
      </c>
      <c r="K59" s="11">
        <f t="shared" si="20"/>
        <v>0.26315789473684209</v>
      </c>
      <c r="L59" s="11">
        <f t="shared" si="21"/>
        <v>0.2857142857142857</v>
      </c>
      <c r="M59" s="11">
        <f t="shared" si="22"/>
        <v>0.51282051282051289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-0.25641025641025628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0.24098708309234623</v>
      </c>
      <c r="Q59" s="11">
        <f>2*'OddsRatio_working_3-way'!K59*'OddsRatio_working_3-way'!L59*'OddsRatio_working_3-way'!M59</f>
        <v>7.7115866589550802E-2</v>
      </c>
      <c r="R59" s="11">
        <f t="shared" si="23"/>
        <v>0</v>
      </c>
      <c r="S59" s="11">
        <f t="shared" si="24"/>
        <v>-0.93984962406015082</v>
      </c>
      <c r="T59" s="11">
        <f t="shared" si="25"/>
        <v>-0.30075187969924827</v>
      </c>
      <c r="U59" s="11">
        <f>'OddsRatio_working_3-way'!S59-'OddsRatio_working_3-way'!R59^2/3</f>
        <v>-0.93984962406015082</v>
      </c>
      <c r="V59" s="11">
        <f>'OddsRatio_working_3-way'!S59*'OddsRatio_working_3-way'!R59/3-2*'OddsRatio_working_3-way'!R59^3/27-'OddsRatio_working_3-way'!T59</f>
        <v>0.30075187969924827</v>
      </c>
      <c r="W59" s="11">
        <f>'OddsRatio_working_3-way'!V59^2+4*'OddsRatio_working_3-way'!U59^3/27</f>
        <v>-3.2538743483100901E-2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0.17534996195161548</v>
      </c>
      <c r="Y59" s="11">
        <f>IF('OddsRatio_working_3-way'!W59&gt;=0,IF('OddsRatio_working_3-way'!V59+SQRT('OddsRatio_working_3-way'!W59)&gt;0,0,PI()),ACOS('OddsRatio_working_3-way'!V59/(2*'OddsRatio_working_3-way'!X59)))</f>
        <v>0.54025777965253341</v>
      </c>
      <c r="Z59" s="11">
        <f>'OddsRatio_working_3-way'!X59^(1/3)*COS('OddsRatio_working_3-way'!Y59/3)</f>
        <v>0.55066550509566492</v>
      </c>
      <c r="AA59" s="11">
        <f>'OddsRatio_working_3-way'!X59^(1/3)*COS(('OddsRatio_working_3-way'!Y59+2*PI())/3)</f>
        <v>-0.36215459391473698</v>
      </c>
      <c r="AB59" s="11">
        <f>'OddsRatio_working_3-way'!X59^(1/3)*COS(('OddsRatio_working_3-way'!Y59+4*PI())/3)</f>
        <v>-0.18851091118092778</v>
      </c>
      <c r="AC59" s="11">
        <f>'OddsRatio_working_3-way'!X59^(1/3)*SIN('OddsRatio_working_3-way'!Y59/3)</f>
        <v>0.10025322696944272</v>
      </c>
      <c r="AD59" s="11">
        <f>'OddsRatio_working_3-way'!X59^(1/3)*SIN(('OddsRatio_working_3-way'!Y59+2*PI())/3)</f>
        <v>0.42676370291591376</v>
      </c>
      <c r="AE59" s="11">
        <f>'OddsRatio_working_3-way'!X59^(1/3)*SIN(('OddsRatio_working_3-way'!Y59+4*PI())/3)</f>
        <v>-0.52701692988535642</v>
      </c>
      <c r="AF59" s="11">
        <f>-'OddsRatio_working_3-way'!U59/(3*'OddsRatio_working_3-way'!X59^(1/3))*COS(('OddsRatio_working_3-way'!Y59)/3)</f>
        <v>0.55066550509566481</v>
      </c>
      <c r="AG59" s="11">
        <f>-'OddsRatio_working_3-way'!U59/(3*'OddsRatio_working_3-way'!X59^(1/3))*COS(('OddsRatio_working_3-way'!Y59+2*PI())/3)</f>
        <v>-0.36215459391473687</v>
      </c>
      <c r="AH59" s="11">
        <f>-'OddsRatio_working_3-way'!U59/(3*'OddsRatio_working_3-way'!X59^(1/3))*COS(('OddsRatio_working_3-way'!Y59+4*PI())/3)</f>
        <v>-0.18851091118092775</v>
      </c>
      <c r="AI59" s="11">
        <f>'OddsRatio_working_3-way'!U59/(3*'OddsRatio_working_3-way'!X59^(1/3))*SIN(('OddsRatio_working_3-way'!Y59)/3)</f>
        <v>-0.10025322696944271</v>
      </c>
      <c r="AJ59" s="11">
        <f>'OddsRatio_working_3-way'!U59/(3*'OddsRatio_working_3-way'!X59^(1/3))*SIN(('OddsRatio_working_3-way'!Y59+2*PI())/3)</f>
        <v>-0.42676370291591365</v>
      </c>
      <c r="AK59" s="11">
        <f>'OddsRatio_working_3-way'!U59/(3*'OddsRatio_working_3-way'!X59^(1/3))*SIN(('OddsRatio_working_3-way'!Y59+4*PI())/3)</f>
        <v>0.52701692988535631</v>
      </c>
      <c r="AL59" s="11">
        <f>'OddsRatio_working_3-way'!Z59+'OddsRatio_working_3-way'!AF59</f>
        <v>1.1013310101913296</v>
      </c>
      <c r="AM59" s="11">
        <f>'OddsRatio_working_3-way'!AA59+'OddsRatio_working_3-way'!AG59</f>
        <v>-0.72430918782947384</v>
      </c>
      <c r="AN59" s="11">
        <f>'OddsRatio_working_3-way'!AB59+'OddsRatio_working_3-way'!AH59</f>
        <v>-0.37702182236185555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1.1013310101913296</v>
      </c>
      <c r="AS59" s="11">
        <f>IF(('OddsRatio_working_3-way'!X59=0),IF(Q59&gt;0,-Q59^(1/3),(-Q59)^(1/3)),'OddsRatio_working_3-way'!AM59-'OddsRatio_working_3-way'!R59/3)</f>
        <v>-0.72430918782947384</v>
      </c>
      <c r="AT59" s="11">
        <f>IF(('OddsRatio_working_3-way'!X59=0),IF(Q59&gt;0,-Q59^(1/3),(-Q59)^(1/3)),'OddsRatio_working_3-way'!AN59-'OddsRatio_working_3-way'!R59/3)</f>
        <v>-0.37702182236185555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9">
        <f t="shared" si="13"/>
        <v>0.35211940540326503</v>
      </c>
      <c r="E60" s="9">
        <f t="shared" si="14"/>
        <v>0.29576118919347011</v>
      </c>
      <c r="F60" s="9">
        <f t="shared" si="15"/>
        <v>0.35211940540326503</v>
      </c>
      <c r="G60" s="9">
        <f t="shared" si="16"/>
        <v>1.0823210145980573</v>
      </c>
      <c r="H60" s="9">
        <f t="shared" si="17"/>
        <v>2.8399457248166975</v>
      </c>
      <c r="I60" s="9">
        <f t="shared" si="18"/>
        <v>3.3811062321157257</v>
      </c>
      <c r="J60" s="9">
        <f t="shared" si="19"/>
        <v>2.8399457248166975</v>
      </c>
      <c r="K60" s="11">
        <f t="shared" si="20"/>
        <v>0.37037037037037035</v>
      </c>
      <c r="L60" s="11">
        <f t="shared" si="21"/>
        <v>0.3125</v>
      </c>
      <c r="M60" s="11">
        <f t="shared" si="22"/>
        <v>0.37037037037037035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-0.27254801097393688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0.24005486968449924</v>
      </c>
      <c r="Q60" s="11">
        <f>2*'OddsRatio_working_3-way'!K60*'OddsRatio_working_3-way'!L60*'OddsRatio_working_3-way'!M60</f>
        <v>8.5733882030178316E-2</v>
      </c>
      <c r="R60" s="11">
        <f t="shared" si="23"/>
        <v>0</v>
      </c>
      <c r="S60" s="11">
        <f t="shared" si="24"/>
        <v>-0.88078011953444457</v>
      </c>
      <c r="T60" s="11">
        <f t="shared" si="25"/>
        <v>-0.31456432840515886</v>
      </c>
      <c r="U60" s="11">
        <f>'OddsRatio_working_3-way'!S60-'OddsRatio_working_3-way'!R60^2/3</f>
        <v>-0.88078011953444457</v>
      </c>
      <c r="V60" s="11">
        <f>'OddsRatio_working_3-way'!S60*'OddsRatio_working_3-way'!R60/3-2*'OddsRatio_working_3-way'!R60^3/27-'OddsRatio_working_3-way'!T60</f>
        <v>0.31456432840515886</v>
      </c>
      <c r="W60" s="11">
        <f>'OddsRatio_working_3-way'!V60^2+4*'OddsRatio_working_3-way'!U60^3/27</f>
        <v>-2.2768360128662263E-3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0.15908138853889764</v>
      </c>
      <c r="Y60" s="11">
        <f>IF('OddsRatio_working_3-way'!W60&gt;=0,IF('OddsRatio_working_3-way'!V60+SQRT('OddsRatio_working_3-way'!W60)&gt;0,0,PI()),ACOS('OddsRatio_working_3-way'!V60/(2*'OddsRatio_working_3-way'!X60)))</f>
        <v>0.15054216128373787</v>
      </c>
      <c r="Z60" s="11">
        <f>'OddsRatio_working_3-way'!X60^(1/3)*COS('OddsRatio_working_3-way'!Y60/3)</f>
        <v>0.54116050729902865</v>
      </c>
      <c r="AA60" s="11">
        <f>'OddsRatio_working_3-way'!X60^(1/3)*COS(('OddsRatio_working_3-way'!Y60+2*PI())/3)</f>
        <v>-0.29411764705882326</v>
      </c>
      <c r="AB60" s="11">
        <f>'OddsRatio_working_3-way'!X60^(1/3)*COS(('OddsRatio_working_3-way'!Y60+4*PI())/3)</f>
        <v>-0.24704286024020555</v>
      </c>
      <c r="AC60" s="11">
        <f>'OddsRatio_working_3-way'!X60^(1/3)*SIN('OddsRatio_working_3-way'!Y60/3)</f>
        <v>2.7178640841773159E-2</v>
      </c>
      <c r="AD60" s="11">
        <f>'OddsRatio_working_3-way'!X60^(1/3)*SIN(('OddsRatio_working_3-way'!Y60+2*PI())/3)</f>
        <v>0.45506942642494635</v>
      </c>
      <c r="AE60" s="11">
        <f>'OddsRatio_working_3-way'!X60^(1/3)*SIN(('OddsRatio_working_3-way'!Y60+4*PI())/3)</f>
        <v>-0.48224806726671954</v>
      </c>
      <c r="AF60" s="11">
        <f>-'OddsRatio_working_3-way'!U60/(3*'OddsRatio_working_3-way'!X60^(1/3))*COS(('OddsRatio_working_3-way'!Y60)/3)</f>
        <v>0.54116050729902865</v>
      </c>
      <c r="AG60" s="11">
        <f>-'OddsRatio_working_3-way'!U60/(3*'OddsRatio_working_3-way'!X60^(1/3))*COS(('OddsRatio_working_3-way'!Y60+2*PI())/3)</f>
        <v>-0.29411764705882326</v>
      </c>
      <c r="AH60" s="11">
        <f>-'OddsRatio_working_3-way'!U60/(3*'OddsRatio_working_3-way'!X60^(1/3))*COS(('OddsRatio_working_3-way'!Y60+4*PI())/3)</f>
        <v>-0.24704286024020555</v>
      </c>
      <c r="AI60" s="11">
        <f>'OddsRatio_working_3-way'!U60/(3*'OddsRatio_working_3-way'!X60^(1/3))*SIN(('OddsRatio_working_3-way'!Y60)/3)</f>
        <v>-2.7178640841773159E-2</v>
      </c>
      <c r="AJ60" s="11">
        <f>'OddsRatio_working_3-way'!U60/(3*'OddsRatio_working_3-way'!X60^(1/3))*SIN(('OddsRatio_working_3-way'!Y60+2*PI())/3)</f>
        <v>-0.45506942642494635</v>
      </c>
      <c r="AK60" s="11">
        <f>'OddsRatio_working_3-way'!U60/(3*'OddsRatio_working_3-way'!X60^(1/3))*SIN(('OddsRatio_working_3-way'!Y60+4*PI())/3)</f>
        <v>0.48224806726671954</v>
      </c>
      <c r="AL60" s="11">
        <f>'OddsRatio_working_3-way'!Z60+'OddsRatio_working_3-way'!AF60</f>
        <v>1.0823210145980573</v>
      </c>
      <c r="AM60" s="11">
        <f>'OddsRatio_working_3-way'!AA60+'OddsRatio_working_3-way'!AG60</f>
        <v>-0.58823529411764652</v>
      </c>
      <c r="AN60" s="11">
        <f>'OddsRatio_working_3-way'!AB60+'OddsRatio_working_3-way'!AH60</f>
        <v>-0.49408572048041111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1.0823210145980573</v>
      </c>
      <c r="AS60" s="11">
        <f>IF(('OddsRatio_working_3-way'!X60=0),IF(Q60&gt;0,-Q60^(1/3),(-Q60)^(1/3)),'OddsRatio_working_3-way'!AM60-'OddsRatio_working_3-way'!R60/3)</f>
        <v>-0.58823529411764652</v>
      </c>
      <c r="AT60" s="11">
        <f>IF(('OddsRatio_working_3-way'!X60=0),IF(Q60&gt;0,-Q60^(1/3),(-Q60)^(1/3)),'OddsRatio_working_3-way'!AN60-'OddsRatio_working_3-way'!R60/3)</f>
        <v>-0.49408572048041111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9">
        <f t="shared" si="13"/>
        <v>0.39288675958777447</v>
      </c>
      <c r="E61" s="9">
        <f t="shared" si="14"/>
        <v>0.26600006251897251</v>
      </c>
      <c r="F61" s="9">
        <f t="shared" si="15"/>
        <v>0.34111317789325329</v>
      </c>
      <c r="G61" s="9">
        <f t="shared" si="16"/>
        <v>1.1037590450621413</v>
      </c>
      <c r="H61" s="9">
        <f t="shared" si="17"/>
        <v>2.5452626630869979</v>
      </c>
      <c r="I61" s="9">
        <f t="shared" si="18"/>
        <v>3.7593976126553534</v>
      </c>
      <c r="J61" s="9">
        <f t="shared" si="19"/>
        <v>2.9315783288587469</v>
      </c>
      <c r="K61" s="11">
        <f t="shared" si="20"/>
        <v>0.41666666666666669</v>
      </c>
      <c r="L61" s="11">
        <f t="shared" si="21"/>
        <v>0.2857142857142857</v>
      </c>
      <c r="M61" s="11">
        <f t="shared" si="22"/>
        <v>0.36363636363636365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-0.26515151515151536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0.24458874458874458</v>
      </c>
      <c r="Q61" s="11">
        <f>2*'OddsRatio_working_3-way'!K61*'OddsRatio_working_3-way'!L61*'OddsRatio_working_3-way'!M61</f>
        <v>8.6580086580086577E-2</v>
      </c>
      <c r="R61" s="11">
        <f t="shared" si="23"/>
        <v>0</v>
      </c>
      <c r="S61" s="11">
        <f t="shared" si="24"/>
        <v>-0.92244897959183592</v>
      </c>
      <c r="T61" s="11">
        <f t="shared" si="25"/>
        <v>-0.32653061224489771</v>
      </c>
      <c r="U61" s="11">
        <f>'OddsRatio_working_3-way'!S61-'OddsRatio_working_3-way'!R61^2/3</f>
        <v>-0.92244897959183592</v>
      </c>
      <c r="V61" s="11">
        <f>'OddsRatio_working_3-way'!S61*'OddsRatio_working_3-way'!R61/3-2*'OddsRatio_working_3-way'!R61^3/27-'OddsRatio_working_3-way'!T61</f>
        <v>0.32653061224489771</v>
      </c>
      <c r="W61" s="11">
        <f>'OddsRatio_working_3-way'!V61^2+4*'OddsRatio_working_3-way'!U61^3/27</f>
        <v>-9.6626506403383744E-3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0.17050285288915704</v>
      </c>
      <c r="Y61" s="11">
        <f>IF('OddsRatio_working_3-way'!W61&gt;=0,IF('OddsRatio_working_3-way'!V61+SQRT('OddsRatio_working_3-way'!W61)&gt;0,0,PI()),ACOS('OddsRatio_working_3-way'!V61/(2*'OddsRatio_working_3-way'!X61)))</f>
        <v>0.2924106692170847</v>
      </c>
      <c r="Z61" s="11">
        <f>'OddsRatio_working_3-way'!X61^(1/3)*COS('OddsRatio_working_3-way'!Y61/3)</f>
        <v>0.55187952253107064</v>
      </c>
      <c r="AA61" s="11">
        <f>'OddsRatio_working_3-way'!X61^(1/3)*COS(('OddsRatio_working_3-way'!Y61+2*PI())/3)</f>
        <v>-0.32267293316855372</v>
      </c>
      <c r="AB61" s="11">
        <f>'OddsRatio_working_3-way'!X61^(1/3)*COS(('OddsRatio_working_3-way'!Y61+4*PI())/3)</f>
        <v>-0.22920658936251706</v>
      </c>
      <c r="AC61" s="11">
        <f>'OddsRatio_working_3-way'!X61^(1/3)*SIN('OddsRatio_working_3-way'!Y61/3)</f>
        <v>5.3962818756585394E-2</v>
      </c>
      <c r="AD61" s="11">
        <f>'OddsRatio_working_3-way'!X61^(1/3)*SIN(('OddsRatio_working_3-way'!Y61+2*PI())/3)</f>
        <v>0.45096027696204094</v>
      </c>
      <c r="AE61" s="11">
        <f>'OddsRatio_working_3-way'!X61^(1/3)*SIN(('OddsRatio_working_3-way'!Y61+4*PI())/3)</f>
        <v>-0.50492309571862637</v>
      </c>
      <c r="AF61" s="11">
        <f>-'OddsRatio_working_3-way'!U61/(3*'OddsRatio_working_3-way'!X61^(1/3))*COS(('OddsRatio_working_3-way'!Y61)/3)</f>
        <v>0.55187952253107075</v>
      </c>
      <c r="AG61" s="11">
        <f>-'OddsRatio_working_3-way'!U61/(3*'OddsRatio_working_3-way'!X61^(1/3))*COS(('OddsRatio_working_3-way'!Y61+2*PI())/3)</f>
        <v>-0.32267293316855378</v>
      </c>
      <c r="AH61" s="11">
        <f>-'OddsRatio_working_3-way'!U61/(3*'OddsRatio_working_3-way'!X61^(1/3))*COS(('OddsRatio_working_3-way'!Y61+4*PI())/3)</f>
        <v>-0.22920658936251712</v>
      </c>
      <c r="AI61" s="11">
        <f>'OddsRatio_working_3-way'!U61/(3*'OddsRatio_working_3-way'!X61^(1/3))*SIN(('OddsRatio_working_3-way'!Y61)/3)</f>
        <v>-5.3962818756585401E-2</v>
      </c>
      <c r="AJ61" s="11">
        <f>'OddsRatio_working_3-way'!U61/(3*'OddsRatio_working_3-way'!X61^(1/3))*SIN(('OddsRatio_working_3-way'!Y61+2*PI())/3)</f>
        <v>-0.45096027696204105</v>
      </c>
      <c r="AK61" s="11">
        <f>'OddsRatio_working_3-way'!U61/(3*'OddsRatio_working_3-way'!X61^(1/3))*SIN(('OddsRatio_working_3-way'!Y61+4*PI())/3)</f>
        <v>0.50492309571862648</v>
      </c>
      <c r="AL61" s="11">
        <f>'OddsRatio_working_3-way'!Z61+'OddsRatio_working_3-way'!AF61</f>
        <v>1.1037590450621413</v>
      </c>
      <c r="AM61" s="11">
        <f>'OddsRatio_working_3-way'!AA61+'OddsRatio_working_3-way'!AG61</f>
        <v>-0.64534586633710744</v>
      </c>
      <c r="AN61" s="11">
        <f>'OddsRatio_working_3-way'!AB61+'OddsRatio_working_3-way'!AH61</f>
        <v>-0.45841317872503418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1.1037590450621413</v>
      </c>
      <c r="AS61" s="11">
        <f>IF(('OddsRatio_working_3-way'!X61=0),IF(Q61&gt;0,-Q61^(1/3),(-Q61)^(1/3)),'OddsRatio_working_3-way'!AM61-'OddsRatio_working_3-way'!R61/3)</f>
        <v>-0.64534586633710744</v>
      </c>
      <c r="AT61" s="11">
        <f>IF(('OddsRatio_working_3-way'!X61=0),IF(Q61&gt;0,-Q61^(1/3),(-Q61)^(1/3)),'OddsRatio_working_3-way'!AN61-'OddsRatio_working_3-way'!R61/3)</f>
        <v>-0.45841317872503418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9">
        <f t="shared" si="13"/>
        <v>0.57744803820403845</v>
      </c>
      <c r="E62" s="9">
        <f t="shared" si="14"/>
        <v>0.24083697379705535</v>
      </c>
      <c r="F62" s="9">
        <f t="shared" si="15"/>
        <v>0.18171498799890617</v>
      </c>
      <c r="G62" s="9">
        <f t="shared" si="16"/>
        <v>1.1257808464401675</v>
      </c>
      <c r="H62" s="9">
        <f t="shared" si="17"/>
        <v>1.7317575501861084</v>
      </c>
      <c r="I62" s="9">
        <f t="shared" si="18"/>
        <v>4.1521863700324682</v>
      </c>
      <c r="J62" s="9">
        <f t="shared" si="19"/>
        <v>5.5031233857606701</v>
      </c>
      <c r="K62" s="11">
        <f t="shared" si="20"/>
        <v>0.60606060606060608</v>
      </c>
      <c r="L62" s="11">
        <f t="shared" si="21"/>
        <v>0.26315789473684209</v>
      </c>
      <c r="M62" s="11">
        <f t="shared" si="22"/>
        <v>0.2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-0.23221690590111632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0.23763955342902709</v>
      </c>
      <c r="Q62" s="11">
        <f>2*'OddsRatio_working_3-way'!K62*'OddsRatio_working_3-way'!L62*'OddsRatio_working_3-way'!M62</f>
        <v>6.3795853269537489E-2</v>
      </c>
      <c r="R62" s="11">
        <f t="shared" si="23"/>
        <v>0</v>
      </c>
      <c r="S62" s="11">
        <f t="shared" si="24"/>
        <v>-1.0233516483516487</v>
      </c>
      <c r="T62" s="11">
        <f t="shared" si="25"/>
        <v>-0.27472527472527491</v>
      </c>
      <c r="U62" s="11">
        <f>'OddsRatio_working_3-way'!S62-'OddsRatio_working_3-way'!R62^2/3</f>
        <v>-1.0233516483516487</v>
      </c>
      <c r="V62" s="11">
        <f>'OddsRatio_working_3-way'!S62*'OddsRatio_working_3-way'!R62/3-2*'OddsRatio_working_3-way'!R62^3/27-'OddsRatio_working_3-way'!T62</f>
        <v>0.27472527472527491</v>
      </c>
      <c r="W62" s="11">
        <f>'OddsRatio_working_3-way'!V62^2+4*'OddsRatio_working_3-way'!U62^3/27</f>
        <v>-8.3296923743993917E-2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0.19923033172491061</v>
      </c>
      <c r="Y62" s="11">
        <f>IF('OddsRatio_working_3-way'!W62&gt;=0,IF('OddsRatio_working_3-way'!V62+SQRT('OddsRatio_working_3-way'!W62)&gt;0,0,PI()),ACOS('OddsRatio_working_3-way'!V62/(2*'OddsRatio_working_3-way'!X62)))</f>
        <v>0.81004410274219218</v>
      </c>
      <c r="Z62" s="11">
        <f>'OddsRatio_working_3-way'!X62^(1/3)*COS('OddsRatio_working_3-way'!Y62/3)</f>
        <v>0.56289042322008365</v>
      </c>
      <c r="AA62" s="11">
        <f>'OddsRatio_working_3-way'!X62^(1/3)*COS(('OddsRatio_working_3-way'!Y62+2*PI())/3)</f>
        <v>-0.41636626509410152</v>
      </c>
      <c r="AB62" s="11">
        <f>'OddsRatio_working_3-way'!X62^(1/3)*COS(('OddsRatio_working_3-way'!Y62+4*PI())/3)</f>
        <v>-0.14652415812598227</v>
      </c>
      <c r="AC62" s="11">
        <f>'OddsRatio_working_3-way'!X62^(1/3)*SIN('OddsRatio_working_3-way'!Y62/3)</f>
        <v>0.1557934130967395</v>
      </c>
      <c r="AD62" s="11">
        <f>'OddsRatio_working_3-way'!X62^(1/3)*SIN(('OddsRatio_working_3-way'!Y62+2*PI())/3)</f>
        <v>0.40958069950719672</v>
      </c>
      <c r="AE62" s="11">
        <f>'OddsRatio_working_3-way'!X62^(1/3)*SIN(('OddsRatio_working_3-way'!Y62+4*PI())/3)</f>
        <v>-0.56537411260393622</v>
      </c>
      <c r="AF62" s="11">
        <f>-'OddsRatio_working_3-way'!U62/(3*'OddsRatio_working_3-way'!X62^(1/3))*COS(('OddsRatio_working_3-way'!Y62)/3)</f>
        <v>0.56289042322008376</v>
      </c>
      <c r="AG62" s="11">
        <f>-'OddsRatio_working_3-way'!U62/(3*'OddsRatio_working_3-way'!X62^(1/3))*COS(('OddsRatio_working_3-way'!Y62+2*PI())/3)</f>
        <v>-0.41636626509410163</v>
      </c>
      <c r="AH62" s="11">
        <f>-'OddsRatio_working_3-way'!U62/(3*'OddsRatio_working_3-way'!X62^(1/3))*COS(('OddsRatio_working_3-way'!Y62+4*PI())/3)</f>
        <v>-0.1465241581259823</v>
      </c>
      <c r="AI62" s="11">
        <f>'OddsRatio_working_3-way'!U62/(3*'OddsRatio_working_3-way'!X62^(1/3))*SIN(('OddsRatio_working_3-way'!Y62)/3)</f>
        <v>-0.15579341309673952</v>
      </c>
      <c r="AJ62" s="11">
        <f>'OddsRatio_working_3-way'!U62/(3*'OddsRatio_working_3-way'!X62^(1/3))*SIN(('OddsRatio_working_3-way'!Y62+2*PI())/3)</f>
        <v>-0.40958069950719683</v>
      </c>
      <c r="AK62" s="11">
        <f>'OddsRatio_working_3-way'!U62/(3*'OddsRatio_working_3-way'!X62^(1/3))*SIN(('OddsRatio_working_3-way'!Y62+4*PI())/3)</f>
        <v>0.56537411260393633</v>
      </c>
      <c r="AL62" s="11">
        <f>'OddsRatio_working_3-way'!Z62+'OddsRatio_working_3-way'!AF62</f>
        <v>1.1257808464401675</v>
      </c>
      <c r="AM62" s="11">
        <f>'OddsRatio_working_3-way'!AA62+'OddsRatio_working_3-way'!AG62</f>
        <v>-0.83273253018820315</v>
      </c>
      <c r="AN62" s="11">
        <f>'OddsRatio_working_3-way'!AB62+'OddsRatio_working_3-way'!AH62</f>
        <v>-0.29304831625196459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1.1257808464401675</v>
      </c>
      <c r="AS62" s="11">
        <f>IF(('OddsRatio_working_3-way'!X62=0),IF(Q62&gt;0,-Q62^(1/3),(-Q62)^(1/3)),'OddsRatio_working_3-way'!AM62-'OddsRatio_working_3-way'!R62/3)</f>
        <v>-0.83273253018820315</v>
      </c>
      <c r="AT62" s="11">
        <f>IF(('OddsRatio_working_3-way'!X62=0),IF(Q62&gt;0,-Q62^(1/3),(-Q62)^(1/3)),'OddsRatio_working_3-way'!AN62-'OddsRatio_working_3-way'!R62/3)</f>
        <v>-0.29304831625196459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9">
        <f t="shared" si="13"/>
        <v>0.42183804602589786</v>
      </c>
      <c r="E63" s="9">
        <f t="shared" si="14"/>
        <v>0.27536756208842139</v>
      </c>
      <c r="F63" s="9">
        <f t="shared" si="15"/>
        <v>0.30279439188568075</v>
      </c>
      <c r="G63" s="9">
        <f t="shared" si="16"/>
        <v>1.0964624161730678</v>
      </c>
      <c r="H63" s="9">
        <f t="shared" si="17"/>
        <v>2.3705780202163345</v>
      </c>
      <c r="I63" s="9">
        <f t="shared" si="18"/>
        <v>3.6315097988153626</v>
      </c>
      <c r="J63" s="9">
        <f t="shared" si="19"/>
        <v>3.302571073963442</v>
      </c>
      <c r="K63" s="11">
        <f t="shared" si="20"/>
        <v>0.44444444444444442</v>
      </c>
      <c r="L63" s="11">
        <f t="shared" si="21"/>
        <v>0.29411764705882354</v>
      </c>
      <c r="M63" s="11">
        <f t="shared" si="22"/>
        <v>0.32258064516129031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-0.26565464895635671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0.24246257642842081</v>
      </c>
      <c r="Q63" s="11">
        <f>2*'OddsRatio_working_3-way'!K63*'OddsRatio_working_3-way'!L63*'OddsRatio_working_3-way'!M63</f>
        <v>8.4334809192494198E-2</v>
      </c>
      <c r="R63" s="11">
        <f t="shared" si="23"/>
        <v>0</v>
      </c>
      <c r="S63" s="11">
        <f t="shared" si="24"/>
        <v>-0.91269841269841268</v>
      </c>
      <c r="T63" s="11">
        <f t="shared" si="25"/>
        <v>-0.3174603174603175</v>
      </c>
      <c r="U63" s="11">
        <f>'OddsRatio_working_3-way'!S63-'OddsRatio_working_3-way'!R63^2/3</f>
        <v>-0.91269841269841268</v>
      </c>
      <c r="V63" s="11">
        <f>'OddsRatio_working_3-way'!S63*'OddsRatio_working_3-way'!R63/3-2*'OddsRatio_working_3-way'!R63^3/27-'OddsRatio_working_3-way'!T63</f>
        <v>0.3174603174603175</v>
      </c>
      <c r="W63" s="11">
        <f>'OddsRatio_working_3-way'!V63^2+4*'OddsRatio_working_3-way'!U63^3/27</f>
        <v>-1.1855178633824195E-2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0.16780660877616663</v>
      </c>
      <c r="Y63" s="11">
        <f>IF('OddsRatio_working_3-way'!W63&gt;=0,IF('OddsRatio_working_3-way'!V63+SQRT('OddsRatio_working_3-way'!W63)&gt;0,0,PI()),ACOS('OddsRatio_working_3-way'!V63/(2*'OddsRatio_working_3-way'!X63)))</f>
        <v>0.33040432347524873</v>
      </c>
      <c r="Z63" s="11">
        <f>'OddsRatio_working_3-way'!X63^(1/3)*COS('OddsRatio_working_3-way'!Y63/3)</f>
        <v>0.54823120808653392</v>
      </c>
      <c r="AA63" s="11">
        <f>'OddsRatio_working_3-way'!X63^(1/3)*COS(('OddsRatio_working_3-way'!Y63+2*PI())/3)</f>
        <v>-0.32661808050474345</v>
      </c>
      <c r="AB63" s="11">
        <f>'OddsRatio_working_3-way'!X63^(1/3)*COS(('OddsRatio_working_3-way'!Y63+4*PI())/3)</f>
        <v>-0.22161312758179083</v>
      </c>
      <c r="AC63" s="11">
        <f>'OddsRatio_working_3-way'!X63^(1/3)*SIN('OddsRatio_working_3-way'!Y63/3)</f>
        <v>6.062463783631087E-2</v>
      </c>
      <c r="AD63" s="11">
        <f>'OddsRatio_working_3-way'!X63^(1/3)*SIN(('OddsRatio_working_3-way'!Y63+2*PI())/3)</f>
        <v>0.44446983443221572</v>
      </c>
      <c r="AE63" s="11">
        <f>'OddsRatio_working_3-way'!X63^(1/3)*SIN(('OddsRatio_working_3-way'!Y63+4*PI())/3)</f>
        <v>-0.50509447226852644</v>
      </c>
      <c r="AF63" s="11">
        <f>-'OddsRatio_working_3-way'!U63/(3*'OddsRatio_working_3-way'!X63^(1/3))*COS(('OddsRatio_working_3-way'!Y63)/3)</f>
        <v>0.54823120808653381</v>
      </c>
      <c r="AG63" s="11">
        <f>-'OddsRatio_working_3-way'!U63/(3*'OddsRatio_working_3-way'!X63^(1/3))*COS(('OddsRatio_working_3-way'!Y63+2*PI())/3)</f>
        <v>-0.32661808050474339</v>
      </c>
      <c r="AH63" s="11">
        <f>-'OddsRatio_working_3-way'!U63/(3*'OddsRatio_working_3-way'!X63^(1/3))*COS(('OddsRatio_working_3-way'!Y63+4*PI())/3)</f>
        <v>-0.22161312758179078</v>
      </c>
      <c r="AI63" s="11">
        <f>'OddsRatio_working_3-way'!U63/(3*'OddsRatio_working_3-way'!X63^(1/3))*SIN(('OddsRatio_working_3-way'!Y63)/3)</f>
        <v>-6.0624637836310863E-2</v>
      </c>
      <c r="AJ63" s="11">
        <f>'OddsRatio_working_3-way'!U63/(3*'OddsRatio_working_3-way'!X63^(1/3))*SIN(('OddsRatio_working_3-way'!Y63+2*PI())/3)</f>
        <v>-0.4444698344322156</v>
      </c>
      <c r="AK63" s="11">
        <f>'OddsRatio_working_3-way'!U63/(3*'OddsRatio_working_3-way'!X63^(1/3))*SIN(('OddsRatio_working_3-way'!Y63+4*PI())/3)</f>
        <v>0.50509447226852633</v>
      </c>
      <c r="AL63" s="11">
        <f>'OddsRatio_working_3-way'!Z63+'OddsRatio_working_3-way'!AF63</f>
        <v>1.0964624161730678</v>
      </c>
      <c r="AM63" s="11">
        <f>'OddsRatio_working_3-way'!AA63+'OddsRatio_working_3-way'!AG63</f>
        <v>-0.65323616100948678</v>
      </c>
      <c r="AN63" s="11">
        <f>'OddsRatio_working_3-way'!AB63+'OddsRatio_working_3-way'!AH63</f>
        <v>-0.44322625516358161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1.0964624161730678</v>
      </c>
      <c r="AS63" s="11">
        <f>IF(('OddsRatio_working_3-way'!X63=0),IF(Q63&gt;0,-Q63^(1/3),(-Q63)^(1/3)),'OddsRatio_working_3-way'!AM63-'OddsRatio_working_3-way'!R63/3)</f>
        <v>-0.65323616100948678</v>
      </c>
      <c r="AT63" s="11">
        <f>IF(('OddsRatio_working_3-way'!X63=0),IF(Q63&gt;0,-Q63^(1/3),(-Q63)^(1/3)),'OddsRatio_working_3-way'!AN63-'OddsRatio_working_3-way'!R63/3)</f>
        <v>-0.44322625516358161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9">
        <f t="shared" si="13"/>
        <v>0.37717519683768824</v>
      </c>
      <c r="E64" s="9">
        <f t="shared" si="14"/>
        <v>0.27456984939532048</v>
      </c>
      <c r="F64" s="9">
        <f t="shared" si="15"/>
        <v>0.34825495376699134</v>
      </c>
      <c r="G64" s="9">
        <f t="shared" si="16"/>
        <v>1.1008585371540844</v>
      </c>
      <c r="H64" s="9">
        <f t="shared" si="17"/>
        <v>2.6512878057311262</v>
      </c>
      <c r="I64" s="9">
        <f t="shared" si="18"/>
        <v>3.6420604891698027</v>
      </c>
      <c r="J64" s="9">
        <f t="shared" si="19"/>
        <v>2.8714595131619434</v>
      </c>
      <c r="K64" s="11">
        <f t="shared" si="20"/>
        <v>0.4</v>
      </c>
      <c r="L64" s="11">
        <f t="shared" si="21"/>
        <v>0.29411764705882354</v>
      </c>
      <c r="M64" s="11">
        <f t="shared" si="22"/>
        <v>0.37037037037037035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-0.26666666666666661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0.24400871459694989</v>
      </c>
      <c r="Q64" s="11">
        <f>2*'OddsRatio_working_3-way'!K64*'OddsRatio_working_3-way'!L64*'OddsRatio_working_3-way'!M64</f>
        <v>8.714596949891068E-2</v>
      </c>
      <c r="R64" s="11">
        <f t="shared" si="23"/>
        <v>0</v>
      </c>
      <c r="S64" s="11">
        <f t="shared" si="24"/>
        <v>-0.91503267973856228</v>
      </c>
      <c r="T64" s="11">
        <f t="shared" si="25"/>
        <v>-0.32679738562091515</v>
      </c>
      <c r="U64" s="11">
        <f>'OddsRatio_working_3-way'!S64-'OddsRatio_working_3-way'!R64^2/3</f>
        <v>-0.91503267973856228</v>
      </c>
      <c r="V64" s="11">
        <f>'OddsRatio_working_3-way'!S64*'OddsRatio_working_3-way'!R64/3-2*'OddsRatio_working_3-way'!R64^3/27-'OddsRatio_working_3-way'!T64</f>
        <v>0.32679738562091515</v>
      </c>
      <c r="W64" s="11">
        <f>'OddsRatio_working_3-way'!V64^2+4*'OddsRatio_working_3-way'!U64^3/27</f>
        <v>-6.706129316364981E-3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0.16845077958043864</v>
      </c>
      <c r="Y64" s="11">
        <f>IF('OddsRatio_working_3-way'!W64&gt;=0,IF('OddsRatio_working_3-way'!V64+SQRT('OddsRatio_working_3-way'!W64)&gt;0,0,PI()),ACOS('OddsRatio_working_3-way'!V64/(2*'OddsRatio_working_3-way'!X64)))</f>
        <v>0.24553043386568874</v>
      </c>
      <c r="Z64" s="11">
        <f>'OddsRatio_working_3-way'!X64^(1/3)*COS('OddsRatio_working_3-way'!Y64/3)</f>
        <v>0.55042926857704222</v>
      </c>
      <c r="AA64" s="11">
        <f>'OddsRatio_working_3-way'!X64^(1/3)*COS(('OddsRatio_working_3-way'!Y64+2*PI())/3)</f>
        <v>-0.31431559533741732</v>
      </c>
      <c r="AB64" s="11">
        <f>'OddsRatio_working_3-way'!X64^(1/3)*COS(('OddsRatio_working_3-way'!Y64+4*PI())/3)</f>
        <v>-0.23611367323962482</v>
      </c>
      <c r="AC64" s="11">
        <f>'OddsRatio_working_3-way'!X64^(1/3)*SIN('OddsRatio_working_3-way'!Y64/3)</f>
        <v>4.5149900774306646E-2</v>
      </c>
      <c r="AD64" s="11">
        <f>'OddsRatio_working_3-way'!X64^(1/3)*SIN(('OddsRatio_working_3-way'!Y64+2*PI())/3)</f>
        <v>0.45411077918705295</v>
      </c>
      <c r="AE64" s="11">
        <f>'OddsRatio_working_3-way'!X64^(1/3)*SIN(('OddsRatio_working_3-way'!Y64+4*PI())/3)</f>
        <v>-0.49926067996135959</v>
      </c>
      <c r="AF64" s="11">
        <f>-'OddsRatio_working_3-way'!U64/(3*'OddsRatio_working_3-way'!X64^(1/3))*COS(('OddsRatio_working_3-way'!Y64)/3)</f>
        <v>0.55042926857704211</v>
      </c>
      <c r="AG64" s="11">
        <f>-'OddsRatio_working_3-way'!U64/(3*'OddsRatio_working_3-way'!X64^(1/3))*COS(('OddsRatio_working_3-way'!Y64+2*PI())/3)</f>
        <v>-0.31431559533741726</v>
      </c>
      <c r="AH64" s="11">
        <f>-'OddsRatio_working_3-way'!U64/(3*'OddsRatio_working_3-way'!X64^(1/3))*COS(('OddsRatio_working_3-way'!Y64+4*PI())/3)</f>
        <v>-0.23611367323962476</v>
      </c>
      <c r="AI64" s="11">
        <f>'OddsRatio_working_3-way'!U64/(3*'OddsRatio_working_3-way'!X64^(1/3))*SIN(('OddsRatio_working_3-way'!Y64)/3)</f>
        <v>-4.5149900774306639E-2</v>
      </c>
      <c r="AJ64" s="11">
        <f>'OddsRatio_working_3-way'!U64/(3*'OddsRatio_working_3-way'!X64^(1/3))*SIN(('OddsRatio_working_3-way'!Y64+2*PI())/3)</f>
        <v>-0.45411077918705289</v>
      </c>
      <c r="AK64" s="11">
        <f>'OddsRatio_working_3-way'!U64/(3*'OddsRatio_working_3-way'!X64^(1/3))*SIN(('OddsRatio_working_3-way'!Y64+4*PI())/3)</f>
        <v>0.49926067996135948</v>
      </c>
      <c r="AL64" s="11">
        <f>'OddsRatio_working_3-way'!Z64+'OddsRatio_working_3-way'!AF64</f>
        <v>1.1008585371540844</v>
      </c>
      <c r="AM64" s="11">
        <f>'OddsRatio_working_3-way'!AA64+'OddsRatio_working_3-way'!AG64</f>
        <v>-0.62863119067483453</v>
      </c>
      <c r="AN64" s="11">
        <f>'OddsRatio_working_3-way'!AB64+'OddsRatio_working_3-way'!AH64</f>
        <v>-0.47222734647924958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1.1008585371540844</v>
      </c>
      <c r="AS64" s="11">
        <f>IF(('OddsRatio_working_3-way'!X64=0),IF(Q64&gt;0,-Q64^(1/3),(-Q64)^(1/3)),'OddsRatio_working_3-way'!AM64-'OddsRatio_working_3-way'!R64/3)</f>
        <v>-0.62863119067483453</v>
      </c>
      <c r="AT64" s="11">
        <f>IF(('OddsRatio_working_3-way'!X64=0),IF(Q64&gt;0,-Q64^(1/3),(-Q64)^(1/3)),'OddsRatio_working_3-way'!AN64-'OddsRatio_working_3-way'!R64/3)</f>
        <v>-0.47222734647924958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9">
        <f t="shared" si="13"/>
        <v>0.52665805513644592</v>
      </c>
      <c r="E65" s="9">
        <f t="shared" si="14"/>
        <v>0.22881360019097258</v>
      </c>
      <c r="F65" s="9">
        <f t="shared" si="15"/>
        <v>0.24452834467258167</v>
      </c>
      <c r="G65" s="9">
        <f t="shared" si="16"/>
        <v>1.123456529922725</v>
      </c>
      <c r="H65" s="9">
        <f t="shared" si="17"/>
        <v>1.8987652239381798</v>
      </c>
      <c r="I65" s="9">
        <f t="shared" si="18"/>
        <v>4.3703695897681749</v>
      </c>
      <c r="J65" s="9">
        <f t="shared" si="19"/>
        <v>4.089505457287494</v>
      </c>
      <c r="K65" s="11">
        <f t="shared" si="20"/>
        <v>0.55555555555555558</v>
      </c>
      <c r="L65" s="11">
        <f t="shared" si="21"/>
        <v>0.25</v>
      </c>
      <c r="M65" s="11">
        <f t="shared" si="22"/>
        <v>0.26666666666666666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-0.24444444444444446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0.24259259259259258</v>
      </c>
      <c r="Q65" s="11">
        <f>2*'OddsRatio_working_3-way'!K65*'OddsRatio_working_3-way'!L65*'OddsRatio_working_3-way'!M65</f>
        <v>7.407407407407407E-2</v>
      </c>
      <c r="R65" s="11">
        <f t="shared" si="23"/>
        <v>0</v>
      </c>
      <c r="S65" s="11">
        <f t="shared" si="24"/>
        <v>-0.99242424242424232</v>
      </c>
      <c r="T65" s="11">
        <f t="shared" si="25"/>
        <v>-0.30303030303030298</v>
      </c>
      <c r="U65" s="11">
        <f>'OddsRatio_working_3-way'!S65-'OddsRatio_working_3-way'!R65^2/3</f>
        <v>-0.99242424242424232</v>
      </c>
      <c r="V65" s="11">
        <f>'OddsRatio_working_3-way'!S65*'OddsRatio_working_3-way'!R65/3-2*'OddsRatio_working_3-way'!R65^3/27-'OddsRatio_working_3-way'!T65</f>
        <v>0.30303030303030298</v>
      </c>
      <c r="W65" s="11">
        <f>'OddsRatio_working_3-way'!V65^2+4*'OddsRatio_working_3-way'!U65^3/27</f>
        <v>-5.2979223414638149E-2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0.19026730405489758</v>
      </c>
      <c r="Y65" s="11">
        <f>IF('OddsRatio_working_3-way'!W65&gt;=0,IF('OddsRatio_working_3-way'!V65+SQRT('OddsRatio_working_3-way'!W65)&gt;0,0,PI()),ACOS('OddsRatio_working_3-way'!V65/(2*'OddsRatio_working_3-way'!X65)))</f>
        <v>0.64959664071482504</v>
      </c>
      <c r="Z65" s="11">
        <f>'OddsRatio_working_3-way'!X65^(1/3)*COS('OddsRatio_working_3-way'!Y65/3)</f>
        <v>0.56172826496136252</v>
      </c>
      <c r="AA65" s="11">
        <f>'OddsRatio_working_3-way'!X65^(1/3)*COS(('OddsRatio_working_3-way'!Y65+2*PI())/3)</f>
        <v>-0.38787851405476453</v>
      </c>
      <c r="AB65" s="11">
        <f>'OddsRatio_working_3-way'!X65^(1/3)*COS(('OddsRatio_working_3-way'!Y65+4*PI())/3)</f>
        <v>-0.17384975090659768</v>
      </c>
      <c r="AC65" s="11">
        <f>'OddsRatio_working_3-way'!X65^(1/3)*SIN('OddsRatio_working_3-way'!Y65/3)</f>
        <v>0.1235695640179167</v>
      </c>
      <c r="AD65" s="11">
        <f>'OddsRatio_working_3-way'!X65^(1/3)*SIN(('OddsRatio_working_3-way'!Y65+2*PI())/3)</f>
        <v>0.42468616547133792</v>
      </c>
      <c r="AE65" s="11">
        <f>'OddsRatio_working_3-way'!X65^(1/3)*SIN(('OddsRatio_working_3-way'!Y65+4*PI())/3)</f>
        <v>-0.54825572948925461</v>
      </c>
      <c r="AF65" s="11">
        <f>-'OddsRatio_working_3-way'!U65/(3*'OddsRatio_working_3-way'!X65^(1/3))*COS(('OddsRatio_working_3-way'!Y65)/3)</f>
        <v>0.56172826496136252</v>
      </c>
      <c r="AG65" s="11">
        <f>-'OddsRatio_working_3-way'!U65/(3*'OddsRatio_working_3-way'!X65^(1/3))*COS(('OddsRatio_working_3-way'!Y65+2*PI())/3)</f>
        <v>-0.38787851405476453</v>
      </c>
      <c r="AH65" s="11">
        <f>-'OddsRatio_working_3-way'!U65/(3*'OddsRatio_working_3-way'!X65^(1/3))*COS(('OddsRatio_working_3-way'!Y65+4*PI())/3)</f>
        <v>-0.17384975090659768</v>
      </c>
      <c r="AI65" s="11">
        <f>'OddsRatio_working_3-way'!U65/(3*'OddsRatio_working_3-way'!X65^(1/3))*SIN(('OddsRatio_working_3-way'!Y65)/3)</f>
        <v>-0.1235695640179167</v>
      </c>
      <c r="AJ65" s="11">
        <f>'OddsRatio_working_3-way'!U65/(3*'OddsRatio_working_3-way'!X65^(1/3))*SIN(('OddsRatio_working_3-way'!Y65+2*PI())/3)</f>
        <v>-0.42468616547133792</v>
      </c>
      <c r="AK65" s="11">
        <f>'OddsRatio_working_3-way'!U65/(3*'OddsRatio_working_3-way'!X65^(1/3))*SIN(('OddsRatio_working_3-way'!Y65+4*PI())/3)</f>
        <v>0.54825572948925461</v>
      </c>
      <c r="AL65" s="11">
        <f>'OddsRatio_working_3-way'!Z65+'OddsRatio_working_3-way'!AF65</f>
        <v>1.123456529922725</v>
      </c>
      <c r="AM65" s="11">
        <f>'OddsRatio_working_3-way'!AA65+'OddsRatio_working_3-way'!AG65</f>
        <v>-0.77575702810952907</v>
      </c>
      <c r="AN65" s="11">
        <f>'OddsRatio_working_3-way'!AB65+'OddsRatio_working_3-way'!AH65</f>
        <v>-0.34769950181319537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1.123456529922725</v>
      </c>
      <c r="AS65" s="11">
        <f>IF(('OddsRatio_working_3-way'!X65=0),IF(Q65&gt;0,-Q65^(1/3),(-Q65)^(1/3)),'OddsRatio_working_3-way'!AM65-'OddsRatio_working_3-way'!R65/3)</f>
        <v>-0.77575702810952907</v>
      </c>
      <c r="AT65" s="11">
        <f>IF(('OddsRatio_working_3-way'!X65=0),IF(Q65&gt;0,-Q65^(1/3),(-Q65)^(1/3)),'OddsRatio_working_3-way'!AN65-'OddsRatio_working_3-way'!R65/3)</f>
        <v>-0.34769950181319537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9">
        <f t="shared" si="13"/>
        <v>0.45261822961912729</v>
      </c>
      <c r="E66" s="9">
        <f t="shared" si="14"/>
        <v>0.26390990886000582</v>
      </c>
      <c r="F66" s="9">
        <f t="shared" si="15"/>
        <v>0.28347186152086701</v>
      </c>
      <c r="G66" s="9">
        <f t="shared" si="16"/>
        <v>1.089520257475769</v>
      </c>
      <c r="H66" s="9">
        <f t="shared" si="17"/>
        <v>2.2093674857981034</v>
      </c>
      <c r="I66" s="9">
        <f t="shared" si="18"/>
        <v>3.7891718591379684</v>
      </c>
      <c r="J66" s="9">
        <f t="shared" si="19"/>
        <v>3.5276869973437832</v>
      </c>
      <c r="K66" s="11">
        <f t="shared" si="20"/>
        <v>0.47393364928909953</v>
      </c>
      <c r="L66" s="11">
        <f t="shared" si="21"/>
        <v>0.2808988764044944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-0.26435065572476824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0.24019075396318754</v>
      </c>
      <c r="Q66" s="11">
        <f>2*'OddsRatio_working_3-way'!K66*'OddsRatio_working_3-way'!L66*'OddsRatio_working_3-way'!M66</f>
        <v>8.0197246732282998E-2</v>
      </c>
      <c r="R66" s="11">
        <f t="shared" si="23"/>
        <v>0</v>
      </c>
      <c r="S66" s="11">
        <f t="shared" si="24"/>
        <v>-0.90860661307859569</v>
      </c>
      <c r="T66" s="11">
        <f t="shared" si="25"/>
        <v>-0.30337449518484</v>
      </c>
      <c r="U66" s="11">
        <f>'OddsRatio_working_3-way'!S66-'OddsRatio_working_3-way'!R66^2/3</f>
        <v>-0.90860661307859569</v>
      </c>
      <c r="V66" s="11">
        <f>'OddsRatio_working_3-way'!S66*'OddsRatio_working_3-way'!R66/3-2*'OddsRatio_working_3-way'!R66^3/27-'OddsRatio_working_3-way'!T66</f>
        <v>0.30337449518484</v>
      </c>
      <c r="W66" s="11">
        <f>'OddsRatio_working_3-way'!V66^2+4*'OddsRatio_working_3-way'!U66^3/27</f>
        <v>-1.9092020343176752E-2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0.16667941134992742</v>
      </c>
      <c r="Y66" s="11">
        <f>IF('OddsRatio_working_3-way'!W66&gt;=0,IF('OddsRatio_working_3-way'!V66+SQRT('OddsRatio_working_3-way'!W66)&gt;0,0,PI()),ACOS('OddsRatio_working_3-way'!V66/(2*'OddsRatio_working_3-way'!X66)))</f>
        <v>0.42738225510159977</v>
      </c>
      <c r="Z66" s="11">
        <f>'OddsRatio_working_3-way'!X66^(1/3)*COS('OddsRatio_working_3-way'!Y66/3)</f>
        <v>0.54476012873788449</v>
      </c>
      <c r="AA66" s="11">
        <f>'OddsRatio_working_3-way'!X66^(1/3)*COS(('OddsRatio_working_3-way'!Y66+2*PI())/3)</f>
        <v>-0.34004803960658014</v>
      </c>
      <c r="AB66" s="11">
        <f>'OddsRatio_working_3-way'!X66^(1/3)*COS(('OddsRatio_working_3-way'!Y66+4*PI())/3)</f>
        <v>-0.20471208913130443</v>
      </c>
      <c r="AC66" s="11">
        <f>'OddsRatio_working_3-way'!X66^(1/3)*SIN('OddsRatio_working_3-way'!Y66/3)</f>
        <v>7.8136247437934306E-2</v>
      </c>
      <c r="AD66" s="11">
        <f>'OddsRatio_working_3-way'!X66^(1/3)*SIN(('OddsRatio_working_3-way'!Y66+2*PI())/3)</f>
        <v>0.43270798673692196</v>
      </c>
      <c r="AE66" s="11">
        <f>'OddsRatio_working_3-way'!X66^(1/3)*SIN(('OddsRatio_working_3-way'!Y66+4*PI())/3)</f>
        <v>-0.51084423417485636</v>
      </c>
      <c r="AF66" s="11">
        <f>-'OddsRatio_working_3-way'!U66/(3*'OddsRatio_working_3-way'!X66^(1/3))*COS(('OddsRatio_working_3-way'!Y66)/3)</f>
        <v>0.54476012873788449</v>
      </c>
      <c r="AG66" s="11">
        <f>-'OddsRatio_working_3-way'!U66/(3*'OddsRatio_working_3-way'!X66^(1/3))*COS(('OddsRatio_working_3-way'!Y66+2*PI())/3)</f>
        <v>-0.34004803960658014</v>
      </c>
      <c r="AH66" s="11">
        <f>-'OddsRatio_working_3-way'!U66/(3*'OddsRatio_working_3-way'!X66^(1/3))*COS(('OddsRatio_working_3-way'!Y66+4*PI())/3)</f>
        <v>-0.20471208913130443</v>
      </c>
      <c r="AI66" s="11">
        <f>'OddsRatio_working_3-way'!U66/(3*'OddsRatio_working_3-way'!X66^(1/3))*SIN(('OddsRatio_working_3-way'!Y66)/3)</f>
        <v>-7.8136247437934306E-2</v>
      </c>
      <c r="AJ66" s="11">
        <f>'OddsRatio_working_3-way'!U66/(3*'OddsRatio_working_3-way'!X66^(1/3))*SIN(('OddsRatio_working_3-way'!Y66+2*PI())/3)</f>
        <v>-0.43270798673692196</v>
      </c>
      <c r="AK66" s="11">
        <f>'OddsRatio_working_3-way'!U66/(3*'OddsRatio_working_3-way'!X66^(1/3))*SIN(('OddsRatio_working_3-way'!Y66+4*PI())/3)</f>
        <v>0.51084423417485636</v>
      </c>
      <c r="AL66" s="11">
        <f>'OddsRatio_working_3-way'!Z66+'OddsRatio_working_3-way'!AF66</f>
        <v>1.089520257475769</v>
      </c>
      <c r="AM66" s="11">
        <f>'OddsRatio_working_3-way'!AA66+'OddsRatio_working_3-way'!AG66</f>
        <v>-0.68009607921316029</v>
      </c>
      <c r="AN66" s="11">
        <f>'OddsRatio_working_3-way'!AB66+'OddsRatio_working_3-way'!AH66</f>
        <v>-0.40942417826260885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1.089520257475769</v>
      </c>
      <c r="AS66" s="11">
        <f>IF(('OddsRatio_working_3-way'!X66=0),IF(Q66&gt;0,-Q66^(1/3),(-Q66)^(1/3)),'OddsRatio_working_3-way'!AM66-'OddsRatio_working_3-way'!R66/3)</f>
        <v>-0.68009607921316029</v>
      </c>
      <c r="AT66" s="11">
        <f>IF(('OddsRatio_working_3-way'!X66=0),IF(Q66&gt;0,-Q66^(1/3),(-Q66)^(1/3)),'OddsRatio_working_3-way'!AN66-'OddsRatio_working_3-way'!R66/3)</f>
        <v>-0.40942417826260885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9">
        <f t="shared" si="13"/>
        <v>0.29814568511091988</v>
      </c>
      <c r="E67" s="9">
        <f t="shared" si="14"/>
        <v>0.27657714483305518</v>
      </c>
      <c r="F67" s="9">
        <f t="shared" si="15"/>
        <v>0.42527717005602506</v>
      </c>
      <c r="G67" s="9">
        <f t="shared" si="16"/>
        <v>1.0898448960229075</v>
      </c>
      <c r="H67" s="9">
        <f t="shared" si="17"/>
        <v>3.35406497540948</v>
      </c>
      <c r="I67" s="9">
        <f t="shared" si="18"/>
        <v>3.6156277504549781</v>
      </c>
      <c r="J67" s="9">
        <f t="shared" si="19"/>
        <v>2.3514076710684053</v>
      </c>
      <c r="K67" s="11">
        <f t="shared" si="20"/>
        <v>0.31645569620253161</v>
      </c>
      <c r="L67" s="11">
        <f t="shared" si="21"/>
        <v>0.29411764705882354</v>
      </c>
      <c r="M67" s="11">
        <f t="shared" si="22"/>
        <v>0.4464285714285714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-0.26709924476119573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0.24099829805339856</v>
      </c>
      <c r="Q67" s="11">
        <f>2*'OddsRatio_working_3-way'!K67*'OddsRatio_working_3-way'!L67*'OddsRatio_working_3-way'!M67</f>
        <v>8.3102861397723632E-2</v>
      </c>
      <c r="R67" s="11">
        <f t="shared" si="23"/>
        <v>0</v>
      </c>
      <c r="S67" s="11">
        <f t="shared" si="24"/>
        <v>-0.90227996814018274</v>
      </c>
      <c r="T67" s="11">
        <f t="shared" si="25"/>
        <v>-0.3111310234966147</v>
      </c>
      <c r="U67" s="11">
        <f>'OddsRatio_working_3-way'!S67-'OddsRatio_working_3-way'!R67^2/3</f>
        <v>-0.90227996814018274</v>
      </c>
      <c r="V67" s="11">
        <f>'OddsRatio_working_3-way'!S67*'OddsRatio_working_3-way'!R67/3-2*'OddsRatio_working_3-way'!R67^3/27-'OddsRatio_working_3-way'!T67</f>
        <v>0.3111310234966147</v>
      </c>
      <c r="W67" s="11">
        <f>'OddsRatio_working_3-way'!V67^2+4*'OddsRatio_working_3-way'!U67^3/27</f>
        <v>-1.2020355806133268E-2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0.16494155751976539</v>
      </c>
      <c r="Y67" s="11">
        <f>IF('OddsRatio_working_3-way'!W67&gt;=0,IF('OddsRatio_working_3-way'!V67+SQRT('OddsRatio_working_3-way'!W67)&gt;0,0,PI()),ACOS('OddsRatio_working_3-way'!V67/(2*'OddsRatio_working_3-way'!X67)))</f>
        <v>0.33879646516538386</v>
      </c>
      <c r="Z67" s="11">
        <f>'OddsRatio_working_3-way'!X67^(1/3)*COS('OddsRatio_working_3-way'!Y67/3)</f>
        <v>0.54492244801145373</v>
      </c>
      <c r="AA67" s="11">
        <f>'OddsRatio_working_3-way'!X67^(1/3)*COS(('OddsRatio_working_3-way'!Y67+2*PI())/3)</f>
        <v>-0.3259835209944501</v>
      </c>
      <c r="AB67" s="11">
        <f>'OddsRatio_working_3-way'!X67^(1/3)*COS(('OddsRatio_working_3-way'!Y67+4*PI())/3)</f>
        <v>-0.21893892701700349</v>
      </c>
      <c r="AC67" s="11">
        <f>'OddsRatio_working_3-way'!X67^(1/3)*SIN('OddsRatio_working_3-way'!Y67/3)</f>
        <v>6.1802225148172969E-2</v>
      </c>
      <c r="AD67" s="11">
        <f>'OddsRatio_working_3-way'!X67^(1/3)*SIN(('OddsRatio_working_3-way'!Y67+2*PI())/3)</f>
        <v>0.44101557049623757</v>
      </c>
      <c r="AE67" s="11">
        <f>'OddsRatio_working_3-way'!X67^(1/3)*SIN(('OddsRatio_working_3-way'!Y67+4*PI())/3)</f>
        <v>-0.50281779564441054</v>
      </c>
      <c r="AF67" s="11">
        <f>-'OddsRatio_working_3-way'!U67/(3*'OddsRatio_working_3-way'!X67^(1/3))*COS(('OddsRatio_working_3-way'!Y67)/3)</f>
        <v>0.54492244801145373</v>
      </c>
      <c r="AG67" s="11">
        <f>-'OddsRatio_working_3-way'!U67/(3*'OddsRatio_working_3-way'!X67^(1/3))*COS(('OddsRatio_working_3-way'!Y67+2*PI())/3)</f>
        <v>-0.3259835209944501</v>
      </c>
      <c r="AH67" s="11">
        <f>-'OddsRatio_working_3-way'!U67/(3*'OddsRatio_working_3-way'!X67^(1/3))*COS(('OddsRatio_working_3-way'!Y67+4*PI())/3)</f>
        <v>-0.21893892701700349</v>
      </c>
      <c r="AI67" s="11">
        <f>'OddsRatio_working_3-way'!U67/(3*'OddsRatio_working_3-way'!X67^(1/3))*SIN(('OddsRatio_working_3-way'!Y67)/3)</f>
        <v>-6.1802225148172969E-2</v>
      </c>
      <c r="AJ67" s="11">
        <f>'OddsRatio_working_3-way'!U67/(3*'OddsRatio_working_3-way'!X67^(1/3))*SIN(('OddsRatio_working_3-way'!Y67+2*PI())/3)</f>
        <v>-0.44101557049623757</v>
      </c>
      <c r="AK67" s="11">
        <f>'OddsRatio_working_3-way'!U67/(3*'OddsRatio_working_3-way'!X67^(1/3))*SIN(('OddsRatio_working_3-way'!Y67+4*PI())/3)</f>
        <v>0.50281779564441054</v>
      </c>
      <c r="AL67" s="11">
        <f>'OddsRatio_working_3-way'!Z67+'OddsRatio_working_3-way'!AF67</f>
        <v>1.0898448960229075</v>
      </c>
      <c r="AM67" s="11">
        <f>'OddsRatio_working_3-way'!AA67+'OddsRatio_working_3-way'!AG67</f>
        <v>-0.65196704198890021</v>
      </c>
      <c r="AN67" s="11">
        <f>'OddsRatio_working_3-way'!AB67+'OddsRatio_working_3-way'!AH67</f>
        <v>-0.43787785403400697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1.0898448960229075</v>
      </c>
      <c r="AS67" s="11">
        <f>IF(('OddsRatio_working_3-way'!X67=0),IF(Q67&gt;0,-Q67^(1/3),(-Q67)^(1/3)),'OddsRatio_working_3-way'!AM67-'OddsRatio_working_3-way'!R67/3)</f>
        <v>-0.65196704198890021</v>
      </c>
      <c r="AT67" s="11">
        <f>IF(('OddsRatio_working_3-way'!X67=0),IF(Q67&gt;0,-Q67^(1/3),(-Q67)^(1/3)),'OddsRatio_working_3-way'!AN67-'OddsRatio_working_3-way'!R67/3)</f>
        <v>-0.43787785403400697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9">
        <f t="shared" ref="D68:D131" si="26">(K68/(AR68+K68-(AR68*K68)))</f>
        <v>0.49008260918485808</v>
      </c>
      <c r="E68" s="9">
        <f t="shared" ref="E68:E131" si="27">(L68/(AR68+L68-(AR68*L68)))</f>
        <v>0.28702149828756895</v>
      </c>
      <c r="F68" s="9">
        <f t="shared" ref="F68:F131" si="28">(M68/(AR68+M68-(AR68*M68)))</f>
        <v>0.22289589252757291</v>
      </c>
      <c r="G68" s="9">
        <f t="shared" ref="G68:G131" si="29">AR68</f>
        <v>1.0894998146055686</v>
      </c>
      <c r="H68" s="9">
        <f t="shared" ref="H68:H131" si="30">IF(A68="","",1/D68)</f>
        <v>2.0404723229483177</v>
      </c>
      <c r="I68" s="9">
        <f t="shared" ref="I68:I131" si="31">IF(B68="","",1/E68)</f>
        <v>3.4840595773006964</v>
      </c>
      <c r="J68" s="9">
        <f t="shared" ref="J68:J131" si="32">IF(C68="","",1/F68)</f>
        <v>4.4863994067378199</v>
      </c>
      <c r="K68" s="11">
        <f t="shared" ref="K68:K131" si="33">1/A68</f>
        <v>0.51150895140664965</v>
      </c>
      <c r="L68" s="11">
        <f t="shared" ref="L68:L131" si="34">1/B68</f>
        <v>0.3048780487804878</v>
      </c>
      <c r="M68" s="11">
        <f t="shared" ref="M68:M131" si="35">1/C68</f>
        <v>0.23809523809523808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-0.25871302922017159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0.23893438605558873</v>
      </c>
      <c r="Q68" s="11">
        <f>2*'OddsRatio_working_3-way'!K68*'OddsRatio_working_3-way'!L68*'OddsRatio_working_3-way'!M68</f>
        <v>7.4260881446958416E-2</v>
      </c>
      <c r="R68" s="11">
        <f t="shared" ref="R68:R131" si="36">O68/N68</f>
        <v>0</v>
      </c>
      <c r="S68" s="11">
        <f t="shared" ref="S68:S131" si="37">P68/N68</f>
        <v>-0.92354987599889793</v>
      </c>
      <c r="T68" s="11">
        <f t="shared" ref="T68:T131" si="38">Q68/N68</f>
        <v>-0.28703958850004596</v>
      </c>
      <c r="U68" s="11">
        <f>'OddsRatio_working_3-way'!S68-'OddsRatio_working_3-way'!R68^2/3</f>
        <v>-0.92354987599889793</v>
      </c>
      <c r="V68" s="11">
        <f>'OddsRatio_working_3-way'!S68*'OddsRatio_working_3-way'!R68/3-2*'OddsRatio_working_3-way'!R68^3/27-'OddsRatio_working_3-way'!T68</f>
        <v>0.28703958850004596</v>
      </c>
      <c r="W68" s="11">
        <f>'OddsRatio_working_3-way'!V68^2+4*'OddsRatio_working_3-way'!U68^3/27</f>
        <v>-3.4310003573088055E-2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0.17080817379399893</v>
      </c>
      <c r="Y68" s="11">
        <f>IF('OddsRatio_working_3-way'!W68&gt;=0,IF('OddsRatio_working_3-way'!V68+SQRT('OddsRatio_working_3-way'!W68)&gt;0,0,PI()),ACOS('OddsRatio_working_3-way'!V68/(2*'OddsRatio_working_3-way'!X68)))</f>
        <v>0.57307133636350627</v>
      </c>
      <c r="Z68" s="11">
        <f>'OddsRatio_working_3-way'!X68^(1/3)*COS('OddsRatio_working_3-way'!Y68/3)</f>
        <v>0.54474990730278428</v>
      </c>
      <c r="AA68" s="11">
        <f>'OddsRatio_working_3-way'!X68^(1/3)*COS(('OddsRatio_working_3-way'!Y68+2*PI())/3)</f>
        <v>-0.36360610441652513</v>
      </c>
      <c r="AB68" s="11">
        <f>'OddsRatio_working_3-way'!X68^(1/3)*COS(('OddsRatio_working_3-way'!Y68+4*PI())/3)</f>
        <v>-0.18114380288625931</v>
      </c>
      <c r="AC68" s="11">
        <f>'OddsRatio_working_3-way'!X68^(1/3)*SIN('OddsRatio_working_3-way'!Y68/3)</f>
        <v>0.1053446589054578</v>
      </c>
      <c r="AD68" s="11">
        <f>'OddsRatio_working_3-way'!X68^(1/3)*SIN(('OddsRatio_working_3-way'!Y68+2*PI())/3)</f>
        <v>0.41909492898070044</v>
      </c>
      <c r="AE68" s="11">
        <f>'OddsRatio_working_3-way'!X68^(1/3)*SIN(('OddsRatio_working_3-way'!Y68+4*PI())/3)</f>
        <v>-0.52443958788615819</v>
      </c>
      <c r="AF68" s="11">
        <f>-'OddsRatio_working_3-way'!U68/(3*'OddsRatio_working_3-way'!X68^(1/3))*COS(('OddsRatio_working_3-way'!Y68)/3)</f>
        <v>0.54474990730278428</v>
      </c>
      <c r="AG68" s="11">
        <f>-'OddsRatio_working_3-way'!U68/(3*'OddsRatio_working_3-way'!X68^(1/3))*COS(('OddsRatio_working_3-way'!Y68+2*PI())/3)</f>
        <v>-0.36360610441652513</v>
      </c>
      <c r="AH68" s="11">
        <f>-'OddsRatio_working_3-way'!U68/(3*'OddsRatio_working_3-way'!X68^(1/3))*COS(('OddsRatio_working_3-way'!Y68+4*PI())/3)</f>
        <v>-0.18114380288625931</v>
      </c>
      <c r="AI68" s="11">
        <f>'OddsRatio_working_3-way'!U68/(3*'OddsRatio_working_3-way'!X68^(1/3))*SIN(('OddsRatio_working_3-way'!Y68)/3)</f>
        <v>-0.1053446589054578</v>
      </c>
      <c r="AJ68" s="11">
        <f>'OddsRatio_working_3-way'!U68/(3*'OddsRatio_working_3-way'!X68^(1/3))*SIN(('OddsRatio_working_3-way'!Y68+2*PI())/3)</f>
        <v>-0.41909492898070044</v>
      </c>
      <c r="AK68" s="11">
        <f>'OddsRatio_working_3-way'!U68/(3*'OddsRatio_working_3-way'!X68^(1/3))*SIN(('OddsRatio_working_3-way'!Y68+4*PI())/3)</f>
        <v>0.52443958788615819</v>
      </c>
      <c r="AL68" s="11">
        <f>'OddsRatio_working_3-way'!Z68+'OddsRatio_working_3-way'!AF68</f>
        <v>1.0894998146055686</v>
      </c>
      <c r="AM68" s="11">
        <f>'OddsRatio_working_3-way'!AA68+'OddsRatio_working_3-way'!AG68</f>
        <v>-0.72721220883305027</v>
      </c>
      <c r="AN68" s="11">
        <f>'OddsRatio_working_3-way'!AB68+'OddsRatio_working_3-way'!AH68</f>
        <v>-0.36228760577251862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1.0894998146055686</v>
      </c>
      <c r="AS68" s="11">
        <f>IF(('OddsRatio_working_3-way'!X68=0),IF(Q68&gt;0,-Q68^(1/3),(-Q68)^(1/3)),'OddsRatio_working_3-way'!AM68-'OddsRatio_working_3-way'!R68/3)</f>
        <v>-0.72721220883305027</v>
      </c>
      <c r="AT68" s="11">
        <f>IF(('OddsRatio_working_3-way'!X68=0),IF(Q68&gt;0,-Q68^(1/3),(-Q68)^(1/3)),'OddsRatio_working_3-way'!AN68-'OddsRatio_working_3-way'!R68/3)</f>
        <v>-0.36228760577251862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9">
        <f t="shared" si="26"/>
        <v>0.31944604538676191</v>
      </c>
      <c r="E69" s="9">
        <f t="shared" si="27"/>
        <v>0.32689944584442687</v>
      </c>
      <c r="F69" s="9">
        <f t="shared" si="28"/>
        <v>0.35365450876881094</v>
      </c>
      <c r="G69" s="9">
        <f t="shared" si="29"/>
        <v>1.0814310122121222</v>
      </c>
      <c r="H69" s="9">
        <f t="shared" si="30"/>
        <v>3.1304190940578813</v>
      </c>
      <c r="I69" s="9">
        <f t="shared" si="31"/>
        <v>3.0590446472518806</v>
      </c>
      <c r="J69" s="9">
        <f t="shared" si="32"/>
        <v>2.827618410638487</v>
      </c>
      <c r="K69" s="11">
        <f t="shared" si="33"/>
        <v>0.33670033670033667</v>
      </c>
      <c r="L69" s="11">
        <f t="shared" si="34"/>
        <v>0.34435261707988984</v>
      </c>
      <c r="M69" s="11">
        <f t="shared" si="35"/>
        <v>0.37174721189591081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-0.27322128746647656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0.23981800175641257</v>
      </c>
      <c r="Q69" s="11">
        <f>2*'OddsRatio_working_3-way'!K69*'OddsRatio_working_3-way'!L69*'OddsRatio_working_3-way'!M69</f>
        <v>8.6203451386201502E-2</v>
      </c>
      <c r="R69" s="11">
        <f t="shared" si="36"/>
        <v>0</v>
      </c>
      <c r="S69" s="11">
        <f t="shared" si="37"/>
        <v>-0.87774274098550076</v>
      </c>
      <c r="T69" s="11">
        <f t="shared" si="38"/>
        <v>-0.31550781487616847</v>
      </c>
      <c r="U69" s="11">
        <f>'OddsRatio_working_3-way'!S69-'OddsRatio_working_3-way'!R69^2/3</f>
        <v>-0.87774274098550076</v>
      </c>
      <c r="V69" s="11">
        <f>'OddsRatio_working_3-way'!S69*'OddsRatio_working_3-way'!R69/3-2*'OddsRatio_working_3-way'!R69^3/27-'OddsRatio_working_3-way'!T69</f>
        <v>0.31550781487616847</v>
      </c>
      <c r="W69" s="11">
        <f>'OddsRatio_working_3-way'!V69^2+4*'OddsRatio_working_3-way'!U69^3/27</f>
        <v>-6.3872626798994192E-4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0.15825920788055631</v>
      </c>
      <c r="Y69" s="11">
        <f>IF('OddsRatio_working_3-way'!W69&gt;=0,IF('OddsRatio_working_3-way'!V69+SQRT('OddsRatio_working_3-way'!W69)&gt;0,0,PI()),ACOS('OddsRatio_working_3-way'!V69/(2*'OddsRatio_working_3-way'!X69)))</f>
        <v>7.9932052442377222E-2</v>
      </c>
      <c r="Z69" s="11">
        <f>'OddsRatio_working_3-way'!X69^(1/3)*COS('OddsRatio_working_3-way'!Y69/3)</f>
        <v>0.54071550610606123</v>
      </c>
      <c r="AA69" s="11">
        <f>'OddsRatio_working_3-way'!X69^(1/3)*COS(('OddsRatio_working_3-way'!Y69+2*PI())/3)</f>
        <v>-0.28283739001589236</v>
      </c>
      <c r="AB69" s="11">
        <f>'OddsRatio_working_3-way'!X69^(1/3)*COS(('OddsRatio_working_3-way'!Y69+4*PI())/3)</f>
        <v>-0.25787811609016881</v>
      </c>
      <c r="AC69" s="11">
        <f>'OddsRatio_working_3-way'!X69^(1/3)*SIN('OddsRatio_working_3-way'!Y69/3)</f>
        <v>1.4410243519794107E-2</v>
      </c>
      <c r="AD69" s="11">
        <f>'OddsRatio_working_3-way'!X69^(1/3)*SIN(('OddsRatio_working_3-way'!Y69+2*PI())/3)</f>
        <v>0.46106824274811176</v>
      </c>
      <c r="AE69" s="11">
        <f>'OddsRatio_working_3-way'!X69^(1/3)*SIN(('OddsRatio_working_3-way'!Y69+4*PI())/3)</f>
        <v>-0.47547848626790579</v>
      </c>
      <c r="AF69" s="11">
        <f>-'OddsRatio_working_3-way'!U69/(3*'OddsRatio_working_3-way'!X69^(1/3))*COS(('OddsRatio_working_3-way'!Y69)/3)</f>
        <v>0.54071550610606101</v>
      </c>
      <c r="AG69" s="11">
        <f>-'OddsRatio_working_3-way'!U69/(3*'OddsRatio_working_3-way'!X69^(1/3))*COS(('OddsRatio_working_3-way'!Y69+2*PI())/3)</f>
        <v>-0.2828373900158922</v>
      </c>
      <c r="AH69" s="11">
        <f>-'OddsRatio_working_3-way'!U69/(3*'OddsRatio_working_3-way'!X69^(1/3))*COS(('OddsRatio_working_3-way'!Y69+4*PI())/3)</f>
        <v>-0.2578781160901687</v>
      </c>
      <c r="AI69" s="11">
        <f>'OddsRatio_working_3-way'!U69/(3*'OddsRatio_working_3-way'!X69^(1/3))*SIN(('OddsRatio_working_3-way'!Y69)/3)</f>
        <v>-1.44102435197941E-2</v>
      </c>
      <c r="AJ69" s="11">
        <f>'OddsRatio_working_3-way'!U69/(3*'OddsRatio_working_3-way'!X69^(1/3))*SIN(('OddsRatio_working_3-way'!Y69+2*PI())/3)</f>
        <v>-0.46106824274811159</v>
      </c>
      <c r="AK69" s="11">
        <f>'OddsRatio_working_3-way'!U69/(3*'OddsRatio_working_3-way'!X69^(1/3))*SIN(('OddsRatio_working_3-way'!Y69+4*PI())/3)</f>
        <v>0.47547848626790562</v>
      </c>
      <c r="AL69" s="11">
        <f>'OddsRatio_working_3-way'!Z69+'OddsRatio_working_3-way'!AF69</f>
        <v>1.0814310122121222</v>
      </c>
      <c r="AM69" s="11">
        <f>'OddsRatio_working_3-way'!AA69+'OddsRatio_working_3-way'!AG69</f>
        <v>-0.56567478003178451</v>
      </c>
      <c r="AN69" s="11">
        <f>'OddsRatio_working_3-way'!AB69+'OddsRatio_working_3-way'!AH69</f>
        <v>-0.5157562321803375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1.0814310122121222</v>
      </c>
      <c r="AS69" s="11">
        <f>IF(('OddsRatio_working_3-way'!X69=0),IF(Q69&gt;0,-Q69^(1/3),(-Q69)^(1/3)),'OddsRatio_working_3-way'!AM69-'OddsRatio_working_3-way'!R69/3)</f>
        <v>-0.56567478003178451</v>
      </c>
      <c r="AT69" s="11">
        <f>IF(('OddsRatio_working_3-way'!X69=0),IF(Q69&gt;0,-Q69^(1/3),(-Q69)^(1/3)),'OddsRatio_working_3-way'!AN69-'OddsRatio_working_3-way'!R69/3)</f>
        <v>-0.5157562321803375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9">
        <f t="shared" si="26"/>
        <v>0.37075792293993315</v>
      </c>
      <c r="E70" s="9">
        <f t="shared" si="27"/>
        <v>0.32344199373019911</v>
      </c>
      <c r="F70" s="9">
        <f t="shared" si="28"/>
        <v>0.3058000833298678</v>
      </c>
      <c r="G70" s="9">
        <f t="shared" si="29"/>
        <v>1.081004901277121</v>
      </c>
      <c r="H70" s="9">
        <f t="shared" si="30"/>
        <v>2.6971776950050801</v>
      </c>
      <c r="I70" s="9">
        <f t="shared" si="31"/>
        <v>3.0917444839712291</v>
      </c>
      <c r="J70" s="9">
        <f t="shared" si="32"/>
        <v>3.2701102926819541</v>
      </c>
      <c r="K70" s="11">
        <f t="shared" si="33"/>
        <v>0.38910505836575876</v>
      </c>
      <c r="L70" s="11">
        <f t="shared" si="34"/>
        <v>0.34071550255536626</v>
      </c>
      <c r="M70" s="11">
        <f t="shared" si="35"/>
        <v>0.32258064516129031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-0.2728330598813804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0.23970257208771528</v>
      </c>
      <c r="Q70" s="11">
        <f>2*'OddsRatio_working_3-way'!K70*'OddsRatio_working_3-way'!L70*'OddsRatio_working_3-way'!M70</f>
        <v>8.5531693876080395E-2</v>
      </c>
      <c r="R70" s="11">
        <f t="shared" si="36"/>
        <v>0</v>
      </c>
      <c r="S70" s="11">
        <f t="shared" si="37"/>
        <v>-0.8785686463067589</v>
      </c>
      <c r="T70" s="11">
        <f t="shared" si="38"/>
        <v>-0.31349461063577483</v>
      </c>
      <c r="U70" s="11">
        <f>'OddsRatio_working_3-way'!S70-'OddsRatio_working_3-way'!R70^2/3</f>
        <v>-0.8785686463067589</v>
      </c>
      <c r="V70" s="11">
        <f>'OddsRatio_working_3-way'!S70*'OddsRatio_working_3-way'!R70/3-2*'OddsRatio_working_3-way'!R70^3/27-'OddsRatio_working_3-way'!T70</f>
        <v>0.31349461063577483</v>
      </c>
      <c r="W70" s="11">
        <f>'OddsRatio_working_3-way'!V70^2+4*'OddsRatio_working_3-way'!U70^3/27</f>
        <v>-2.1881046473767041E-3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0.15848262960420359</v>
      </c>
      <c r="Y70" s="11">
        <f>IF('OddsRatio_working_3-way'!W70&gt;=0,IF('OddsRatio_working_3-way'!V70+SQRT('OddsRatio_working_3-way'!W70)&gt;0,0,PI()),ACOS('OddsRatio_working_3-way'!V70/(2*'OddsRatio_working_3-way'!X70)))</f>
        <v>0.14811927028065019</v>
      </c>
      <c r="Z70" s="11">
        <f>'OddsRatio_working_3-way'!X70^(1/3)*COS('OddsRatio_working_3-way'!Y70/3)</f>
        <v>0.54050245063856051</v>
      </c>
      <c r="AA70" s="11">
        <f>'OddsRatio_working_3-way'!X70^(1/3)*COS(('OddsRatio_working_3-way'!Y70+2*PI())/3)</f>
        <v>-0.29338101600083577</v>
      </c>
      <c r="AB70" s="11">
        <f>'OddsRatio_working_3-way'!X70^(1/3)*COS(('OddsRatio_working_3-way'!Y70+4*PI())/3)</f>
        <v>-0.24712143463772482</v>
      </c>
      <c r="AC70" s="11">
        <f>'OddsRatio_working_3-way'!X70^(1/3)*SIN('OddsRatio_working_3-way'!Y70/3)</f>
        <v>2.6707981752591443E-2</v>
      </c>
      <c r="AD70" s="11">
        <f>'OddsRatio_working_3-way'!X70^(1/3)*SIN(('OddsRatio_working_3-way'!Y70+2*PI())/3)</f>
        <v>0.45473486218444215</v>
      </c>
      <c r="AE70" s="11">
        <f>'OddsRatio_working_3-way'!X70^(1/3)*SIN(('OddsRatio_working_3-way'!Y70+4*PI())/3)</f>
        <v>-0.48144284393703363</v>
      </c>
      <c r="AF70" s="11">
        <f>-'OddsRatio_working_3-way'!U70/(3*'OddsRatio_working_3-way'!X70^(1/3))*COS(('OddsRatio_working_3-way'!Y70)/3)</f>
        <v>0.54050245063856062</v>
      </c>
      <c r="AG70" s="11">
        <f>-'OddsRatio_working_3-way'!U70/(3*'OddsRatio_working_3-way'!X70^(1/3))*COS(('OddsRatio_working_3-way'!Y70+2*PI())/3)</f>
        <v>-0.29338101600083583</v>
      </c>
      <c r="AH70" s="11">
        <f>-'OddsRatio_working_3-way'!U70/(3*'OddsRatio_working_3-way'!X70^(1/3))*COS(('OddsRatio_working_3-way'!Y70+4*PI())/3)</f>
        <v>-0.24712143463772487</v>
      </c>
      <c r="AI70" s="11">
        <f>'OddsRatio_working_3-way'!U70/(3*'OddsRatio_working_3-way'!X70^(1/3))*SIN(('OddsRatio_working_3-way'!Y70)/3)</f>
        <v>-2.6707981752591446E-2</v>
      </c>
      <c r="AJ70" s="11">
        <f>'OddsRatio_working_3-way'!U70/(3*'OddsRatio_working_3-way'!X70^(1/3))*SIN(('OddsRatio_working_3-way'!Y70+2*PI())/3)</f>
        <v>-0.45473486218444226</v>
      </c>
      <c r="AK70" s="11">
        <f>'OddsRatio_working_3-way'!U70/(3*'OddsRatio_working_3-way'!X70^(1/3))*SIN(('OddsRatio_working_3-way'!Y70+4*PI())/3)</f>
        <v>0.48144284393703374</v>
      </c>
      <c r="AL70" s="11">
        <f>'OddsRatio_working_3-way'!Z70+'OddsRatio_working_3-way'!AF70</f>
        <v>1.081004901277121</v>
      </c>
      <c r="AM70" s="11">
        <f>'OddsRatio_working_3-way'!AA70+'OddsRatio_working_3-way'!AG70</f>
        <v>-0.58676203200167154</v>
      </c>
      <c r="AN70" s="11">
        <f>'OddsRatio_working_3-way'!AB70+'OddsRatio_working_3-way'!AH70</f>
        <v>-0.49424286927544969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1.081004901277121</v>
      </c>
      <c r="AS70" s="11">
        <f>IF(('OddsRatio_working_3-way'!X70=0),IF(Q70&gt;0,-Q70^(1/3),(-Q70)^(1/3)),'OddsRatio_working_3-way'!AM70-'OddsRatio_working_3-way'!R70/3)</f>
        <v>-0.58676203200167154</v>
      </c>
      <c r="AT70" s="11">
        <f>IF(('OddsRatio_working_3-way'!X70=0),IF(Q70&gt;0,-Q70^(1/3),(-Q70)^(1/3)),'OddsRatio_working_3-way'!AN70-'OddsRatio_working_3-way'!R70/3)</f>
        <v>-0.49424286927544969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9">
        <f t="shared" si="26"/>
        <v>0.41321004140534556</v>
      </c>
      <c r="E71" s="9">
        <f t="shared" si="27"/>
        <v>0.31244367268378659</v>
      </c>
      <c r="F71" s="9">
        <f t="shared" si="28"/>
        <v>0.27434628591086779</v>
      </c>
      <c r="G71" s="9">
        <f t="shared" si="29"/>
        <v>1.0840280274394001</v>
      </c>
      <c r="H71" s="9">
        <f t="shared" si="30"/>
        <v>2.4200767159456142</v>
      </c>
      <c r="I71" s="9">
        <f t="shared" si="31"/>
        <v>3.2005768957019827</v>
      </c>
      <c r="J71" s="9">
        <f t="shared" si="32"/>
        <v>3.645028386952136</v>
      </c>
      <c r="K71" s="11">
        <f t="shared" si="33"/>
        <v>0.4329004329004329</v>
      </c>
      <c r="L71" s="11">
        <f t="shared" si="34"/>
        <v>0.33003300330033003</v>
      </c>
      <c r="M71" s="11">
        <f t="shared" si="35"/>
        <v>0.29069767441860467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-0.26949090257862984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0.24005722831419354</v>
      </c>
      <c r="Q71" s="11">
        <f>2*'OddsRatio_working_3-way'!K71*'OddsRatio_working_3-way'!L71*'OddsRatio_working_3-way'!M71</f>
        <v>8.3064784883804005E-2</v>
      </c>
      <c r="R71" s="11">
        <f t="shared" si="36"/>
        <v>0</v>
      </c>
      <c r="S71" s="11">
        <f t="shared" si="37"/>
        <v>-0.89078045313292764</v>
      </c>
      <c r="T71" s="11">
        <f t="shared" si="38"/>
        <v>-0.30822853049582272</v>
      </c>
      <c r="U71" s="11">
        <f>'OddsRatio_working_3-way'!S71-'OddsRatio_working_3-way'!R71^2/3</f>
        <v>-0.89078045313292764</v>
      </c>
      <c r="V71" s="11">
        <f>'OddsRatio_working_3-way'!S71*'OddsRatio_working_3-way'!R71/3-2*'OddsRatio_working_3-way'!R71^3/27-'OddsRatio_working_3-way'!T71</f>
        <v>0.30822853049582272</v>
      </c>
      <c r="W71" s="11">
        <f>'OddsRatio_working_3-way'!V71^2+4*'OddsRatio_working_3-way'!U71^3/27</f>
        <v>-9.7100200359550026E-3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0.1617983676119519</v>
      </c>
      <c r="Y71" s="11">
        <f>IF('OddsRatio_working_3-way'!W71&gt;=0,IF('OddsRatio_working_3-way'!V71+SQRT('OddsRatio_working_3-way'!W71)&gt;0,0,PI()),ACOS('OddsRatio_working_3-way'!V71/(2*'OddsRatio_working_3-way'!X71)))</f>
        <v>0.30942717480491888</v>
      </c>
      <c r="Z71" s="11">
        <f>'OddsRatio_working_3-way'!X71^(1/3)*COS('OddsRatio_working_3-way'!Y71/3)</f>
        <v>0.54201401371970015</v>
      </c>
      <c r="AA71" s="11">
        <f>'OddsRatio_working_3-way'!X71^(1/3)*COS(('OddsRatio_working_3-way'!Y71+2*PI())/3)</f>
        <v>-0.31959424779641094</v>
      </c>
      <c r="AB71" s="11">
        <f>'OddsRatio_working_3-way'!X71^(1/3)*COS(('OddsRatio_working_3-way'!Y71+4*PI())/3)</f>
        <v>-0.22241976592328916</v>
      </c>
      <c r="AC71" s="11">
        <f>'OddsRatio_working_3-way'!X71^(1/3)*SIN('OddsRatio_working_3-way'!Y71/3)</f>
        <v>5.6103713267809323E-2</v>
      </c>
      <c r="AD71" s="11">
        <f>'OddsRatio_working_3-way'!X71^(1/3)*SIN(('OddsRatio_working_3-way'!Y71+2*PI())/3)</f>
        <v>0.44134604845452308</v>
      </c>
      <c r="AE71" s="11">
        <f>'OddsRatio_working_3-way'!X71^(1/3)*SIN(('OddsRatio_working_3-way'!Y71+4*PI())/3)</f>
        <v>-0.49744976172233224</v>
      </c>
      <c r="AF71" s="11">
        <f>-'OddsRatio_working_3-way'!U71/(3*'OddsRatio_working_3-way'!X71^(1/3))*COS(('OddsRatio_working_3-way'!Y71)/3)</f>
        <v>0.54201401371970004</v>
      </c>
      <c r="AG71" s="11">
        <f>-'OddsRatio_working_3-way'!U71/(3*'OddsRatio_working_3-way'!X71^(1/3))*COS(('OddsRatio_working_3-way'!Y71+2*PI())/3)</f>
        <v>-0.31959424779641088</v>
      </c>
      <c r="AH71" s="11">
        <f>-'OddsRatio_working_3-way'!U71/(3*'OddsRatio_working_3-way'!X71^(1/3))*COS(('OddsRatio_working_3-way'!Y71+4*PI())/3)</f>
        <v>-0.22241976592328913</v>
      </c>
      <c r="AI71" s="11">
        <f>'OddsRatio_working_3-way'!U71/(3*'OddsRatio_working_3-way'!X71^(1/3))*SIN(('OddsRatio_working_3-way'!Y71)/3)</f>
        <v>-5.6103713267809309E-2</v>
      </c>
      <c r="AJ71" s="11">
        <f>'OddsRatio_working_3-way'!U71/(3*'OddsRatio_working_3-way'!X71^(1/3))*SIN(('OddsRatio_working_3-way'!Y71+2*PI())/3)</f>
        <v>-0.44134604845452297</v>
      </c>
      <c r="AK71" s="11">
        <f>'OddsRatio_working_3-way'!U71/(3*'OddsRatio_working_3-way'!X71^(1/3))*SIN(('OddsRatio_working_3-way'!Y71+4*PI())/3)</f>
        <v>0.49744976172233218</v>
      </c>
      <c r="AL71" s="11">
        <f>'OddsRatio_working_3-way'!Z71+'OddsRatio_working_3-way'!AF71</f>
        <v>1.0840280274394001</v>
      </c>
      <c r="AM71" s="11">
        <f>'OddsRatio_working_3-way'!AA71+'OddsRatio_working_3-way'!AG71</f>
        <v>-0.63918849559282176</v>
      </c>
      <c r="AN71" s="11">
        <f>'OddsRatio_working_3-way'!AB71+'OddsRatio_working_3-way'!AH71</f>
        <v>-0.44483953184657832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1.0840280274394001</v>
      </c>
      <c r="AS71" s="11">
        <f>IF(('OddsRatio_working_3-way'!X71=0),IF(Q71&gt;0,-Q71^(1/3),(-Q71)^(1/3)),'OddsRatio_working_3-way'!AM71-'OddsRatio_working_3-way'!R71/3)</f>
        <v>-0.63918849559282176</v>
      </c>
      <c r="AT71" s="11">
        <f>IF(('OddsRatio_working_3-way'!X71=0),IF(Q71&gt;0,-Q71^(1/3),(-Q71)^(1/3)),'OddsRatio_working_3-way'!AN71-'OddsRatio_working_3-way'!R71/3)</f>
        <v>-0.44483953184657832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9">
        <f t="shared" si="26"/>
        <v>0.27614577533731333</v>
      </c>
      <c r="E72" s="9">
        <f t="shared" si="27"/>
        <v>0.32817069437584889</v>
      </c>
      <c r="F72" s="9">
        <f t="shared" si="28"/>
        <v>0.39568353028683789</v>
      </c>
      <c r="G72" s="9">
        <f t="shared" si="29"/>
        <v>1.0831717979786166</v>
      </c>
      <c r="H72" s="9">
        <f t="shared" si="30"/>
        <v>3.6212757511082523</v>
      </c>
      <c r="I72" s="9">
        <f t="shared" si="31"/>
        <v>3.0471946981795859</v>
      </c>
      <c r="J72" s="9">
        <f t="shared" si="32"/>
        <v>2.5272722351498498</v>
      </c>
      <c r="K72" s="11">
        <f t="shared" si="33"/>
        <v>0.29239766081871343</v>
      </c>
      <c r="L72" s="11">
        <f t="shared" si="34"/>
        <v>0.34602076124567471</v>
      </c>
      <c r="M72" s="11">
        <f t="shared" si="35"/>
        <v>0.41493775933609955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-0.27074178720214381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0.24013476430143157</v>
      </c>
      <c r="Q72" s="11">
        <f>2*'OddsRatio_working_3-way'!K72*'OddsRatio_working_3-way'!L72*'OddsRatio_working_3-way'!M72</f>
        <v>8.3963204301199842E-2</v>
      </c>
      <c r="R72" s="11">
        <f t="shared" si="36"/>
        <v>0</v>
      </c>
      <c r="S72" s="11">
        <f t="shared" si="37"/>
        <v>-0.88695124156117011</v>
      </c>
      <c r="T72" s="11">
        <f t="shared" si="38"/>
        <v>-0.31012281173467482</v>
      </c>
      <c r="U72" s="11">
        <f>'OddsRatio_working_3-way'!S72-'OddsRatio_working_3-way'!R72^2/3</f>
        <v>-0.88695124156117011</v>
      </c>
      <c r="V72" s="11">
        <f>'OddsRatio_working_3-way'!S72*'OddsRatio_working_3-way'!R72/3-2*'OddsRatio_working_3-way'!R72^3/27-'OddsRatio_working_3-way'!T72</f>
        <v>0.31012281173467482</v>
      </c>
      <c r="W72" s="11">
        <f>'OddsRatio_working_3-way'!V72^2+4*'OddsRatio_working_3-way'!U72^3/27</f>
        <v>-7.1940674849834824E-3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0.1607562019357294</v>
      </c>
      <c r="Y72" s="11">
        <f>IF('OddsRatio_working_3-way'!W72&gt;=0,IF('OddsRatio_working_3-way'!V72+SQRT('OddsRatio_working_3-way'!W72)&gt;0,0,PI()),ACOS('OddsRatio_working_3-way'!V72/(2*'OddsRatio_working_3-way'!X72)))</f>
        <v>0.26696891820566448</v>
      </c>
      <c r="Z72" s="11">
        <f>'OddsRatio_working_3-way'!X72^(1/3)*COS('OddsRatio_working_3-way'!Y72/3)</f>
        <v>0.54158589898930831</v>
      </c>
      <c r="AA72" s="11">
        <f>'OddsRatio_working_3-way'!X72^(1/3)*COS(('OddsRatio_working_3-way'!Y72+2*PI())/3)</f>
        <v>-0.31264203433828697</v>
      </c>
      <c r="AB72" s="11">
        <f>'OddsRatio_working_3-way'!X72^(1/3)*COS(('OddsRatio_working_3-way'!Y72+4*PI())/3)</f>
        <v>-0.22894386465102143</v>
      </c>
      <c r="AC72" s="11">
        <f>'OddsRatio_working_3-way'!X72^(1/3)*SIN('OddsRatio_working_3-way'!Y72/3)</f>
        <v>4.8323160799621748E-2</v>
      </c>
      <c r="AD72" s="11">
        <f>'OddsRatio_working_3-way'!X72^(1/3)*SIN(('OddsRatio_working_3-way'!Y72+2*PI())/3)</f>
        <v>0.44486556645636305</v>
      </c>
      <c r="AE72" s="11">
        <f>'OddsRatio_working_3-way'!X72^(1/3)*SIN(('OddsRatio_working_3-way'!Y72+4*PI())/3)</f>
        <v>-0.49318872725598484</v>
      </c>
      <c r="AF72" s="11">
        <f>-'OddsRatio_working_3-way'!U72/(3*'OddsRatio_working_3-way'!X72^(1/3))*COS(('OddsRatio_working_3-way'!Y72)/3)</f>
        <v>0.5415858989893082</v>
      </c>
      <c r="AG72" s="11">
        <f>-'OddsRatio_working_3-way'!U72/(3*'OddsRatio_working_3-way'!X72^(1/3))*COS(('OddsRatio_working_3-way'!Y72+2*PI())/3)</f>
        <v>-0.31264203433828691</v>
      </c>
      <c r="AH72" s="11">
        <f>-'OddsRatio_working_3-way'!U72/(3*'OddsRatio_working_3-way'!X72^(1/3))*COS(('OddsRatio_working_3-way'!Y72+4*PI())/3)</f>
        <v>-0.22894386465102137</v>
      </c>
      <c r="AI72" s="11">
        <f>'OddsRatio_working_3-way'!U72/(3*'OddsRatio_working_3-way'!X72^(1/3))*SIN(('OddsRatio_working_3-way'!Y72)/3)</f>
        <v>-4.8323160799621741E-2</v>
      </c>
      <c r="AJ72" s="11">
        <f>'OddsRatio_working_3-way'!U72/(3*'OddsRatio_working_3-way'!X72^(1/3))*SIN(('OddsRatio_working_3-way'!Y72+2*PI())/3)</f>
        <v>-0.44486556645636294</v>
      </c>
      <c r="AK72" s="11">
        <f>'OddsRatio_working_3-way'!U72/(3*'OddsRatio_working_3-way'!X72^(1/3))*SIN(('OddsRatio_working_3-way'!Y72+4*PI())/3)</f>
        <v>0.49318872725598473</v>
      </c>
      <c r="AL72" s="11">
        <f>'OddsRatio_working_3-way'!Z72+'OddsRatio_working_3-way'!AF72</f>
        <v>1.0831717979786166</v>
      </c>
      <c r="AM72" s="11">
        <f>'OddsRatio_working_3-way'!AA72+'OddsRatio_working_3-way'!AG72</f>
        <v>-0.62528406867657393</v>
      </c>
      <c r="AN72" s="11">
        <f>'OddsRatio_working_3-way'!AB72+'OddsRatio_working_3-way'!AH72</f>
        <v>-0.4578877293020428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1.0831717979786166</v>
      </c>
      <c r="AS72" s="11">
        <f>IF(('OddsRatio_working_3-way'!X72=0),IF(Q72&gt;0,-Q72^(1/3),(-Q72)^(1/3)),'OddsRatio_working_3-way'!AM72-'OddsRatio_working_3-way'!R72/3)</f>
        <v>-0.62528406867657393</v>
      </c>
      <c r="AT72" s="11">
        <f>IF(('OddsRatio_working_3-way'!X72=0),IF(Q72&gt;0,-Q72^(1/3),(-Q72)^(1/3)),'OddsRatio_working_3-way'!AN72-'OddsRatio_working_3-way'!R72/3)</f>
        <v>-0.4578877293020428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9">
        <f t="shared" si="26"/>
        <v>0.5428453121289829</v>
      </c>
      <c r="E73" s="9">
        <f t="shared" si="27"/>
        <v>0.2844546169508092</v>
      </c>
      <c r="F73" s="9">
        <f t="shared" si="28"/>
        <v>0.17270007092020792</v>
      </c>
      <c r="G73" s="9">
        <f t="shared" si="29"/>
        <v>1.093695337474718</v>
      </c>
      <c r="H73" s="9">
        <f t="shared" si="30"/>
        <v>1.842145409855533</v>
      </c>
      <c r="I73" s="9">
        <f t="shared" si="31"/>
        <v>3.5154992761918509</v>
      </c>
      <c r="J73" s="9">
        <f t="shared" si="32"/>
        <v>5.7903855781392641</v>
      </c>
      <c r="K73" s="11">
        <f t="shared" si="33"/>
        <v>0.56497175141242939</v>
      </c>
      <c r="L73" s="11">
        <f t="shared" si="34"/>
        <v>0.30303030303030304</v>
      </c>
      <c r="M73" s="11">
        <f t="shared" si="35"/>
        <v>0.18587360594795541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-0.24684434923235254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0.23707556314197359</v>
      </c>
      <c r="Q73" s="11">
        <f>2*'OddsRatio_working_3-way'!K73*'OddsRatio_working_3-way'!L73*'OddsRatio_working_3-way'!M73</f>
        <v>6.3644446481066749E-2</v>
      </c>
      <c r="R73" s="11">
        <f t="shared" si="36"/>
        <v>0</v>
      </c>
      <c r="S73" s="11">
        <f t="shared" si="37"/>
        <v>-0.96042532016325932</v>
      </c>
      <c r="T73" s="11">
        <f t="shared" si="38"/>
        <v>-0.25783230071496899</v>
      </c>
      <c r="U73" s="11">
        <f>'OddsRatio_working_3-way'!S73-'OddsRatio_working_3-way'!R73^2/3</f>
        <v>-0.96042532016325932</v>
      </c>
      <c r="V73" s="11">
        <f>'OddsRatio_working_3-way'!S73*'OddsRatio_working_3-way'!R73/3-2*'OddsRatio_working_3-way'!R73^3/27-'OddsRatio_working_3-way'!T73</f>
        <v>0.25783230071496899</v>
      </c>
      <c r="W73" s="11">
        <f>'OddsRatio_working_3-way'!V73^2+4*'OddsRatio_working_3-way'!U73^3/27</f>
        <v>-6.4768793041118183E-2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0.18113964801575907</v>
      </c>
      <c r="Y73" s="11">
        <f>IF('OddsRatio_working_3-way'!W73&gt;=0,IF('OddsRatio_working_3-way'!V73+SQRT('OddsRatio_working_3-way'!W73)&gt;0,0,PI()),ACOS('OddsRatio_working_3-way'!V73/(2*'OddsRatio_working_3-way'!X73)))</f>
        <v>0.77888845350066405</v>
      </c>
      <c r="Z73" s="11">
        <f>'OddsRatio_working_3-way'!X73^(1/3)*COS('OddsRatio_working_3-way'!Y73/3)</f>
        <v>0.54684766873735902</v>
      </c>
      <c r="AA73" s="11">
        <f>'OddsRatio_working_3-way'!X73^(1/3)*COS(('OddsRatio_working_3-way'!Y73+2*PI())/3)</f>
        <v>-0.39921950376234971</v>
      </c>
      <c r="AB73" s="11">
        <f>'OddsRatio_working_3-way'!X73^(1/3)*COS(('OddsRatio_working_3-way'!Y73+4*PI())/3)</f>
        <v>-0.14762816497500941</v>
      </c>
      <c r="AC73" s="11">
        <f>'OddsRatio_working_3-way'!X73^(1/3)*SIN('OddsRatio_working_3-way'!Y73/3)</f>
        <v>0.14525632717464929</v>
      </c>
      <c r="AD73" s="11">
        <f>'OddsRatio_working_3-way'!X73^(1/3)*SIN(('OddsRatio_working_3-way'!Y73+2*PI())/3)</f>
        <v>0.40095580953952559</v>
      </c>
      <c r="AE73" s="11">
        <f>'OddsRatio_working_3-way'!X73^(1/3)*SIN(('OddsRatio_working_3-way'!Y73+4*PI())/3)</f>
        <v>-0.5462121367141749</v>
      </c>
      <c r="AF73" s="11">
        <f>-'OddsRatio_working_3-way'!U73/(3*'OddsRatio_working_3-way'!X73^(1/3))*COS(('OddsRatio_working_3-way'!Y73)/3)</f>
        <v>0.54684766873735902</v>
      </c>
      <c r="AG73" s="11">
        <f>-'OddsRatio_working_3-way'!U73/(3*'OddsRatio_working_3-way'!X73^(1/3))*COS(('OddsRatio_working_3-way'!Y73+2*PI())/3)</f>
        <v>-0.39921950376234971</v>
      </c>
      <c r="AH73" s="11">
        <f>-'OddsRatio_working_3-way'!U73/(3*'OddsRatio_working_3-way'!X73^(1/3))*COS(('OddsRatio_working_3-way'!Y73+4*PI())/3)</f>
        <v>-0.14762816497500941</v>
      </c>
      <c r="AI73" s="11">
        <f>'OddsRatio_working_3-way'!U73/(3*'OddsRatio_working_3-way'!X73^(1/3))*SIN(('OddsRatio_working_3-way'!Y73)/3)</f>
        <v>-0.14525632717464929</v>
      </c>
      <c r="AJ73" s="11">
        <f>'OddsRatio_working_3-way'!U73/(3*'OddsRatio_working_3-way'!X73^(1/3))*SIN(('OddsRatio_working_3-way'!Y73+2*PI())/3)</f>
        <v>-0.40095580953952559</v>
      </c>
      <c r="AK73" s="11">
        <f>'OddsRatio_working_3-way'!U73/(3*'OddsRatio_working_3-way'!X73^(1/3))*SIN(('OddsRatio_working_3-way'!Y73+4*PI())/3)</f>
        <v>0.5462121367141749</v>
      </c>
      <c r="AL73" s="11">
        <f>'OddsRatio_working_3-way'!Z73+'OddsRatio_working_3-way'!AF73</f>
        <v>1.093695337474718</v>
      </c>
      <c r="AM73" s="11">
        <f>'OddsRatio_working_3-way'!AA73+'OddsRatio_working_3-way'!AG73</f>
        <v>-0.79843900752469943</v>
      </c>
      <c r="AN73" s="11">
        <f>'OddsRatio_working_3-way'!AB73+'OddsRatio_working_3-way'!AH73</f>
        <v>-0.29525632995001883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1.093695337474718</v>
      </c>
      <c r="AS73" s="11">
        <f>IF(('OddsRatio_working_3-way'!X73=0),IF(Q73&gt;0,-Q73^(1/3),(-Q73)^(1/3)),'OddsRatio_working_3-way'!AM73-'OddsRatio_working_3-way'!R73/3)</f>
        <v>-0.79843900752469943</v>
      </c>
      <c r="AT73" s="11">
        <f>IF(('OddsRatio_working_3-way'!X73=0),IF(Q73&gt;0,-Q73^(1/3),(-Q73)^(1/3)),'OddsRatio_working_3-way'!AN73-'OddsRatio_working_3-way'!R73/3)</f>
        <v>-0.29525632995001883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9">
        <f t="shared" si="26"/>
        <v>0.18809446502895152</v>
      </c>
      <c r="E74" s="9">
        <f t="shared" si="27"/>
        <v>0.24453114956143138</v>
      </c>
      <c r="F74" s="9">
        <f t="shared" si="28"/>
        <v>0.56737438540961704</v>
      </c>
      <c r="G74" s="9">
        <f t="shared" si="29"/>
        <v>1.0955526768476931</v>
      </c>
      <c r="H74" s="9">
        <f t="shared" si="30"/>
        <v>5.316477546779911</v>
      </c>
      <c r="I74" s="9">
        <f t="shared" si="31"/>
        <v>4.0894585487104944</v>
      </c>
      <c r="J74" s="9">
        <f t="shared" si="32"/>
        <v>1.762504663085994</v>
      </c>
      <c r="K74" s="11">
        <f t="shared" si="33"/>
        <v>0.20242914979757085</v>
      </c>
      <c r="L74" s="11">
        <f t="shared" si="34"/>
        <v>0.26178010471204188</v>
      </c>
      <c r="M74" s="11">
        <f t="shared" si="35"/>
        <v>0.589622641509434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-0.24162307664311955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0.2329644962107775</v>
      </c>
      <c r="Q74" s="11">
        <f>2*'OddsRatio_working_3-way'!K74*'OddsRatio_working_3-way'!L74*'OddsRatio_working_3-way'!M74</f>
        <v>6.2490476451388811E-2</v>
      </c>
      <c r="R74" s="11">
        <f t="shared" si="36"/>
        <v>0</v>
      </c>
      <c r="S74" s="11">
        <f t="shared" si="37"/>
        <v>-0.96416492765245732</v>
      </c>
      <c r="T74" s="11">
        <f t="shared" si="38"/>
        <v>-0.25862793123724709</v>
      </c>
      <c r="U74" s="11">
        <f>'OddsRatio_working_3-way'!S74-'OddsRatio_working_3-way'!R74^2/3</f>
        <v>-0.96416492765245732</v>
      </c>
      <c r="V74" s="11">
        <f>'OddsRatio_working_3-way'!S74*'OddsRatio_working_3-way'!R74/3-2*'OddsRatio_working_3-way'!R74^3/27-'OddsRatio_working_3-way'!T74</f>
        <v>0.25862793123724709</v>
      </c>
      <c r="W74" s="11">
        <f>'OddsRatio_working_3-way'!V74^2+4*'OddsRatio_working_3-way'!U74^3/27</f>
        <v>-6.5896959479246925E-2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0.18219863219526727</v>
      </c>
      <c r="Y74" s="11">
        <f>IF('OddsRatio_working_3-way'!W74&gt;=0,IF('OddsRatio_working_3-way'!V74+SQRT('OddsRatio_working_3-way'!W74)&gt;0,0,PI()),ACOS('OddsRatio_working_3-way'!V74/(2*'OddsRatio_working_3-way'!X74)))</f>
        <v>0.78166485837757005</v>
      </c>
      <c r="Z74" s="11">
        <f>'OddsRatio_working_3-way'!X74^(1/3)*COS('OddsRatio_working_3-way'!Y74/3)</f>
        <v>0.54777633842384654</v>
      </c>
      <c r="AA74" s="11">
        <f>'OddsRatio_working_3-way'!X74^(1/3)*COS(('OddsRatio_working_3-way'!Y74+2*PI())/3)</f>
        <v>-0.40036759129447802</v>
      </c>
      <c r="AB74" s="11">
        <f>'OddsRatio_working_3-way'!X74^(1/3)*COS(('OddsRatio_working_3-way'!Y74+4*PI())/3)</f>
        <v>-0.14740874712936833</v>
      </c>
      <c r="AC74" s="11">
        <f>'OddsRatio_working_3-way'!X74^(1/3)*SIN('OddsRatio_working_3-way'!Y74/3)</f>
        <v>0.14604585677262266</v>
      </c>
      <c r="AD74" s="11">
        <f>'OddsRatio_working_3-way'!X74^(1/3)*SIN(('OddsRatio_working_3-way'!Y74+2*PI())/3)</f>
        <v>0.40136529628076167</v>
      </c>
      <c r="AE74" s="11">
        <f>'OddsRatio_working_3-way'!X74^(1/3)*SIN(('OddsRatio_working_3-way'!Y74+4*PI())/3)</f>
        <v>-0.54741115305338439</v>
      </c>
      <c r="AF74" s="11">
        <f>-'OddsRatio_working_3-way'!U74/(3*'OddsRatio_working_3-way'!X74^(1/3))*COS(('OddsRatio_working_3-way'!Y74)/3)</f>
        <v>0.54777633842384654</v>
      </c>
      <c r="AG74" s="11">
        <f>-'OddsRatio_working_3-way'!U74/(3*'OddsRatio_working_3-way'!X74^(1/3))*COS(('OddsRatio_working_3-way'!Y74+2*PI())/3)</f>
        <v>-0.40036759129447802</v>
      </c>
      <c r="AH74" s="11">
        <f>-'OddsRatio_working_3-way'!U74/(3*'OddsRatio_working_3-way'!X74^(1/3))*COS(('OddsRatio_working_3-way'!Y74+4*PI())/3)</f>
        <v>-0.14740874712936833</v>
      </c>
      <c r="AI74" s="11">
        <f>'OddsRatio_working_3-way'!U74/(3*'OddsRatio_working_3-way'!X74^(1/3))*SIN(('OddsRatio_working_3-way'!Y74)/3)</f>
        <v>-0.14604585677262266</v>
      </c>
      <c r="AJ74" s="11">
        <f>'OddsRatio_working_3-way'!U74/(3*'OddsRatio_working_3-way'!X74^(1/3))*SIN(('OddsRatio_working_3-way'!Y74+2*PI())/3)</f>
        <v>-0.40136529628076167</v>
      </c>
      <c r="AK74" s="11">
        <f>'OddsRatio_working_3-way'!U74/(3*'OddsRatio_working_3-way'!X74^(1/3))*SIN(('OddsRatio_working_3-way'!Y74+4*PI())/3)</f>
        <v>0.54741115305338439</v>
      </c>
      <c r="AL74" s="11">
        <f>'OddsRatio_working_3-way'!Z74+'OddsRatio_working_3-way'!AF74</f>
        <v>1.0955526768476931</v>
      </c>
      <c r="AM74" s="11">
        <f>'OddsRatio_working_3-way'!AA74+'OddsRatio_working_3-way'!AG74</f>
        <v>-0.80073518258895604</v>
      </c>
      <c r="AN74" s="11">
        <f>'OddsRatio_working_3-way'!AB74+'OddsRatio_working_3-way'!AH74</f>
        <v>-0.29481749425873666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1.0955526768476931</v>
      </c>
      <c r="AS74" s="11">
        <f>IF(('OddsRatio_working_3-way'!X74=0),IF(Q74&gt;0,-Q74^(1/3),(-Q74)^(1/3)),'OddsRatio_working_3-way'!AM74-'OddsRatio_working_3-way'!R74/3)</f>
        <v>-0.80073518258895604</v>
      </c>
      <c r="AT74" s="11">
        <f>IF(('OddsRatio_working_3-way'!X74=0),IF(Q74&gt;0,-Q74^(1/3),(-Q74)^(1/3)),'OddsRatio_working_3-way'!AN74-'OddsRatio_working_3-way'!R74/3)</f>
        <v>-0.29481749425873666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9">
        <f t="shared" si="26"/>
        <v>0.6672822738276587</v>
      </c>
      <c r="E75" s="9">
        <f t="shared" si="27"/>
        <v>0.20152279840833601</v>
      </c>
      <c r="F75" s="9">
        <f t="shared" si="28"/>
        <v>0.13119492776400549</v>
      </c>
      <c r="G75" s="9">
        <f t="shared" si="29"/>
        <v>1.1129825038814347</v>
      </c>
      <c r="H75" s="9">
        <f t="shared" si="30"/>
        <v>1.4986161617388827</v>
      </c>
      <c r="I75" s="9">
        <f t="shared" si="31"/>
        <v>4.9622177138179069</v>
      </c>
      <c r="J75" s="9">
        <f t="shared" si="32"/>
        <v>7.6222458980945378</v>
      </c>
      <c r="K75" s="11">
        <f t="shared" si="33"/>
        <v>0.69060773480662985</v>
      </c>
      <c r="L75" s="11">
        <f t="shared" si="34"/>
        <v>0.2192982456140351</v>
      </c>
      <c r="M75" s="11">
        <f t="shared" si="35"/>
        <v>0.14388489208633093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-0.20678868362129155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0.21699709148063925</v>
      </c>
      <c r="Q75" s="11">
        <f>2*'OddsRatio_working_3-way'!K75*'OddsRatio_working_3-way'!L75*'OddsRatio_working_3-way'!M75</f>
        <v>4.3582464647647978E-2</v>
      </c>
      <c r="R75" s="11">
        <f t="shared" si="36"/>
        <v>0</v>
      </c>
      <c r="S75" s="11">
        <f t="shared" si="37"/>
        <v>-1.0493663757637879</v>
      </c>
      <c r="T75" s="11">
        <f t="shared" si="38"/>
        <v>-0.2107584606876457</v>
      </c>
      <c r="U75" s="11">
        <f>'OddsRatio_working_3-way'!S75-'OddsRatio_working_3-way'!R75^2/3</f>
        <v>-1.0493663757637879</v>
      </c>
      <c r="V75" s="11">
        <f>'OddsRatio_working_3-way'!S75*'OddsRatio_working_3-way'!R75/3-2*'OddsRatio_working_3-way'!R75^3/27-'OddsRatio_working_3-way'!T75</f>
        <v>0.2107584606876457</v>
      </c>
      <c r="W75" s="11">
        <f>'OddsRatio_working_3-way'!V75^2+4*'OddsRatio_working_3-way'!U75^3/27</f>
        <v>-0.12677058269232377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0.20687539211065539</v>
      </c>
      <c r="Y75" s="11">
        <f>IF('OddsRatio_working_3-way'!W75&gt;=0,IF('OddsRatio_working_3-way'!V75+SQRT('OddsRatio_working_3-way'!W75)&gt;0,0,PI()),ACOS('OddsRatio_working_3-way'!V75/(2*'OddsRatio_working_3-way'!X75)))</f>
        <v>1.0363263073337643</v>
      </c>
      <c r="Z75" s="11">
        <f>'OddsRatio_working_3-way'!X75^(1/3)*COS('OddsRatio_working_3-way'!Y75/3)</f>
        <v>0.55649125194071736</v>
      </c>
      <c r="AA75" s="11">
        <f>'OddsRatio_working_3-way'!X75^(1/3)*COS(('OddsRatio_working_3-way'!Y75+2*PI())/3)</f>
        <v>-0.45168065364941989</v>
      </c>
      <c r="AB75" s="11">
        <f>'OddsRatio_working_3-way'!X75^(1/3)*COS(('OddsRatio_working_3-way'!Y75+4*PI())/3)</f>
        <v>-0.10481059829129763</v>
      </c>
      <c r="AC75" s="11">
        <f>'OddsRatio_working_3-way'!X75^(1/3)*SIN('OddsRatio_working_3-way'!Y75/3)</f>
        <v>0.20026551983483243</v>
      </c>
      <c r="AD75" s="11">
        <f>'OddsRatio_working_3-way'!X75^(1/3)*SIN(('OddsRatio_working_3-way'!Y75+2*PI())/3)</f>
        <v>0.38180280124705135</v>
      </c>
      <c r="AE75" s="11">
        <f>'OddsRatio_working_3-way'!X75^(1/3)*SIN(('OddsRatio_working_3-way'!Y75+4*PI())/3)</f>
        <v>-0.58206832108188378</v>
      </c>
      <c r="AF75" s="11">
        <f>-'OddsRatio_working_3-way'!U75/(3*'OddsRatio_working_3-way'!X75^(1/3))*COS(('OddsRatio_working_3-way'!Y75)/3)</f>
        <v>0.55649125194071736</v>
      </c>
      <c r="AG75" s="11">
        <f>-'OddsRatio_working_3-way'!U75/(3*'OddsRatio_working_3-way'!X75^(1/3))*COS(('OddsRatio_working_3-way'!Y75+2*PI())/3)</f>
        <v>-0.45168065364941989</v>
      </c>
      <c r="AH75" s="11">
        <f>-'OddsRatio_working_3-way'!U75/(3*'OddsRatio_working_3-way'!X75^(1/3))*COS(('OddsRatio_working_3-way'!Y75+4*PI())/3)</f>
        <v>-0.10481059829129763</v>
      </c>
      <c r="AI75" s="11">
        <f>'OddsRatio_working_3-way'!U75/(3*'OddsRatio_working_3-way'!X75^(1/3))*SIN(('OddsRatio_working_3-way'!Y75)/3)</f>
        <v>-0.20026551983483243</v>
      </c>
      <c r="AJ75" s="11">
        <f>'OddsRatio_working_3-way'!U75/(3*'OddsRatio_working_3-way'!X75^(1/3))*SIN(('OddsRatio_working_3-way'!Y75+2*PI())/3)</f>
        <v>-0.38180280124705135</v>
      </c>
      <c r="AK75" s="11">
        <f>'OddsRatio_working_3-way'!U75/(3*'OddsRatio_working_3-way'!X75^(1/3))*SIN(('OddsRatio_working_3-way'!Y75+4*PI())/3)</f>
        <v>0.58206832108188378</v>
      </c>
      <c r="AL75" s="11">
        <f>'OddsRatio_working_3-way'!Z75+'OddsRatio_working_3-way'!AF75</f>
        <v>1.1129825038814347</v>
      </c>
      <c r="AM75" s="11">
        <f>'OddsRatio_working_3-way'!AA75+'OddsRatio_working_3-way'!AG75</f>
        <v>-0.90336130729883979</v>
      </c>
      <c r="AN75" s="11">
        <f>'OddsRatio_working_3-way'!AB75+'OddsRatio_working_3-way'!AH75</f>
        <v>-0.20962119658259526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1.1129825038814347</v>
      </c>
      <c r="AS75" s="11">
        <f>IF(('OddsRatio_working_3-way'!X75=0),IF(Q75&gt;0,-Q75^(1/3),(-Q75)^(1/3)),'OddsRatio_working_3-way'!AM75-'OddsRatio_working_3-way'!R75/3)</f>
        <v>-0.90336130729883979</v>
      </c>
      <c r="AT75" s="11">
        <f>IF(('OddsRatio_working_3-way'!X75=0),IF(Q75&gt;0,-Q75^(1/3),(-Q75)^(1/3)),'OddsRatio_working_3-way'!AN75-'OddsRatio_working_3-way'!R75/3)</f>
        <v>-0.20962119658259526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9">
        <f t="shared" si="26"/>
        <v>0.52008915583398296</v>
      </c>
      <c r="E76" s="9">
        <f t="shared" si="27"/>
        <v>0.25187245930696467</v>
      </c>
      <c r="F76" s="9">
        <f t="shared" si="28"/>
        <v>0.2280383848590524</v>
      </c>
      <c r="G76" s="9">
        <f t="shared" si="29"/>
        <v>1.0920085932279981</v>
      </c>
      <c r="H76" s="9">
        <f t="shared" si="30"/>
        <v>1.9227472612776584</v>
      </c>
      <c r="I76" s="9">
        <f t="shared" si="31"/>
        <v>3.9702633735801554</v>
      </c>
      <c r="J76" s="9">
        <f t="shared" si="32"/>
        <v>4.3852266390067935</v>
      </c>
      <c r="K76" s="11">
        <f t="shared" si="33"/>
        <v>0.5420054200542006</v>
      </c>
      <c r="L76" s="11">
        <f t="shared" si="34"/>
        <v>0.26881720430107525</v>
      </c>
      <c r="M76" s="11">
        <f t="shared" si="35"/>
        <v>0.24390243902439027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-0.25320025557979153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0.23685196201555514</v>
      </c>
      <c r="Q76" s="11">
        <f>2*'OddsRatio_working_3-way'!K76*'OddsRatio_working_3-way'!L76*'OddsRatio_working_3-way'!M76</f>
        <v>7.107335694390253E-2</v>
      </c>
      <c r="R76" s="11">
        <f t="shared" si="36"/>
        <v>0</v>
      </c>
      <c r="S76" s="11">
        <f t="shared" si="37"/>
        <v>-0.93543334493560759</v>
      </c>
      <c r="T76" s="11">
        <f t="shared" si="38"/>
        <v>-0.28070017852531365</v>
      </c>
      <c r="U76" s="11">
        <f>'OddsRatio_working_3-way'!S76-'OddsRatio_working_3-way'!R76^2/3</f>
        <v>-0.93543334493560759</v>
      </c>
      <c r="V76" s="11">
        <f>'OddsRatio_working_3-way'!S76*'OddsRatio_working_3-way'!R76/3-2*'OddsRatio_working_3-way'!R76^3/27-'OddsRatio_working_3-way'!T76</f>
        <v>0.28070017852531365</v>
      </c>
      <c r="W76" s="11">
        <f>'OddsRatio_working_3-way'!V76^2+4*'OddsRatio_working_3-way'!U76^3/27</f>
        <v>-4.2472213443300558E-2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0.17411548155422849</v>
      </c>
      <c r="Y76" s="11">
        <f>IF('OddsRatio_working_3-way'!W76&gt;=0,IF('OddsRatio_working_3-way'!V76+SQRT('OddsRatio_working_3-way'!W76)&gt;0,0,PI()),ACOS('OddsRatio_working_3-way'!V76/(2*'OddsRatio_working_3-way'!X76)))</f>
        <v>0.63330710939977164</v>
      </c>
      <c r="Z76" s="11">
        <f>'OddsRatio_working_3-way'!X76^(1/3)*COS('OddsRatio_working_3-way'!Y76/3)</f>
        <v>0.54600429661399918</v>
      </c>
      <c r="AA76" s="11">
        <f>'OddsRatio_working_3-way'!X76^(1/3)*COS(('OddsRatio_working_3-way'!Y76+2*PI())/3)</f>
        <v>-0.37433238709676525</v>
      </c>
      <c r="AB76" s="11">
        <f>'OddsRatio_working_3-way'!X76^(1/3)*COS(('OddsRatio_working_3-way'!Y76+4*PI())/3)</f>
        <v>-0.17167190951723391</v>
      </c>
      <c r="AC76" s="11">
        <f>'OddsRatio_working_3-way'!X76^(1/3)*SIN('OddsRatio_working_3-way'!Y76/3)</f>
        <v>0.11700608128464057</v>
      </c>
      <c r="AD76" s="11">
        <f>'OddsRatio_working_3-way'!X76^(1/3)*SIN(('OddsRatio_working_3-way'!Y76+2*PI())/3)</f>
        <v>0.41435055080085686</v>
      </c>
      <c r="AE76" s="11">
        <f>'OddsRatio_working_3-way'!X76^(1/3)*SIN(('OddsRatio_working_3-way'!Y76+4*PI())/3)</f>
        <v>-0.53135663208549733</v>
      </c>
      <c r="AF76" s="11">
        <f>-'OddsRatio_working_3-way'!U76/(3*'OddsRatio_working_3-way'!X76^(1/3))*COS(('OddsRatio_working_3-way'!Y76)/3)</f>
        <v>0.54600429661399907</v>
      </c>
      <c r="AG76" s="11">
        <f>-'OddsRatio_working_3-way'!U76/(3*'OddsRatio_working_3-way'!X76^(1/3))*COS(('OddsRatio_working_3-way'!Y76+2*PI())/3)</f>
        <v>-0.37433238709676514</v>
      </c>
      <c r="AH76" s="11">
        <f>-'OddsRatio_working_3-way'!U76/(3*'OddsRatio_working_3-way'!X76^(1/3))*COS(('OddsRatio_working_3-way'!Y76+4*PI())/3)</f>
        <v>-0.17167190951723388</v>
      </c>
      <c r="AI76" s="11">
        <f>'OddsRatio_working_3-way'!U76/(3*'OddsRatio_working_3-way'!X76^(1/3))*SIN(('OddsRatio_working_3-way'!Y76)/3)</f>
        <v>-0.11700608128464055</v>
      </c>
      <c r="AJ76" s="11">
        <f>'OddsRatio_working_3-way'!U76/(3*'OddsRatio_working_3-way'!X76^(1/3))*SIN(('OddsRatio_working_3-way'!Y76+2*PI())/3)</f>
        <v>-0.41435055080085675</v>
      </c>
      <c r="AK76" s="11">
        <f>'OddsRatio_working_3-way'!U76/(3*'OddsRatio_working_3-way'!X76^(1/3))*SIN(('OddsRatio_working_3-way'!Y76+4*PI())/3)</f>
        <v>0.53135663208549722</v>
      </c>
      <c r="AL76" s="11">
        <f>'OddsRatio_working_3-way'!Z76+'OddsRatio_working_3-way'!AF76</f>
        <v>1.0920085932279981</v>
      </c>
      <c r="AM76" s="11">
        <f>'OddsRatio_working_3-way'!AA76+'OddsRatio_working_3-way'!AG76</f>
        <v>-0.74866477419353039</v>
      </c>
      <c r="AN76" s="11">
        <f>'OddsRatio_working_3-way'!AB76+'OddsRatio_working_3-way'!AH76</f>
        <v>-0.34334381903446776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1.0920085932279981</v>
      </c>
      <c r="AS76" s="11">
        <f>IF(('OddsRatio_working_3-way'!X76=0),IF(Q76&gt;0,-Q76^(1/3),(-Q76)^(1/3)),'OddsRatio_working_3-way'!AM76-'OddsRatio_working_3-way'!R76/3)</f>
        <v>-0.74866477419353039</v>
      </c>
      <c r="AT76" s="11">
        <f>IF(('OddsRatio_working_3-way'!X76=0),IF(Q76&gt;0,-Q76^(1/3),(-Q76)^(1/3)),'OddsRatio_working_3-way'!AN76-'OddsRatio_working_3-way'!R76/3)</f>
        <v>-0.34334381903446776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9">
        <f t="shared" si="26"/>
        <v>0.76129092695404432</v>
      </c>
      <c r="E77" s="9">
        <f t="shared" si="27"/>
        <v>0.14314112250537914</v>
      </c>
      <c r="F77" s="9">
        <f t="shared" si="28"/>
        <v>9.5567950540576638E-2</v>
      </c>
      <c r="G77" s="9">
        <f t="shared" si="29"/>
        <v>1.1402119244576054</v>
      </c>
      <c r="H77" s="9">
        <f t="shared" si="30"/>
        <v>1.3135582792258411</v>
      </c>
      <c r="I77" s="9">
        <f t="shared" si="31"/>
        <v>6.986112603402427</v>
      </c>
      <c r="J77" s="9">
        <f t="shared" si="32"/>
        <v>10.463758972998127</v>
      </c>
      <c r="K77" s="11">
        <f t="shared" si="33"/>
        <v>0.78431372549019618</v>
      </c>
      <c r="L77" s="11">
        <f t="shared" si="34"/>
        <v>0.16</v>
      </c>
      <c r="M77" s="11">
        <f t="shared" si="35"/>
        <v>0.1075268817204301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-0.16169512966476907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0.18654859793379719</v>
      </c>
      <c r="Q77" s="11">
        <f>2*'OddsRatio_working_3-way'!K77*'OddsRatio_working_3-way'!L77*'OddsRatio_working_3-way'!M77</f>
        <v>2.6987138941598147E-2</v>
      </c>
      <c r="R77" s="11">
        <f t="shared" si="36"/>
        <v>0</v>
      </c>
      <c r="S77" s="11">
        <f t="shared" si="37"/>
        <v>-1.1537057320189856</v>
      </c>
      <c r="T77" s="11">
        <f t="shared" si="38"/>
        <v>-0.16690137172064892</v>
      </c>
      <c r="U77" s="11">
        <f>'OddsRatio_working_3-way'!S77-'OddsRatio_working_3-way'!R77^2/3</f>
        <v>-1.1537057320189856</v>
      </c>
      <c r="V77" s="11">
        <f>'OddsRatio_working_3-way'!S77*'OddsRatio_working_3-way'!R77/3-2*'OddsRatio_working_3-way'!R77^3/27-'OddsRatio_working_3-way'!T77</f>
        <v>0.16690137172064892</v>
      </c>
      <c r="W77" s="11">
        <f>'OddsRatio_working_3-way'!V77^2+4*'OddsRatio_working_3-way'!U77^3/27</f>
        <v>-0.19964392021049204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0.23848479411312909</v>
      </c>
      <c r="Y77" s="11">
        <f>IF('OddsRatio_working_3-way'!W77&gt;=0,IF('OddsRatio_working_3-way'!V77+SQRT('OddsRatio_working_3-way'!W77)&gt;0,0,PI()),ACOS('OddsRatio_working_3-way'!V77/(2*'OddsRatio_working_3-way'!X77)))</f>
        <v>1.2133102353701868</v>
      </c>
      <c r="Z77" s="11">
        <f>'OddsRatio_working_3-way'!X77^(1/3)*COS('OddsRatio_working_3-way'!Y77/3)</f>
        <v>0.57010596222880261</v>
      </c>
      <c r="AA77" s="11">
        <f>'OddsRatio_working_3-way'!X77^(1/3)*COS(('OddsRatio_working_3-way'!Y77+2*PI())/3)</f>
        <v>-0.49638406467317325</v>
      </c>
      <c r="AB77" s="11">
        <f>'OddsRatio_working_3-way'!X77^(1/3)*COS(('OddsRatio_working_3-way'!Y77+4*PI())/3)</f>
        <v>-7.3721897555629232E-2</v>
      </c>
      <c r="AC77" s="11">
        <f>'OddsRatio_working_3-way'!X77^(1/3)*SIN('OddsRatio_working_3-way'!Y77/3)</f>
        <v>0.24402411596158455</v>
      </c>
      <c r="AD77" s="11">
        <f>'OddsRatio_working_3-way'!X77^(1/3)*SIN(('OddsRatio_working_3-way'!Y77+2*PI())/3)</f>
        <v>0.37171418815832241</v>
      </c>
      <c r="AE77" s="11">
        <f>'OddsRatio_working_3-way'!X77^(1/3)*SIN(('OddsRatio_working_3-way'!Y77+4*PI())/3)</f>
        <v>-0.61573830411990704</v>
      </c>
      <c r="AF77" s="11">
        <f>-'OddsRatio_working_3-way'!U77/(3*'OddsRatio_working_3-way'!X77^(1/3))*COS(('OddsRatio_working_3-way'!Y77)/3)</f>
        <v>0.57010596222880272</v>
      </c>
      <c r="AG77" s="11">
        <f>-'OddsRatio_working_3-way'!U77/(3*'OddsRatio_working_3-way'!X77^(1/3))*COS(('OddsRatio_working_3-way'!Y77+2*PI())/3)</f>
        <v>-0.49638406467317331</v>
      </c>
      <c r="AH77" s="11">
        <f>-'OddsRatio_working_3-way'!U77/(3*'OddsRatio_working_3-way'!X77^(1/3))*COS(('OddsRatio_working_3-way'!Y77+4*PI())/3)</f>
        <v>-7.3721897555629246E-2</v>
      </c>
      <c r="AI77" s="11">
        <f>'OddsRatio_working_3-way'!U77/(3*'OddsRatio_working_3-way'!X77^(1/3))*SIN(('OddsRatio_working_3-way'!Y77)/3)</f>
        <v>-0.24402411596158458</v>
      </c>
      <c r="AJ77" s="11">
        <f>'OddsRatio_working_3-way'!U77/(3*'OddsRatio_working_3-way'!X77^(1/3))*SIN(('OddsRatio_working_3-way'!Y77+2*PI())/3)</f>
        <v>-0.37171418815832247</v>
      </c>
      <c r="AK77" s="11">
        <f>'OddsRatio_working_3-way'!U77/(3*'OddsRatio_working_3-way'!X77^(1/3))*SIN(('OddsRatio_working_3-way'!Y77+4*PI())/3)</f>
        <v>0.61573830411990715</v>
      </c>
      <c r="AL77" s="11">
        <f>'OddsRatio_working_3-way'!Z77+'OddsRatio_working_3-way'!AF77</f>
        <v>1.1402119244576054</v>
      </c>
      <c r="AM77" s="11">
        <f>'OddsRatio_working_3-way'!AA77+'OddsRatio_working_3-way'!AG77</f>
        <v>-0.99276812934634662</v>
      </c>
      <c r="AN77" s="11">
        <f>'OddsRatio_working_3-way'!AB77+'OddsRatio_working_3-way'!AH77</f>
        <v>-0.14744379511125849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1.1402119244576054</v>
      </c>
      <c r="AS77" s="11">
        <f>IF(('OddsRatio_working_3-way'!X77=0),IF(Q77&gt;0,-Q77^(1/3),(-Q77)^(1/3)),'OddsRatio_working_3-way'!AM77-'OddsRatio_working_3-way'!R77/3)</f>
        <v>-0.99276812934634662</v>
      </c>
      <c r="AT77" s="11">
        <f>IF(('OddsRatio_working_3-way'!X77=0),IF(Q77&gt;0,-Q77^(1/3),(-Q77)^(1/3)),'OddsRatio_working_3-way'!AN77-'OddsRatio_working_3-way'!R77/3)</f>
        <v>-0.14744379511125849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9">
        <f t="shared" si="26"/>
        <v>0.60025751620064427</v>
      </c>
      <c r="E78" s="9">
        <f t="shared" si="27"/>
        <v>0.25458340698609844</v>
      </c>
      <c r="F78" s="9">
        <f t="shared" si="28"/>
        <v>0.14515907681325715</v>
      </c>
      <c r="G78" s="9">
        <f t="shared" si="29"/>
        <v>1.1007465301940416</v>
      </c>
      <c r="H78" s="9">
        <f t="shared" si="30"/>
        <v>1.6659516507673955</v>
      </c>
      <c r="I78" s="9">
        <f t="shared" si="31"/>
        <v>3.9279857703161509</v>
      </c>
      <c r="J78" s="9">
        <f t="shared" si="32"/>
        <v>6.8889939365381219</v>
      </c>
      <c r="K78" s="11">
        <f t="shared" si="33"/>
        <v>0.62305295950155759</v>
      </c>
      <c r="L78" s="11">
        <f t="shared" si="34"/>
        <v>0.27322404371584696</v>
      </c>
      <c r="M78" s="11">
        <f t="shared" si="35"/>
        <v>0.15748031496062992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-0.23081336144457354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0.23095397126224859</v>
      </c>
      <c r="Q78" s="11">
        <f>2*'OddsRatio_working_3-way'!K78*'OddsRatio_working_3-way'!L78*'OddsRatio_working_3-way'!M78</f>
        <v>5.3616708360359498E-2</v>
      </c>
      <c r="R78" s="11">
        <f t="shared" si="36"/>
        <v>0</v>
      </c>
      <c r="S78" s="11">
        <f t="shared" si="37"/>
        <v>-1.00060919271222</v>
      </c>
      <c r="T78" s="11">
        <f t="shared" si="38"/>
        <v>-0.23229464717637141</v>
      </c>
      <c r="U78" s="11">
        <f>'OddsRatio_working_3-way'!S78-'OddsRatio_working_3-way'!R78^2/3</f>
        <v>-1.00060919271222</v>
      </c>
      <c r="V78" s="11">
        <f>'OddsRatio_working_3-way'!S78*'OddsRatio_working_3-way'!R78/3-2*'OddsRatio_working_3-way'!R78^3/27-'OddsRatio_working_3-way'!T78</f>
        <v>0.23229464717637141</v>
      </c>
      <c r="W78" s="11">
        <f>'OddsRatio_working_3-way'!V78^2+4*'OddsRatio_working_3-way'!U78^3/27</f>
        <v>-9.445826233172705E-2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0.19262597529832387</v>
      </c>
      <c r="Y78" s="11">
        <f>IF('OddsRatio_working_3-way'!W78&gt;=0,IF('OddsRatio_working_3-way'!V78+SQRT('OddsRatio_working_3-way'!W78)&gt;0,0,PI()),ACOS('OddsRatio_working_3-way'!V78/(2*'OddsRatio_working_3-way'!X78)))</f>
        <v>0.92357987396093877</v>
      </c>
      <c r="Z78" s="11">
        <f>'OddsRatio_working_3-way'!X78^(1/3)*COS('OddsRatio_working_3-way'!Y78/3)</f>
        <v>0.55037326509702078</v>
      </c>
      <c r="AA78" s="11">
        <f>'OddsRatio_working_3-way'!X78^(1/3)*COS(('OddsRatio_working_3-way'!Y78+2*PI())/3)</f>
        <v>-0.42674272770105892</v>
      </c>
      <c r="AB78" s="11">
        <f>'OddsRatio_working_3-way'!X78^(1/3)*COS(('OddsRatio_working_3-way'!Y78+4*PI())/3)</f>
        <v>-0.12363053739596179</v>
      </c>
      <c r="AC78" s="11">
        <f>'OddsRatio_working_3-way'!X78^(1/3)*SIN('OddsRatio_working_3-way'!Y78/3)</f>
        <v>0.17500190466730495</v>
      </c>
      <c r="AD78" s="11">
        <f>'OddsRatio_working_3-way'!X78^(1/3)*SIN(('OddsRatio_working_3-way'!Y78+2*PI())/3)</f>
        <v>0.38913627680415497</v>
      </c>
      <c r="AE78" s="11">
        <f>'OddsRatio_working_3-way'!X78^(1/3)*SIN(('OddsRatio_working_3-way'!Y78+4*PI())/3)</f>
        <v>-0.56413818147145989</v>
      </c>
      <c r="AF78" s="11">
        <f>-'OddsRatio_working_3-way'!U78/(3*'OddsRatio_working_3-way'!X78^(1/3))*COS(('OddsRatio_working_3-way'!Y78)/3)</f>
        <v>0.55037326509702067</v>
      </c>
      <c r="AG78" s="11">
        <f>-'OddsRatio_working_3-way'!U78/(3*'OddsRatio_working_3-way'!X78^(1/3))*COS(('OddsRatio_working_3-way'!Y78+2*PI())/3)</f>
        <v>-0.42674272770105887</v>
      </c>
      <c r="AH78" s="11">
        <f>-'OddsRatio_working_3-way'!U78/(3*'OddsRatio_working_3-way'!X78^(1/3))*COS(('OddsRatio_working_3-way'!Y78+4*PI())/3)</f>
        <v>-0.12363053739596176</v>
      </c>
      <c r="AI78" s="11">
        <f>'OddsRatio_working_3-way'!U78/(3*'OddsRatio_working_3-way'!X78^(1/3))*SIN(('OddsRatio_working_3-way'!Y78)/3)</f>
        <v>-0.17500190466730492</v>
      </c>
      <c r="AJ78" s="11">
        <f>'OddsRatio_working_3-way'!U78/(3*'OddsRatio_working_3-way'!X78^(1/3))*SIN(('OddsRatio_working_3-way'!Y78+2*PI())/3)</f>
        <v>-0.38913627680415491</v>
      </c>
      <c r="AK78" s="11">
        <f>'OddsRatio_working_3-way'!U78/(3*'OddsRatio_working_3-way'!X78^(1/3))*SIN(('OddsRatio_working_3-way'!Y78+4*PI())/3)</f>
        <v>0.56413818147145978</v>
      </c>
      <c r="AL78" s="11">
        <f>'OddsRatio_working_3-way'!Z78+'OddsRatio_working_3-way'!AF78</f>
        <v>1.1007465301940416</v>
      </c>
      <c r="AM78" s="11">
        <f>'OddsRatio_working_3-way'!AA78+'OddsRatio_working_3-way'!AG78</f>
        <v>-0.85348545540211784</v>
      </c>
      <c r="AN78" s="11">
        <f>'OddsRatio_working_3-way'!AB78+'OddsRatio_working_3-way'!AH78</f>
        <v>-0.24726107479192355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1.1007465301940416</v>
      </c>
      <c r="AS78" s="11">
        <f>IF(('OddsRatio_working_3-way'!X78=0),IF(Q78&gt;0,-Q78^(1/3),(-Q78)^(1/3)),'OddsRatio_working_3-way'!AM78-'OddsRatio_working_3-way'!R78/3)</f>
        <v>-0.85348545540211784</v>
      </c>
      <c r="AT78" s="11">
        <f>IF(('OddsRatio_working_3-way'!X78=0),IF(Q78&gt;0,-Q78^(1/3),(-Q78)^(1/3)),'OddsRatio_working_3-way'!AN78-'OddsRatio_working_3-way'!R78/3)</f>
        <v>-0.24726107479192355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9">
        <f t="shared" si="26"/>
        <v>0.40096703912479198</v>
      </c>
      <c r="E79" s="9">
        <f t="shared" si="27"/>
        <v>0.3194345282409653</v>
      </c>
      <c r="F79" s="9">
        <f t="shared" si="28"/>
        <v>0.27959843263424283</v>
      </c>
      <c r="G79" s="9">
        <f t="shared" si="29"/>
        <v>1.0825873783894098</v>
      </c>
      <c r="H79" s="9">
        <f t="shared" si="30"/>
        <v>2.4939705821773854</v>
      </c>
      <c r="I79" s="9">
        <f t="shared" si="31"/>
        <v>3.1305319606703583</v>
      </c>
      <c r="J79" s="9">
        <f t="shared" si="32"/>
        <v>3.5765579605667952</v>
      </c>
      <c r="K79" s="11">
        <f t="shared" si="33"/>
        <v>0.42016806722689076</v>
      </c>
      <c r="L79" s="11">
        <f t="shared" si="34"/>
        <v>0.33692722371967654</v>
      </c>
      <c r="M79" s="11">
        <f t="shared" si="35"/>
        <v>0.29585798816568049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-0.27072202108486587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0.23990840056017942</v>
      </c>
      <c r="Q79" s="11">
        <f>2*'OddsRatio_working_3-way'!K79*'OddsRatio_working_3-way'!L79*'OddsRatio_working_3-way'!M79</f>
        <v>8.3766899636934164E-2</v>
      </c>
      <c r="R79" s="11">
        <f t="shared" si="36"/>
        <v>0</v>
      </c>
      <c r="S79" s="11">
        <f t="shared" si="37"/>
        <v>-0.88617985193370363</v>
      </c>
      <c r="T79" s="11">
        <f t="shared" si="38"/>
        <v>-0.30942033936232671</v>
      </c>
      <c r="U79" s="11">
        <f>'OddsRatio_working_3-way'!S79-'OddsRatio_working_3-way'!R79^2/3</f>
        <v>-0.88617985193370363</v>
      </c>
      <c r="V79" s="11">
        <f>'OddsRatio_working_3-way'!S79*'OddsRatio_working_3-way'!R79/3-2*'OddsRatio_working_3-way'!R79^3/27-'OddsRatio_working_3-way'!T79</f>
        <v>0.30942033936232671</v>
      </c>
      <c r="W79" s="11">
        <f>'OddsRatio_working_3-way'!V79^2+4*'OddsRatio_working_3-way'!U79^3/27</f>
        <v>-7.3598078302423015E-3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0.16054653082622164</v>
      </c>
      <c r="Y79" s="11">
        <f>IF('OddsRatio_working_3-way'!W79&gt;=0,IF('OddsRatio_working_3-way'!V79+SQRT('OddsRatio_working_3-way'!W79)&gt;0,0,PI()),ACOS('OddsRatio_working_3-way'!V79/(2*'OddsRatio_working_3-way'!X79)))</f>
        <v>0.2704644150548281</v>
      </c>
      <c r="Z79" s="11">
        <f>'OddsRatio_working_3-way'!X79^(1/3)*COS('OddsRatio_working_3-way'!Y79/3)</f>
        <v>0.541293689194705</v>
      </c>
      <c r="AA79" s="11">
        <f>'OddsRatio_working_3-way'!X79^(1/3)*COS(('OddsRatio_working_3-way'!Y79+2*PI())/3)</f>
        <v>-0.31302395530485067</v>
      </c>
      <c r="AB79" s="11">
        <f>'OddsRatio_working_3-way'!X79^(1/3)*COS(('OddsRatio_working_3-way'!Y79+4*PI())/3)</f>
        <v>-0.22826973388985441</v>
      </c>
      <c r="AC79" s="11">
        <f>'OddsRatio_working_3-way'!X79^(1/3)*SIN('OddsRatio_working_3-way'!Y79/3)</f>
        <v>4.8932872548905403E-2</v>
      </c>
      <c r="AD79" s="11">
        <f>'OddsRatio_working_3-way'!X79^(1/3)*SIN(('OddsRatio_working_3-way'!Y79+2*PI())/3)</f>
        <v>0.44430764947636014</v>
      </c>
      <c r="AE79" s="11">
        <f>'OddsRatio_working_3-way'!X79^(1/3)*SIN(('OddsRatio_working_3-way'!Y79+4*PI())/3)</f>
        <v>-0.49324052202526542</v>
      </c>
      <c r="AF79" s="11">
        <f>-'OddsRatio_working_3-way'!U79/(3*'OddsRatio_working_3-way'!X79^(1/3))*COS(('OddsRatio_working_3-way'!Y79)/3)</f>
        <v>0.54129368919470489</v>
      </c>
      <c r="AG79" s="11">
        <f>-'OddsRatio_working_3-way'!U79/(3*'OddsRatio_working_3-way'!X79^(1/3))*COS(('OddsRatio_working_3-way'!Y79+2*PI())/3)</f>
        <v>-0.31302395530485061</v>
      </c>
      <c r="AH79" s="11">
        <f>-'OddsRatio_working_3-way'!U79/(3*'OddsRatio_working_3-way'!X79^(1/3))*COS(('OddsRatio_working_3-way'!Y79+4*PI())/3)</f>
        <v>-0.22826973388985436</v>
      </c>
      <c r="AI79" s="11">
        <f>'OddsRatio_working_3-way'!U79/(3*'OddsRatio_working_3-way'!X79^(1/3))*SIN(('OddsRatio_working_3-way'!Y79)/3)</f>
        <v>-4.8932872548905389E-2</v>
      </c>
      <c r="AJ79" s="11">
        <f>'OddsRatio_working_3-way'!U79/(3*'OddsRatio_working_3-way'!X79^(1/3))*SIN(('OddsRatio_working_3-way'!Y79+2*PI())/3)</f>
        <v>-0.44430764947636003</v>
      </c>
      <c r="AK79" s="11">
        <f>'OddsRatio_working_3-way'!U79/(3*'OddsRatio_working_3-way'!X79^(1/3))*SIN(('OddsRatio_working_3-way'!Y79+4*PI())/3)</f>
        <v>0.4932405220252653</v>
      </c>
      <c r="AL79" s="11">
        <f>'OddsRatio_working_3-way'!Z79+'OddsRatio_working_3-way'!AF79</f>
        <v>1.0825873783894098</v>
      </c>
      <c r="AM79" s="11">
        <f>'OddsRatio_working_3-way'!AA79+'OddsRatio_working_3-way'!AG79</f>
        <v>-0.62604791060970122</v>
      </c>
      <c r="AN79" s="11">
        <f>'OddsRatio_working_3-way'!AB79+'OddsRatio_working_3-way'!AH79</f>
        <v>-0.45653946777970877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1.0825873783894098</v>
      </c>
      <c r="AS79" s="11">
        <f>IF(('OddsRatio_working_3-way'!X79=0),IF(Q79&gt;0,-Q79^(1/3),(-Q79)^(1/3)),'OddsRatio_working_3-way'!AM79-'OddsRatio_working_3-way'!R79/3)</f>
        <v>-0.62604791060970122</v>
      </c>
      <c r="AT79" s="11">
        <f>IF(('OddsRatio_working_3-way'!X79=0),IF(Q79&gt;0,-Q79^(1/3),(-Q79)^(1/3)),'OddsRatio_working_3-way'!AN79-'OddsRatio_working_3-way'!R79/3)</f>
        <v>-0.45653946777970877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9">
        <f t="shared" si="26"/>
        <v>0.37063584999862165</v>
      </c>
      <c r="E80" s="9">
        <f t="shared" si="27"/>
        <v>0.32164032286802247</v>
      </c>
      <c r="F80" s="9">
        <f t="shared" si="28"/>
        <v>0.30772382713335583</v>
      </c>
      <c r="G80" s="9">
        <f t="shared" si="29"/>
        <v>1.0815707259637382</v>
      </c>
      <c r="H80" s="9">
        <f t="shared" si="30"/>
        <v>2.6980660397630691</v>
      </c>
      <c r="I80" s="9">
        <f t="shared" si="31"/>
        <v>3.1090629156292895</v>
      </c>
      <c r="J80" s="9">
        <f t="shared" si="32"/>
        <v>3.2496671100045753</v>
      </c>
      <c r="K80" s="11">
        <f t="shared" si="33"/>
        <v>0.38910505836575876</v>
      </c>
      <c r="L80" s="11">
        <f t="shared" si="34"/>
        <v>0.33898305084745761</v>
      </c>
      <c r="M80" s="11">
        <f t="shared" si="35"/>
        <v>0.32467532467532467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-0.27270414739912863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0.23981821779091453</v>
      </c>
      <c r="Q80" s="11">
        <f>2*'OddsRatio_working_3-way'!K80*'OddsRatio_working_3-way'!L80*'OddsRatio_working_3-way'!M80</f>
        <v>8.5649363496755171E-2</v>
      </c>
      <c r="R80" s="11">
        <f t="shared" si="36"/>
        <v>0</v>
      </c>
      <c r="S80" s="11">
        <f t="shared" si="37"/>
        <v>-0.87940803276423074</v>
      </c>
      <c r="T80" s="11">
        <f t="shared" si="38"/>
        <v>-0.31407429741579662</v>
      </c>
      <c r="U80" s="11">
        <f>'OddsRatio_working_3-way'!S80-'OddsRatio_working_3-way'!R80^2/3</f>
        <v>-0.87940803276423074</v>
      </c>
      <c r="V80" s="11">
        <f>'OddsRatio_working_3-way'!S80*'OddsRatio_working_3-way'!R80/3-2*'OddsRatio_working_3-way'!R80^3/27-'OddsRatio_working_3-way'!T80</f>
        <v>0.31407429741579662</v>
      </c>
      <c r="W80" s="11">
        <f>'OddsRatio_working_3-way'!V80^2+4*'OddsRatio_working_3-way'!U80^3/27</f>
        <v>-2.1125455743248867E-3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0.15870980583406871</v>
      </c>
      <c r="Y80" s="11">
        <f>IF('OddsRatio_working_3-way'!W80&gt;=0,IF('OddsRatio_working_3-way'!V80+SQRT('OddsRatio_working_3-way'!W80)&gt;0,0,PI()),ACOS('OddsRatio_working_3-way'!V80/(2*'OddsRatio_working_3-way'!X80)))</f>
        <v>0.14531108374184676</v>
      </c>
      <c r="Z80" s="11">
        <f>'OddsRatio_working_3-way'!X80^(1/3)*COS('OddsRatio_working_3-way'!Y80/3)</f>
        <v>0.54078536298186919</v>
      </c>
      <c r="AA80" s="11">
        <f>'OddsRatio_working_3-way'!X80^(1/3)*COS(('OddsRatio_working_3-way'!Y80+2*PI())/3)</f>
        <v>-0.29309513905578377</v>
      </c>
      <c r="AB80" s="11">
        <f>'OddsRatio_working_3-way'!X80^(1/3)*COS(('OddsRatio_working_3-way'!Y80+4*PI())/3)</f>
        <v>-0.2476902239260855</v>
      </c>
      <c r="AC80" s="11">
        <f>'OddsRatio_working_3-way'!X80^(1/3)*SIN('OddsRatio_working_3-way'!Y80/3)</f>
        <v>2.6214539972663403E-2</v>
      </c>
      <c r="AD80" s="11">
        <f>'OddsRatio_working_3-way'!X80^(1/3)*SIN(('OddsRatio_working_3-way'!Y80+2*PI())/3)</f>
        <v>0.45522659235075569</v>
      </c>
      <c r="AE80" s="11">
        <f>'OddsRatio_working_3-way'!X80^(1/3)*SIN(('OddsRatio_working_3-way'!Y80+4*PI())/3)</f>
        <v>-0.48144113232341912</v>
      </c>
      <c r="AF80" s="11">
        <f>-'OddsRatio_working_3-way'!U80/(3*'OddsRatio_working_3-way'!X80^(1/3))*COS(('OddsRatio_working_3-way'!Y80)/3)</f>
        <v>0.54078536298186908</v>
      </c>
      <c r="AG80" s="11">
        <f>-'OddsRatio_working_3-way'!U80/(3*'OddsRatio_working_3-way'!X80^(1/3))*COS(('OddsRatio_working_3-way'!Y80+2*PI())/3)</f>
        <v>-0.29309513905578372</v>
      </c>
      <c r="AH80" s="11">
        <f>-'OddsRatio_working_3-way'!U80/(3*'OddsRatio_working_3-way'!X80^(1/3))*COS(('OddsRatio_working_3-way'!Y80+4*PI())/3)</f>
        <v>-0.24769022392608547</v>
      </c>
      <c r="AI80" s="11">
        <f>'OddsRatio_working_3-way'!U80/(3*'OddsRatio_working_3-way'!X80^(1/3))*SIN(('OddsRatio_working_3-way'!Y80)/3)</f>
        <v>-2.6214539972663396E-2</v>
      </c>
      <c r="AJ80" s="11">
        <f>'OddsRatio_working_3-way'!U80/(3*'OddsRatio_working_3-way'!X80^(1/3))*SIN(('OddsRatio_working_3-way'!Y80+2*PI())/3)</f>
        <v>-0.45522659235075558</v>
      </c>
      <c r="AK80" s="11">
        <f>'OddsRatio_working_3-way'!U80/(3*'OddsRatio_working_3-way'!X80^(1/3))*SIN(('OddsRatio_working_3-way'!Y80+4*PI())/3)</f>
        <v>0.48144113232341901</v>
      </c>
      <c r="AL80" s="11">
        <f>'OddsRatio_working_3-way'!Z80+'OddsRatio_working_3-way'!AF80</f>
        <v>1.0815707259637382</v>
      </c>
      <c r="AM80" s="11">
        <f>'OddsRatio_working_3-way'!AA80+'OddsRatio_working_3-way'!AG80</f>
        <v>-0.58619027811156754</v>
      </c>
      <c r="AN80" s="11">
        <f>'OddsRatio_working_3-way'!AB80+'OddsRatio_working_3-way'!AH80</f>
        <v>-0.49538044785217095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1.0815707259637382</v>
      </c>
      <c r="AS80" s="11">
        <f>IF(('OddsRatio_working_3-way'!X80=0),IF(Q80&gt;0,-Q80^(1/3),(-Q80)^(1/3)),'OddsRatio_working_3-way'!AM80-'OddsRatio_working_3-way'!R80/3)</f>
        <v>-0.58619027811156754</v>
      </c>
      <c r="AT80" s="11">
        <f>IF(('OddsRatio_working_3-way'!X80=0),IF(Q80&gt;0,-Q80^(1/3),(-Q80)^(1/3)),'OddsRatio_working_3-way'!AN80-'OddsRatio_working_3-way'!R80/3)</f>
        <v>-0.49538044785217095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9">
        <f t="shared" si="26"/>
        <v>0.51779715225117207</v>
      </c>
      <c r="E81" s="9">
        <f t="shared" si="27"/>
        <v>0.26245944283550615</v>
      </c>
      <c r="F81" s="9">
        <f t="shared" si="28"/>
        <v>0.21974340491332167</v>
      </c>
      <c r="G81" s="9">
        <f t="shared" si="29"/>
        <v>1.0891908857272812</v>
      </c>
      <c r="H81" s="9">
        <f t="shared" si="30"/>
        <v>1.9312582072968256</v>
      </c>
      <c r="I81" s="9">
        <f t="shared" si="31"/>
        <v>3.8101124851763863</v>
      </c>
      <c r="J81" s="9">
        <f t="shared" si="32"/>
        <v>4.5507622874709366</v>
      </c>
      <c r="K81" s="11">
        <f t="shared" si="33"/>
        <v>0.53908355795148244</v>
      </c>
      <c r="L81" s="11">
        <f t="shared" si="34"/>
        <v>0.27932960893854747</v>
      </c>
      <c r="M81" s="11">
        <f t="shared" si="35"/>
        <v>0.23474178403755869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-0.25419492818617195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0.23665410473451717</v>
      </c>
      <c r="Q81" s="11">
        <f>2*'OddsRatio_working_3-way'!K81*'OddsRatio_working_3-way'!L81*'OddsRatio_working_3-way'!M81</f>
        <v>7.0695774379243376E-2</v>
      </c>
      <c r="R81" s="11">
        <f t="shared" si="36"/>
        <v>0</v>
      </c>
      <c r="S81" s="11">
        <f t="shared" si="37"/>
        <v>-0.93099459703299858</v>
      </c>
      <c r="T81" s="11">
        <f t="shared" si="38"/>
        <v>-0.27811638447587711</v>
      </c>
      <c r="U81" s="11">
        <f>'OddsRatio_working_3-way'!S81-'OddsRatio_working_3-way'!R81^2/3</f>
        <v>-0.93099459703299858</v>
      </c>
      <c r="V81" s="11">
        <f>'OddsRatio_working_3-way'!S81*'OddsRatio_working_3-way'!R81/3-2*'OddsRatio_working_3-way'!R81^3/27-'OddsRatio_working_3-way'!T81</f>
        <v>0.27811638447587711</v>
      </c>
      <c r="W81" s="11">
        <f>'OddsRatio_working_3-way'!V81^2+4*'OddsRatio_working_3-way'!U81^3/27</f>
        <v>-4.2198008810257204E-2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0.17287765335938529</v>
      </c>
      <c r="Y81" s="11">
        <f>IF('OddsRatio_working_3-way'!W81&gt;=0,IF('OddsRatio_working_3-way'!V81+SQRT('OddsRatio_working_3-way'!W81)&gt;0,0,PI()),ACOS('OddsRatio_working_3-way'!V81/(2*'OddsRatio_working_3-way'!X81)))</f>
        <v>0.63617621213893172</v>
      </c>
      <c r="Z81" s="11">
        <f>'OddsRatio_working_3-way'!X81^(1/3)*COS('OddsRatio_working_3-way'!Y81/3)</f>
        <v>0.54459544286364059</v>
      </c>
      <c r="AA81" s="11">
        <f>'OddsRatio_working_3-way'!X81^(1/3)*COS(('OddsRatio_working_3-way'!Y81+2*PI())/3)</f>
        <v>-0.37383836338057946</v>
      </c>
      <c r="AB81" s="11">
        <f>'OddsRatio_working_3-way'!X81^(1/3)*COS(('OddsRatio_working_3-way'!Y81+4*PI())/3)</f>
        <v>-0.17075707948306124</v>
      </c>
      <c r="AC81" s="11">
        <f>'OddsRatio_working_3-way'!X81^(1/3)*SIN('OddsRatio_working_3-way'!Y81/3)</f>
        <v>0.1172490339256069</v>
      </c>
      <c r="AD81" s="11">
        <f>'OddsRatio_working_3-way'!X81^(1/3)*SIN(('OddsRatio_working_3-way'!Y81+2*PI())/3)</f>
        <v>0.41300897134234599</v>
      </c>
      <c r="AE81" s="11">
        <f>'OddsRatio_working_3-way'!X81^(1/3)*SIN(('OddsRatio_working_3-way'!Y81+4*PI())/3)</f>
        <v>-0.53025800526795297</v>
      </c>
      <c r="AF81" s="11">
        <f>-'OddsRatio_working_3-way'!U81/(3*'OddsRatio_working_3-way'!X81^(1/3))*COS(('OddsRatio_working_3-way'!Y81)/3)</f>
        <v>0.54459544286364048</v>
      </c>
      <c r="AG81" s="11">
        <f>-'OddsRatio_working_3-way'!U81/(3*'OddsRatio_working_3-way'!X81^(1/3))*COS(('OddsRatio_working_3-way'!Y81+2*PI())/3)</f>
        <v>-0.37383836338057935</v>
      </c>
      <c r="AH81" s="11">
        <f>-'OddsRatio_working_3-way'!U81/(3*'OddsRatio_working_3-way'!X81^(1/3))*COS(('OddsRatio_working_3-way'!Y81+4*PI())/3)</f>
        <v>-0.17075707948306118</v>
      </c>
      <c r="AI81" s="11">
        <f>'OddsRatio_working_3-way'!U81/(3*'OddsRatio_working_3-way'!X81^(1/3))*SIN(('OddsRatio_working_3-way'!Y81)/3)</f>
        <v>-0.11724903392560689</v>
      </c>
      <c r="AJ81" s="11">
        <f>'OddsRatio_working_3-way'!U81/(3*'OddsRatio_working_3-way'!X81^(1/3))*SIN(('OddsRatio_working_3-way'!Y81+2*PI())/3)</f>
        <v>-0.41300897134234593</v>
      </c>
      <c r="AK81" s="11">
        <f>'OddsRatio_working_3-way'!U81/(3*'OddsRatio_working_3-way'!X81^(1/3))*SIN(('OddsRatio_working_3-way'!Y81+4*PI())/3)</f>
        <v>0.53025800526795286</v>
      </c>
      <c r="AL81" s="11">
        <f>'OddsRatio_working_3-way'!Z81+'OddsRatio_working_3-way'!AF81</f>
        <v>1.0891908857272812</v>
      </c>
      <c r="AM81" s="11">
        <f>'OddsRatio_working_3-way'!AA81+'OddsRatio_working_3-way'!AG81</f>
        <v>-0.74767672676115882</v>
      </c>
      <c r="AN81" s="11">
        <f>'OddsRatio_working_3-way'!AB81+'OddsRatio_working_3-way'!AH81</f>
        <v>-0.34151415896612242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1.0891908857272812</v>
      </c>
      <c r="AS81" s="11">
        <f>IF(('OddsRatio_working_3-way'!X81=0),IF(Q81&gt;0,-Q81^(1/3),(-Q81)^(1/3)),'OddsRatio_working_3-way'!AM81-'OddsRatio_working_3-way'!R81/3)</f>
        <v>-0.74767672676115882</v>
      </c>
      <c r="AT81" s="11">
        <f>IF(('OddsRatio_working_3-way'!X81=0),IF(Q81&gt;0,-Q81^(1/3),(-Q81)^(1/3)),'OddsRatio_working_3-way'!AN81-'OddsRatio_working_3-way'!R81/3)</f>
        <v>-0.34151415896612242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9">
        <f t="shared" si="26"/>
        <v>0.25125761899561599</v>
      </c>
      <c r="E82" s="9">
        <f t="shared" si="27"/>
        <v>0.24199946716546403</v>
      </c>
      <c r="F82" s="9">
        <f t="shared" si="28"/>
        <v>0.5067429138389199</v>
      </c>
      <c r="G82" s="9">
        <f t="shared" si="29"/>
        <v>1.0875835080929339</v>
      </c>
      <c r="H82" s="9">
        <f t="shared" si="30"/>
        <v>3.97997881217464</v>
      </c>
      <c r="I82" s="9">
        <f t="shared" si="31"/>
        <v>4.1322405033076492</v>
      </c>
      <c r="J82" s="9">
        <f t="shared" si="32"/>
        <v>1.9733872397431755</v>
      </c>
      <c r="K82" s="11">
        <f t="shared" si="33"/>
        <v>0.26737967914438499</v>
      </c>
      <c r="L82" s="11">
        <f t="shared" si="34"/>
        <v>0.25773195876288663</v>
      </c>
      <c r="M82" s="11">
        <f t="shared" si="35"/>
        <v>0.52770448548812665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-0.25683460803490366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0.23692008400098855</v>
      </c>
      <c r="Q82" s="11">
        <f>2*'OddsRatio_working_3-way'!K82*'OddsRatio_working_3-way'!L82*'OddsRatio_working_3-way'!M82</f>
        <v>7.2730647429313455E-2</v>
      </c>
      <c r="R82" s="11">
        <f t="shared" si="36"/>
        <v>0</v>
      </c>
      <c r="S82" s="11">
        <f t="shared" si="37"/>
        <v>-0.92246167996484052</v>
      </c>
      <c r="T82" s="11">
        <f t="shared" si="38"/>
        <v>-0.28318086875359649</v>
      </c>
      <c r="U82" s="11">
        <f>'OddsRatio_working_3-way'!S82-'OddsRatio_working_3-way'!R82^2/3</f>
        <v>-0.92246167996484052</v>
      </c>
      <c r="V82" s="11">
        <f>'OddsRatio_working_3-way'!S82*'OddsRatio_working_3-way'!R82/3-2*'OddsRatio_working_3-way'!R82^3/27-'OddsRatio_working_3-way'!T82</f>
        <v>0.28318086875359649</v>
      </c>
      <c r="W82" s="11">
        <f>'OddsRatio_working_3-way'!V82^2+4*'OddsRatio_working_3-way'!U82^3/27</f>
        <v>-3.609829007870613E-2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0.17050637415266018</v>
      </c>
      <c r="Y82" s="11">
        <f>IF('OddsRatio_working_3-way'!W82&gt;=0,IF('OddsRatio_working_3-way'!V82+SQRT('OddsRatio_working_3-way'!W82)&gt;0,0,PI()),ACOS('OddsRatio_working_3-way'!V82/(2*'OddsRatio_working_3-way'!X82)))</f>
        <v>0.59095067461602491</v>
      </c>
      <c r="Z82" s="11">
        <f>'OddsRatio_working_3-way'!X82^(1/3)*COS('OddsRatio_working_3-way'!Y82/3)</f>
        <v>0.54379175404646696</v>
      </c>
      <c r="AA82" s="11">
        <f>'OddsRatio_working_3-way'!X82^(1/3)*COS(('OddsRatio_working_3-way'!Y82+2*PI())/3)</f>
        <v>-0.36588160021835631</v>
      </c>
      <c r="AB82" s="11">
        <f>'OddsRatio_working_3-way'!X82^(1/3)*COS(('OddsRatio_working_3-way'!Y82+4*PI())/3)</f>
        <v>-0.17791015382811085</v>
      </c>
      <c r="AC82" s="11">
        <f>'OddsRatio_working_3-way'!X82^(1/3)*SIN('OddsRatio_working_3-way'!Y82/3)</f>
        <v>0.10852536517337157</v>
      </c>
      <c r="AD82" s="11">
        <f>'OddsRatio_working_3-way'!X82^(1/3)*SIN(('OddsRatio_working_3-way'!Y82+2*PI())/3)</f>
        <v>0.41667479078605391</v>
      </c>
      <c r="AE82" s="11">
        <f>'OddsRatio_working_3-way'!X82^(1/3)*SIN(('OddsRatio_working_3-way'!Y82+4*PI())/3)</f>
        <v>-0.52520015595942549</v>
      </c>
      <c r="AF82" s="11">
        <f>-'OddsRatio_working_3-way'!U82/(3*'OddsRatio_working_3-way'!X82^(1/3))*COS(('OddsRatio_working_3-way'!Y82)/3)</f>
        <v>0.54379175404646685</v>
      </c>
      <c r="AG82" s="11">
        <f>-'OddsRatio_working_3-way'!U82/(3*'OddsRatio_working_3-way'!X82^(1/3))*COS(('OddsRatio_working_3-way'!Y82+2*PI())/3)</f>
        <v>-0.3658816002183562</v>
      </c>
      <c r="AH82" s="11">
        <f>-'OddsRatio_working_3-way'!U82/(3*'OddsRatio_working_3-way'!X82^(1/3))*COS(('OddsRatio_working_3-way'!Y82+4*PI())/3)</f>
        <v>-0.17791015382811082</v>
      </c>
      <c r="AI82" s="11">
        <f>'OddsRatio_working_3-way'!U82/(3*'OddsRatio_working_3-way'!X82^(1/3))*SIN(('OddsRatio_working_3-way'!Y82)/3)</f>
        <v>-0.10852536517337155</v>
      </c>
      <c r="AJ82" s="11">
        <f>'OddsRatio_working_3-way'!U82/(3*'OddsRatio_working_3-way'!X82^(1/3))*SIN(('OddsRatio_working_3-way'!Y82+2*PI())/3)</f>
        <v>-0.41667479078605385</v>
      </c>
      <c r="AK82" s="11">
        <f>'OddsRatio_working_3-way'!U82/(3*'OddsRatio_working_3-way'!X82^(1/3))*SIN(('OddsRatio_working_3-way'!Y82+4*PI())/3)</f>
        <v>0.52520015595942537</v>
      </c>
      <c r="AL82" s="11">
        <f>'OddsRatio_working_3-way'!Z82+'OddsRatio_working_3-way'!AF82</f>
        <v>1.0875835080929339</v>
      </c>
      <c r="AM82" s="11">
        <f>'OddsRatio_working_3-way'!AA82+'OddsRatio_working_3-way'!AG82</f>
        <v>-0.7317632004367125</v>
      </c>
      <c r="AN82" s="11">
        <f>'OddsRatio_working_3-way'!AB82+'OddsRatio_working_3-way'!AH82</f>
        <v>-0.35582030765622163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1.0875835080929339</v>
      </c>
      <c r="AS82" s="11">
        <f>IF(('OddsRatio_working_3-way'!X82=0),IF(Q82&gt;0,-Q82^(1/3),(-Q82)^(1/3)),'OddsRatio_working_3-way'!AM82-'OddsRatio_working_3-way'!R82/3)</f>
        <v>-0.7317632004367125</v>
      </c>
      <c r="AT82" s="11">
        <f>IF(('OddsRatio_working_3-way'!X82=0),IF(Q82&gt;0,-Q82^(1/3),(-Q82)^(1/3)),'OddsRatio_working_3-way'!AN82-'OddsRatio_working_3-way'!R82/3)</f>
        <v>-0.35582030765622163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9">
        <f t="shared" si="26"/>
        <v>0.28896576353192327</v>
      </c>
      <c r="E83" s="9">
        <f t="shared" si="27"/>
        <v>0.27213962521640539</v>
      </c>
      <c r="F83" s="9">
        <f t="shared" si="28"/>
        <v>0.43889461125167128</v>
      </c>
      <c r="G83" s="9">
        <f t="shared" si="29"/>
        <v>1.069833728483752</v>
      </c>
      <c r="H83" s="9">
        <f t="shared" si="30"/>
        <v>3.4606175755126292</v>
      </c>
      <c r="I83" s="9">
        <f t="shared" si="31"/>
        <v>3.6745843212093798</v>
      </c>
      <c r="J83" s="9">
        <f t="shared" si="32"/>
        <v>2.2784513055380833</v>
      </c>
      <c r="K83" s="11">
        <f t="shared" si="33"/>
        <v>0.30303030303030304</v>
      </c>
      <c r="L83" s="11">
        <f t="shared" si="34"/>
        <v>0.2857142857142857</v>
      </c>
      <c r="M83" s="11">
        <f t="shared" si="35"/>
        <v>0.45558086560364469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-0.27103117080338024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0.23646816357522504</v>
      </c>
      <c r="Q83" s="11">
        <f>2*'OddsRatio_working_3-way'!K83*'OddsRatio_working_3-way'!L83*'OddsRatio_working_3-way'!M83</f>
        <v>7.8888461576388694E-2</v>
      </c>
      <c r="R83" s="11">
        <f t="shared" si="36"/>
        <v>0</v>
      </c>
      <c r="S83" s="11">
        <f t="shared" si="37"/>
        <v>-0.87247589594324204</v>
      </c>
      <c r="T83" s="11">
        <f t="shared" si="38"/>
        <v>-0.29106785519374223</v>
      </c>
      <c r="U83" s="11">
        <f>'OddsRatio_working_3-way'!S83-'OddsRatio_working_3-way'!R83^2/3</f>
        <v>-0.87247589594324204</v>
      </c>
      <c r="V83" s="11">
        <f>'OddsRatio_working_3-way'!S83*'OddsRatio_working_3-way'!R83/3-2*'OddsRatio_working_3-way'!R83^3/27-'OddsRatio_working_3-way'!T83</f>
        <v>0.29106785519374223</v>
      </c>
      <c r="W83" s="11">
        <f>'OddsRatio_working_3-way'!V83^2+4*'OddsRatio_working_3-way'!U83^3/27</f>
        <v>-1.3670767606869666E-2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0.15683690886869947</v>
      </c>
      <c r="Y83" s="11">
        <f>IF('OddsRatio_working_3-way'!W83&gt;=0,IF('OddsRatio_working_3-way'!V83+SQRT('OddsRatio_working_3-way'!W83)&gt;0,0,PI()),ACOS('OddsRatio_working_3-way'!V83/(2*'OddsRatio_working_3-way'!X83)))</f>
        <v>0.38197133171555109</v>
      </c>
      <c r="Z83" s="11">
        <f>'OddsRatio_working_3-way'!X83^(1/3)*COS('OddsRatio_working_3-way'!Y83/3)</f>
        <v>0.5349168642418759</v>
      </c>
      <c r="AA83" s="11">
        <f>'OddsRatio_working_3-way'!X83^(1/3)*COS(('OddsRatio_working_3-way'!Y83+2*PI())/3)</f>
        <v>-0.32676218620142894</v>
      </c>
      <c r="AB83" s="11">
        <f>'OddsRatio_working_3-way'!X83^(1/3)*COS(('OddsRatio_working_3-way'!Y83+4*PI())/3)</f>
        <v>-0.20815467804044688</v>
      </c>
      <c r="AC83" s="11">
        <f>'OddsRatio_working_3-way'!X83^(1/3)*SIN('OddsRatio_working_3-way'!Y83/3)</f>
        <v>6.8478076764653714E-2</v>
      </c>
      <c r="AD83" s="11">
        <f>'OddsRatio_working_3-way'!X83^(1/3)*SIN(('OddsRatio_working_3-way'!Y83+2*PI())/3)</f>
        <v>0.42901255496384949</v>
      </c>
      <c r="AE83" s="11">
        <f>'OddsRatio_working_3-way'!X83^(1/3)*SIN(('OddsRatio_working_3-way'!Y83+4*PI())/3)</f>
        <v>-0.49749063172850327</v>
      </c>
      <c r="AF83" s="11">
        <f>-'OddsRatio_working_3-way'!U83/(3*'OddsRatio_working_3-way'!X83^(1/3))*COS(('OddsRatio_working_3-way'!Y83)/3)</f>
        <v>0.53491686424187601</v>
      </c>
      <c r="AG83" s="11">
        <f>-'OddsRatio_working_3-way'!U83/(3*'OddsRatio_working_3-way'!X83^(1/3))*COS(('OddsRatio_working_3-way'!Y83+2*PI())/3)</f>
        <v>-0.32676218620142899</v>
      </c>
      <c r="AH83" s="11">
        <f>-'OddsRatio_working_3-way'!U83/(3*'OddsRatio_working_3-way'!X83^(1/3))*COS(('OddsRatio_working_3-way'!Y83+4*PI())/3)</f>
        <v>-0.20815467804044693</v>
      </c>
      <c r="AI83" s="11">
        <f>'OddsRatio_working_3-way'!U83/(3*'OddsRatio_working_3-way'!X83^(1/3))*SIN(('OddsRatio_working_3-way'!Y83)/3)</f>
        <v>-6.8478076764653728E-2</v>
      </c>
      <c r="AJ83" s="11">
        <f>'OddsRatio_working_3-way'!U83/(3*'OddsRatio_working_3-way'!X83^(1/3))*SIN(('OddsRatio_working_3-way'!Y83+2*PI())/3)</f>
        <v>-0.4290125549638496</v>
      </c>
      <c r="AK83" s="11">
        <f>'OddsRatio_working_3-way'!U83/(3*'OddsRatio_working_3-way'!X83^(1/3))*SIN(('OddsRatio_working_3-way'!Y83+4*PI())/3)</f>
        <v>0.49749063172850333</v>
      </c>
      <c r="AL83" s="11">
        <f>'OddsRatio_working_3-way'!Z83+'OddsRatio_working_3-way'!AF83</f>
        <v>1.069833728483752</v>
      </c>
      <c r="AM83" s="11">
        <f>'OddsRatio_working_3-way'!AA83+'OddsRatio_working_3-way'!AG83</f>
        <v>-0.65352437240285788</v>
      </c>
      <c r="AN83" s="11">
        <f>'OddsRatio_working_3-way'!AB83+'OddsRatio_working_3-way'!AH83</f>
        <v>-0.41630935608089381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1.069833728483752</v>
      </c>
      <c r="AS83" s="11">
        <f>IF(('OddsRatio_working_3-way'!X83=0),IF(Q83&gt;0,-Q83^(1/3),(-Q83)^(1/3)),'OddsRatio_working_3-way'!AM83-'OddsRatio_working_3-way'!R83/3)</f>
        <v>-0.65352437240285788</v>
      </c>
      <c r="AT83" s="11">
        <f>IF(('OddsRatio_working_3-way'!X83=0),IF(Q83&gt;0,-Q83^(1/3),(-Q83)^(1/3)),'OddsRatio_working_3-way'!AN83-'OddsRatio_working_3-way'!R83/3)</f>
        <v>-0.41630935608089381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9">
        <f t="shared" si="26"/>
        <v>0.39333095622609288</v>
      </c>
      <c r="E84" s="9">
        <f t="shared" si="27"/>
        <v>0.30154193646967797</v>
      </c>
      <c r="F84" s="9">
        <f t="shared" si="28"/>
        <v>0.30512710730422909</v>
      </c>
      <c r="G84" s="9">
        <f t="shared" si="29"/>
        <v>1.0823777166747102</v>
      </c>
      <c r="H84" s="9">
        <f t="shared" si="30"/>
        <v>2.5423882462614618</v>
      </c>
      <c r="I84" s="9">
        <f t="shared" si="31"/>
        <v>3.3162883136838799</v>
      </c>
      <c r="J84" s="9">
        <f t="shared" si="32"/>
        <v>3.2773227158835909</v>
      </c>
      <c r="K84" s="11">
        <f t="shared" si="33"/>
        <v>0.41237113402061859</v>
      </c>
      <c r="L84" s="11">
        <f t="shared" si="34"/>
        <v>0.31847133757961782</v>
      </c>
      <c r="M84" s="11">
        <f t="shared" si="35"/>
        <v>0.32216494845360821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-0.27146339085832571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0.23985200509337515</v>
      </c>
      <c r="Q84" s="11">
        <f>2*'OddsRatio_working_3-way'!K84*'OddsRatio_working_3-way'!L84*'OddsRatio_working_3-way'!M84</f>
        <v>8.4618805818795245E-2</v>
      </c>
      <c r="R84" s="11">
        <f t="shared" si="36"/>
        <v>0</v>
      </c>
      <c r="S84" s="11">
        <f t="shared" si="37"/>
        <v>-0.88355193801639254</v>
      </c>
      <c r="T84" s="11">
        <f t="shared" si="38"/>
        <v>-0.31171350785549212</v>
      </c>
      <c r="U84" s="11">
        <f>'OddsRatio_working_3-way'!S84-'OddsRatio_working_3-way'!R84^2/3</f>
        <v>-0.88355193801639254</v>
      </c>
      <c r="V84" s="11">
        <f>'OddsRatio_working_3-way'!S84*'OddsRatio_working_3-way'!R84/3-2*'OddsRatio_working_3-way'!R84^3/27-'OddsRatio_working_3-way'!T84</f>
        <v>0.31171350785549212</v>
      </c>
      <c r="W84" s="11">
        <f>'OddsRatio_working_3-way'!V84^2+4*'OddsRatio_working_3-way'!U84^3/27</f>
        <v>-5.0209429682706447E-3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0.15983292366393617</v>
      </c>
      <c r="Y84" s="11">
        <f>IF('OddsRatio_working_3-way'!W84&gt;=0,IF('OddsRatio_working_3-way'!V84+SQRT('OddsRatio_working_3-way'!W84)&gt;0,0,PI()),ACOS('OddsRatio_working_3-way'!V84/(2*'OddsRatio_working_3-way'!X84)))</f>
        <v>0.2235212401589266</v>
      </c>
      <c r="Z84" s="11">
        <f>'OddsRatio_working_3-way'!X84^(1/3)*COS('OddsRatio_working_3-way'!Y84/3)</f>
        <v>0.54118885833735508</v>
      </c>
      <c r="AA84" s="11">
        <f>'OddsRatio_working_3-way'!X84^(1/3)*COS(('OddsRatio_working_3-way'!Y84+2*PI())/3)</f>
        <v>-0.30557941470148525</v>
      </c>
      <c r="AB84" s="11">
        <f>'OddsRatio_working_3-way'!X84^(1/3)*COS(('OddsRatio_working_3-way'!Y84+4*PI())/3)</f>
        <v>-0.23560944363586953</v>
      </c>
      <c r="AC84" s="11">
        <f>'OddsRatio_working_3-way'!X84^(1/3)*SIN('OddsRatio_working_3-way'!Y84/3)</f>
        <v>4.0397181629923562E-2</v>
      </c>
      <c r="AD84" s="11">
        <f>'OddsRatio_working_3-way'!X84^(1/3)*SIN(('OddsRatio_working_3-way'!Y84+2*PI())/3)</f>
        <v>0.44848470875028562</v>
      </c>
      <c r="AE84" s="11">
        <f>'OddsRatio_working_3-way'!X84^(1/3)*SIN(('OddsRatio_working_3-way'!Y84+4*PI())/3)</f>
        <v>-0.48888189038020918</v>
      </c>
      <c r="AF84" s="11">
        <f>-'OddsRatio_working_3-way'!U84/(3*'OddsRatio_working_3-way'!X84^(1/3))*COS(('OddsRatio_working_3-way'!Y84)/3)</f>
        <v>0.54118885833735508</v>
      </c>
      <c r="AG84" s="11">
        <f>-'OddsRatio_working_3-way'!U84/(3*'OddsRatio_working_3-way'!X84^(1/3))*COS(('OddsRatio_working_3-way'!Y84+2*PI())/3)</f>
        <v>-0.30557941470148525</v>
      </c>
      <c r="AH84" s="11">
        <f>-'OddsRatio_working_3-way'!U84/(3*'OddsRatio_working_3-way'!X84^(1/3))*COS(('OddsRatio_working_3-way'!Y84+4*PI())/3)</f>
        <v>-0.23560944363586953</v>
      </c>
      <c r="AI84" s="11">
        <f>'OddsRatio_working_3-way'!U84/(3*'OddsRatio_working_3-way'!X84^(1/3))*SIN(('OddsRatio_working_3-way'!Y84)/3)</f>
        <v>-4.0397181629923562E-2</v>
      </c>
      <c r="AJ84" s="11">
        <f>'OddsRatio_working_3-way'!U84/(3*'OddsRatio_working_3-way'!X84^(1/3))*SIN(('OddsRatio_working_3-way'!Y84+2*PI())/3)</f>
        <v>-0.44848470875028562</v>
      </c>
      <c r="AK84" s="11">
        <f>'OddsRatio_working_3-way'!U84/(3*'OddsRatio_working_3-way'!X84^(1/3))*SIN(('OddsRatio_working_3-way'!Y84+4*PI())/3)</f>
        <v>0.48888189038020918</v>
      </c>
      <c r="AL84" s="11">
        <f>'OddsRatio_working_3-way'!Z84+'OddsRatio_working_3-way'!AF84</f>
        <v>1.0823777166747102</v>
      </c>
      <c r="AM84" s="11">
        <f>'OddsRatio_working_3-way'!AA84+'OddsRatio_working_3-way'!AG84</f>
        <v>-0.6111588294029705</v>
      </c>
      <c r="AN84" s="11">
        <f>'OddsRatio_working_3-way'!AB84+'OddsRatio_working_3-way'!AH84</f>
        <v>-0.47121888727173905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1.0823777166747102</v>
      </c>
      <c r="AS84" s="11">
        <f>IF(('OddsRatio_working_3-way'!X84=0),IF(Q84&gt;0,-Q84^(1/3),(-Q84)^(1/3)),'OddsRatio_working_3-way'!AM84-'OddsRatio_working_3-way'!R84/3)</f>
        <v>-0.6111588294029705</v>
      </c>
      <c r="AT84" s="11">
        <f>IF(('OddsRatio_working_3-way'!X84=0),IF(Q84&gt;0,-Q84^(1/3),(-Q84)^(1/3)),'OddsRatio_working_3-way'!AN84-'OddsRatio_working_3-way'!R84/3)</f>
        <v>-0.47121888727173905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9">
        <f t="shared" si="26"/>
        <v>0.43391646663506184</v>
      </c>
      <c r="E85" s="9">
        <f t="shared" si="27"/>
        <v>0.28391271038864357</v>
      </c>
      <c r="F85" s="9">
        <f t="shared" si="28"/>
        <v>0.28217082297629442</v>
      </c>
      <c r="G85" s="9">
        <f t="shared" si="29"/>
        <v>1.0871591978574551</v>
      </c>
      <c r="H85" s="9">
        <f t="shared" si="30"/>
        <v>2.3045910374289464</v>
      </c>
      <c r="I85" s="9">
        <f t="shared" si="31"/>
        <v>3.522209339029295</v>
      </c>
      <c r="J85" s="9">
        <f t="shared" si="32"/>
        <v>3.5439525229864444</v>
      </c>
      <c r="K85" s="11">
        <f t="shared" si="33"/>
        <v>0.45454545454545453</v>
      </c>
      <c r="L85" s="11">
        <f t="shared" si="34"/>
        <v>0.30120481927710846</v>
      </c>
      <c r="M85" s="11">
        <f t="shared" si="35"/>
        <v>0.29940119760479045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-0.26704094549127355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0.24020961363144464</v>
      </c>
      <c r="Q85" s="11">
        <f>2*'OddsRatio_working_3-way'!K85*'OddsRatio_working_3-way'!L85*'OddsRatio_working_3-way'!M85</f>
        <v>8.1982803287182493E-2</v>
      </c>
      <c r="R85" s="11">
        <f t="shared" si="36"/>
        <v>0</v>
      </c>
      <c r="S85" s="11">
        <f t="shared" si="37"/>
        <v>-0.89952352883387421</v>
      </c>
      <c r="T85" s="11">
        <f t="shared" si="38"/>
        <v>-0.30700461734944523</v>
      </c>
      <c r="U85" s="11">
        <f>'OddsRatio_working_3-way'!S85-'OddsRatio_working_3-way'!R85^2/3</f>
        <v>-0.89952352883387421</v>
      </c>
      <c r="V85" s="11">
        <f>'OddsRatio_working_3-way'!S85*'OddsRatio_working_3-way'!R85/3-2*'OddsRatio_working_3-way'!R85^3/27-'OddsRatio_working_3-way'!T85</f>
        <v>0.30700461734944523</v>
      </c>
      <c r="W85" s="11">
        <f>'OddsRatio_working_3-way'!V85^2+4*'OddsRatio_working_3-way'!U85^3/27</f>
        <v>-1.3576726100198985E-2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0.16418629752058961</v>
      </c>
      <c r="Y85" s="11">
        <f>IF('OddsRatio_working_3-way'!W85&gt;=0,IF('OddsRatio_working_3-way'!V85+SQRT('OddsRatio_working_3-way'!W85)&gt;0,0,PI()),ACOS('OddsRatio_working_3-way'!V85/(2*'OddsRatio_working_3-way'!X85)))</f>
        <v>0.36274122350706928</v>
      </c>
      <c r="Z85" s="11">
        <f>'OddsRatio_working_3-way'!X85^(1/3)*COS('OddsRatio_working_3-way'!Y85/3)</f>
        <v>0.54357959892872754</v>
      </c>
      <c r="AA85" s="11">
        <f>'OddsRatio_working_3-way'!X85^(1/3)*COS(('OddsRatio_working_3-way'!Y85+2*PI())/3)</f>
        <v>-0.32898942297563621</v>
      </c>
      <c r="AB85" s="11">
        <f>'OddsRatio_working_3-way'!X85^(1/3)*COS(('OddsRatio_working_3-way'!Y85+4*PI())/3)</f>
        <v>-0.21459017595309163</v>
      </c>
      <c r="AC85" s="11">
        <f>'OddsRatio_working_3-way'!X85^(1/3)*SIN('OddsRatio_working_3-way'!Y85/3)</f>
        <v>6.6048436063556842E-2</v>
      </c>
      <c r="AD85" s="11">
        <f>'OddsRatio_working_3-way'!X85^(1/3)*SIN(('OddsRatio_working_3-way'!Y85+2*PI())/3)</f>
        <v>0.43772952361945605</v>
      </c>
      <c r="AE85" s="11">
        <f>'OddsRatio_working_3-way'!X85^(1/3)*SIN(('OddsRatio_working_3-way'!Y85+4*PI())/3)</f>
        <v>-0.50377795968301275</v>
      </c>
      <c r="AF85" s="11">
        <f>-'OddsRatio_working_3-way'!U85/(3*'OddsRatio_working_3-way'!X85^(1/3))*COS(('OddsRatio_working_3-way'!Y85)/3)</f>
        <v>0.54357959892872765</v>
      </c>
      <c r="AG85" s="11">
        <f>-'OddsRatio_working_3-way'!U85/(3*'OddsRatio_working_3-way'!X85^(1/3))*COS(('OddsRatio_working_3-way'!Y85+2*PI())/3)</f>
        <v>-0.32898942297563627</v>
      </c>
      <c r="AH85" s="11">
        <f>-'OddsRatio_working_3-way'!U85/(3*'OddsRatio_working_3-way'!X85^(1/3))*COS(('OddsRatio_working_3-way'!Y85+4*PI())/3)</f>
        <v>-0.21459017595309166</v>
      </c>
      <c r="AI85" s="11">
        <f>'OddsRatio_working_3-way'!U85/(3*'OddsRatio_working_3-way'!X85^(1/3))*SIN(('OddsRatio_working_3-way'!Y85)/3)</f>
        <v>-6.6048436063556856E-2</v>
      </c>
      <c r="AJ85" s="11">
        <f>'OddsRatio_working_3-way'!U85/(3*'OddsRatio_working_3-way'!X85^(1/3))*SIN(('OddsRatio_working_3-way'!Y85+2*PI())/3)</f>
        <v>-0.43772952361945611</v>
      </c>
      <c r="AK85" s="11">
        <f>'OddsRatio_working_3-way'!U85/(3*'OddsRatio_working_3-way'!X85^(1/3))*SIN(('OddsRatio_working_3-way'!Y85+4*PI())/3)</f>
        <v>0.50377795968301287</v>
      </c>
      <c r="AL85" s="11">
        <f>'OddsRatio_working_3-way'!Z85+'OddsRatio_working_3-way'!AF85</f>
        <v>1.0871591978574551</v>
      </c>
      <c r="AM85" s="11">
        <f>'OddsRatio_working_3-way'!AA85+'OddsRatio_working_3-way'!AG85</f>
        <v>-0.65797884595127254</v>
      </c>
      <c r="AN85" s="11">
        <f>'OddsRatio_working_3-way'!AB85+'OddsRatio_working_3-way'!AH85</f>
        <v>-0.42918035190618331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1.0871591978574551</v>
      </c>
      <c r="AS85" s="11">
        <f>IF(('OddsRatio_working_3-way'!X85=0),IF(Q85&gt;0,-Q85^(1/3),(-Q85)^(1/3)),'OddsRatio_working_3-way'!AM85-'OddsRatio_working_3-way'!R85/3)</f>
        <v>-0.65797884595127254</v>
      </c>
      <c r="AT85" s="11">
        <f>IF(('OddsRatio_working_3-way'!X85=0),IF(Q85&gt;0,-Q85^(1/3),(-Q85)^(1/3)),'OddsRatio_working_3-way'!AN85-'OddsRatio_working_3-way'!R85/3)</f>
        <v>-0.42918035190618331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9">
        <f t="shared" si="26"/>
        <v>0.17419620009371523</v>
      </c>
      <c r="E86" s="9">
        <f t="shared" si="27"/>
        <v>0.20962281360524754</v>
      </c>
      <c r="F86" s="9">
        <f t="shared" si="28"/>
        <v>0.61618098630103757</v>
      </c>
      <c r="G86" s="9">
        <f t="shared" si="29"/>
        <v>1.10247752375611</v>
      </c>
      <c r="H86" s="9">
        <f t="shared" si="30"/>
        <v>5.7406533521512717</v>
      </c>
      <c r="I86" s="9">
        <f t="shared" si="31"/>
        <v>4.7704731312458959</v>
      </c>
      <c r="J86" s="9">
        <f t="shared" si="32"/>
        <v>1.622899800922202</v>
      </c>
      <c r="K86" s="11">
        <f t="shared" si="33"/>
        <v>0.18867924528301888</v>
      </c>
      <c r="L86" s="11">
        <f t="shared" si="34"/>
        <v>0.22624434389140272</v>
      </c>
      <c r="M86" s="11">
        <f t="shared" si="35"/>
        <v>0.63897763578274758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-0.22663685171087333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0.2259852178118357</v>
      </c>
      <c r="Q86" s="11">
        <f>2*'OddsRatio_working_3-way'!K86*'OddsRatio_working_3-way'!L86*'OddsRatio_working_3-way'!M86</f>
        <v>5.4552858856206581E-2</v>
      </c>
      <c r="R86" s="11">
        <f t="shared" si="36"/>
        <v>0</v>
      </c>
      <c r="S86" s="11">
        <f t="shared" si="37"/>
        <v>-0.99712476636469982</v>
      </c>
      <c r="T86" s="11">
        <f t="shared" si="38"/>
        <v>-0.24070603895345807</v>
      </c>
      <c r="U86" s="11">
        <f>'OddsRatio_working_3-way'!S86-'OddsRatio_working_3-way'!R86^2/3</f>
        <v>-0.99712476636469982</v>
      </c>
      <c r="V86" s="11">
        <f>'OddsRatio_working_3-way'!S86*'OddsRatio_working_3-way'!R86/3-2*'OddsRatio_working_3-way'!R86^3/27-'OddsRatio_working_3-way'!T86</f>
        <v>0.24070603895345807</v>
      </c>
      <c r="W86" s="11">
        <f>'OddsRatio_working_3-way'!V86^2+4*'OddsRatio_working_3-way'!U86^3/27</f>
        <v>-8.8934540030596532E-2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0.19162067817648243</v>
      </c>
      <c r="Y86" s="11">
        <f>IF('OddsRatio_working_3-way'!W86&gt;=0,IF('OddsRatio_working_3-way'!V86+SQRT('OddsRatio_working_3-way'!W86)&gt;0,0,PI()),ACOS('OddsRatio_working_3-way'!V86/(2*'OddsRatio_working_3-way'!X86)))</f>
        <v>0.8917136184229808</v>
      </c>
      <c r="Z86" s="11">
        <f>'OddsRatio_working_3-way'!X86^(1/3)*COS('OddsRatio_working_3-way'!Y86/3)</f>
        <v>0.55123876187805498</v>
      </c>
      <c r="AA86" s="11">
        <f>'OddsRatio_working_3-way'!X86^(1/3)*COS(('OddsRatio_working_3-way'!Y86+2*PI())/3)</f>
        <v>-0.4218488654609141</v>
      </c>
      <c r="AB86" s="11">
        <f>'OddsRatio_working_3-way'!X86^(1/3)*COS(('OddsRatio_working_3-way'!Y86+4*PI())/3)</f>
        <v>-0.12938989641714077</v>
      </c>
      <c r="AC86" s="11">
        <f>'OddsRatio_working_3-way'!X86^(1/3)*SIN('OddsRatio_working_3-way'!Y86/3)</f>
        <v>0.16885126450434298</v>
      </c>
      <c r="AD86" s="11">
        <f>'OddsRatio_working_3-way'!X86^(1/3)*SIN(('OddsRatio_working_3-way'!Y86+2*PI())/3)</f>
        <v>0.39296113908490515</v>
      </c>
      <c r="AE86" s="11">
        <f>'OddsRatio_working_3-way'!X86^(1/3)*SIN(('OddsRatio_working_3-way'!Y86+4*PI())/3)</f>
        <v>-0.561812403589248</v>
      </c>
      <c r="AF86" s="11">
        <f>-'OddsRatio_working_3-way'!U86/(3*'OddsRatio_working_3-way'!X86^(1/3))*COS(('OddsRatio_working_3-way'!Y86)/3)</f>
        <v>0.55123876187805509</v>
      </c>
      <c r="AG86" s="11">
        <f>-'OddsRatio_working_3-way'!U86/(3*'OddsRatio_working_3-way'!X86^(1/3))*COS(('OddsRatio_working_3-way'!Y86+2*PI())/3)</f>
        <v>-0.42184886546091416</v>
      </c>
      <c r="AH86" s="11">
        <f>-'OddsRatio_working_3-way'!U86/(3*'OddsRatio_working_3-way'!X86^(1/3))*COS(('OddsRatio_working_3-way'!Y86+4*PI())/3)</f>
        <v>-0.1293898964171408</v>
      </c>
      <c r="AI86" s="11">
        <f>'OddsRatio_working_3-way'!U86/(3*'OddsRatio_working_3-way'!X86^(1/3))*SIN(('OddsRatio_working_3-way'!Y86)/3)</f>
        <v>-0.16885126450434301</v>
      </c>
      <c r="AJ86" s="11">
        <f>'OddsRatio_working_3-way'!U86/(3*'OddsRatio_working_3-way'!X86^(1/3))*SIN(('OddsRatio_working_3-way'!Y86+2*PI())/3)</f>
        <v>-0.39296113908490521</v>
      </c>
      <c r="AK86" s="11">
        <f>'OddsRatio_working_3-way'!U86/(3*'OddsRatio_working_3-way'!X86^(1/3))*SIN(('OddsRatio_working_3-way'!Y86+4*PI())/3)</f>
        <v>0.56181240358924811</v>
      </c>
      <c r="AL86" s="11">
        <f>'OddsRatio_working_3-way'!Z86+'OddsRatio_working_3-way'!AF86</f>
        <v>1.10247752375611</v>
      </c>
      <c r="AM86" s="11">
        <f>'OddsRatio_working_3-way'!AA86+'OddsRatio_working_3-way'!AG86</f>
        <v>-0.84369773092182831</v>
      </c>
      <c r="AN86" s="11">
        <f>'OddsRatio_working_3-way'!AB86+'OddsRatio_working_3-way'!AH86</f>
        <v>-0.25877979283428154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1.10247752375611</v>
      </c>
      <c r="AS86" s="11">
        <f>IF(('OddsRatio_working_3-way'!X86=0),IF(Q86&gt;0,-Q86^(1/3),(-Q86)^(1/3)),'OddsRatio_working_3-way'!AM86-'OddsRatio_working_3-way'!R86/3)</f>
        <v>-0.84369773092182831</v>
      </c>
      <c r="AT86" s="11">
        <f>IF(('OddsRatio_working_3-way'!X86=0),IF(Q86&gt;0,-Q86^(1/3),(-Q86)^(1/3)),'OddsRatio_working_3-way'!AN86-'OddsRatio_working_3-way'!R86/3)</f>
        <v>-0.25877979283428154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9">
        <f t="shared" si="26"/>
        <v>0.44177619714859423</v>
      </c>
      <c r="E87" s="9">
        <f t="shared" si="27"/>
        <v>0.26478540419000562</v>
      </c>
      <c r="F87" s="9">
        <f t="shared" si="28"/>
        <v>0.29343839866140048</v>
      </c>
      <c r="G87" s="9">
        <f t="shared" si="29"/>
        <v>1.0846262556156381</v>
      </c>
      <c r="H87" s="9">
        <f t="shared" si="30"/>
        <v>2.2635895877922181</v>
      </c>
      <c r="I87" s="9">
        <f t="shared" si="31"/>
        <v>3.7766432143760333</v>
      </c>
      <c r="J87" s="9">
        <f t="shared" si="32"/>
        <v>3.4078702874667171</v>
      </c>
      <c r="K87" s="11">
        <f t="shared" si="33"/>
        <v>0.46189376443418012</v>
      </c>
      <c r="L87" s="11">
        <f t="shared" si="34"/>
        <v>0.2808988764044944</v>
      </c>
      <c r="M87" s="11">
        <f t="shared" si="35"/>
        <v>0.3105590062111801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-0.26678112202244308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0.23954553960161223</v>
      </c>
      <c r="Q87" s="11">
        <f>2*'OddsRatio_working_3-way'!K87*'OddsRatio_working_3-way'!L87*'OddsRatio_working_3-way'!M87</f>
        <v>8.0587229470685348E-2</v>
      </c>
      <c r="R87" s="11">
        <f t="shared" si="36"/>
        <v>0</v>
      </c>
      <c r="S87" s="11">
        <f t="shared" si="37"/>
        <v>-0.89791038355952468</v>
      </c>
      <c r="T87" s="11">
        <f t="shared" si="38"/>
        <v>-0.30207245872481903</v>
      </c>
      <c r="U87" s="11">
        <f>'OddsRatio_working_3-way'!S87-'OddsRatio_working_3-way'!R87^2/3</f>
        <v>-0.89791038355952468</v>
      </c>
      <c r="V87" s="11">
        <f>'OddsRatio_working_3-way'!S87*'OddsRatio_working_3-way'!R87/3-2*'OddsRatio_working_3-way'!R87^3/27-'OddsRatio_working_3-way'!T87</f>
        <v>0.30207245872481903</v>
      </c>
      <c r="W87" s="11">
        <f>'OddsRatio_working_3-way'!V87^2+4*'OddsRatio_working_3-way'!U87^3/27</f>
        <v>-1.6001713008370028E-2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0.16374483452038077</v>
      </c>
      <c r="Y87" s="11">
        <f>IF('OddsRatio_working_3-way'!W87&gt;=0,IF('OddsRatio_working_3-way'!V87+SQRT('OddsRatio_working_3-way'!W87)&gt;0,0,PI()),ACOS('OddsRatio_working_3-way'!V87/(2*'OddsRatio_working_3-way'!X87)))</f>
        <v>0.39657913623401586</v>
      </c>
      <c r="Z87" s="11">
        <f>'OddsRatio_working_3-way'!X87^(1/3)*COS('OddsRatio_working_3-way'!Y87/3)</f>
        <v>0.54231312780781915</v>
      </c>
      <c r="AA87" s="11">
        <f>'OddsRatio_working_3-way'!X87^(1/3)*COS(('OddsRatio_working_3-way'!Y87+2*PI())/3)</f>
        <v>-0.33360613912549292</v>
      </c>
      <c r="AB87" s="11">
        <f>'OddsRatio_working_3-way'!X87^(1/3)*COS(('OddsRatio_working_3-way'!Y87+4*PI())/3)</f>
        <v>-0.20870698868232637</v>
      </c>
      <c r="AC87" s="11">
        <f>'OddsRatio_working_3-way'!X87^(1/3)*SIN('OddsRatio_working_3-way'!Y87/3)</f>
        <v>7.2110558129917915E-2</v>
      </c>
      <c r="AD87" s="11">
        <f>'OddsRatio_working_3-way'!X87^(1/3)*SIN(('OddsRatio_working_3-way'!Y87+2*PI())/3)</f>
        <v>0.4336016664224096</v>
      </c>
      <c r="AE87" s="11">
        <f>'OddsRatio_working_3-way'!X87^(1/3)*SIN(('OddsRatio_working_3-way'!Y87+4*PI())/3)</f>
        <v>-0.50571222455232734</v>
      </c>
      <c r="AF87" s="11">
        <f>-'OddsRatio_working_3-way'!U87/(3*'OddsRatio_working_3-way'!X87^(1/3))*COS(('OddsRatio_working_3-way'!Y87)/3)</f>
        <v>0.54231312780781904</v>
      </c>
      <c r="AG87" s="11">
        <f>-'OddsRatio_working_3-way'!U87/(3*'OddsRatio_working_3-way'!X87^(1/3))*COS(('OddsRatio_working_3-way'!Y87+2*PI())/3)</f>
        <v>-0.33360613912549286</v>
      </c>
      <c r="AH87" s="11">
        <f>-'OddsRatio_working_3-way'!U87/(3*'OddsRatio_working_3-way'!X87^(1/3))*COS(('OddsRatio_working_3-way'!Y87+4*PI())/3)</f>
        <v>-0.20870698868232634</v>
      </c>
      <c r="AI87" s="11">
        <f>'OddsRatio_working_3-way'!U87/(3*'OddsRatio_working_3-way'!X87^(1/3))*SIN(('OddsRatio_working_3-way'!Y87)/3)</f>
        <v>-7.2110558129917901E-2</v>
      </c>
      <c r="AJ87" s="11">
        <f>'OddsRatio_working_3-way'!U87/(3*'OddsRatio_working_3-way'!X87^(1/3))*SIN(('OddsRatio_working_3-way'!Y87+2*PI())/3)</f>
        <v>-0.43360166642240955</v>
      </c>
      <c r="AK87" s="11">
        <f>'OddsRatio_working_3-way'!U87/(3*'OddsRatio_working_3-way'!X87^(1/3))*SIN(('OddsRatio_working_3-way'!Y87+4*PI())/3)</f>
        <v>0.50571222455232723</v>
      </c>
      <c r="AL87" s="11">
        <f>'OddsRatio_working_3-way'!Z87+'OddsRatio_working_3-way'!AF87</f>
        <v>1.0846262556156381</v>
      </c>
      <c r="AM87" s="11">
        <f>'OddsRatio_working_3-way'!AA87+'OddsRatio_working_3-way'!AG87</f>
        <v>-0.66721227825098572</v>
      </c>
      <c r="AN87" s="11">
        <f>'OddsRatio_working_3-way'!AB87+'OddsRatio_working_3-way'!AH87</f>
        <v>-0.41741397736465269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1.0846262556156381</v>
      </c>
      <c r="AS87" s="11">
        <f>IF(('OddsRatio_working_3-way'!X87=0),IF(Q87&gt;0,-Q87^(1/3),(-Q87)^(1/3)),'OddsRatio_working_3-way'!AM87-'OddsRatio_working_3-way'!R87/3)</f>
        <v>-0.66721227825098572</v>
      </c>
      <c r="AT87" s="11">
        <f>IF(('OddsRatio_working_3-way'!X87=0),IF(Q87&gt;0,-Q87^(1/3),(-Q87)^(1/3)),'OddsRatio_working_3-way'!AN87-'OddsRatio_working_3-way'!R87/3)</f>
        <v>-0.41741397736465269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9">
        <f t="shared" si="26"/>
        <v>0.61184794993696834</v>
      </c>
      <c r="E88" s="9">
        <f t="shared" si="27"/>
        <v>0.22522429575930181</v>
      </c>
      <c r="F88" s="9">
        <f t="shared" si="28"/>
        <v>0.16292775430372974</v>
      </c>
      <c r="G88" s="9">
        <f t="shared" si="29"/>
        <v>1.1168890659724169</v>
      </c>
      <c r="H88" s="9">
        <f t="shared" si="30"/>
        <v>1.634392989472333</v>
      </c>
      <c r="I88" s="9">
        <f t="shared" si="31"/>
        <v>4.4400183231950443</v>
      </c>
      <c r="J88" s="9">
        <f t="shared" si="32"/>
        <v>6.1376897034731179</v>
      </c>
      <c r="K88" s="11">
        <f t="shared" si="33"/>
        <v>0.63775510204081631</v>
      </c>
      <c r="L88" s="11">
        <f t="shared" si="34"/>
        <v>0.24509803921568626</v>
      </c>
      <c r="M88" s="11">
        <f t="shared" si="35"/>
        <v>0.17857142857142858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-0.224627350940376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0.23022601897902017</v>
      </c>
      <c r="Q88" s="11">
        <f>2*'OddsRatio_working_3-way'!K88*'OddsRatio_working_3-way'!L88*'OddsRatio_working_3-way'!M88</f>
        <v>5.5825901789287147E-2</v>
      </c>
      <c r="R88" s="11">
        <f t="shared" si="36"/>
        <v>0</v>
      </c>
      <c r="S88" s="11">
        <f t="shared" si="37"/>
        <v>-1.0249242490516226</v>
      </c>
      <c r="T88" s="11">
        <f t="shared" si="38"/>
        <v>-0.24852673352367186</v>
      </c>
      <c r="U88" s="11">
        <f>'OddsRatio_working_3-way'!S88-'OddsRatio_working_3-way'!R88^2/3</f>
        <v>-1.0249242490516226</v>
      </c>
      <c r="V88" s="11">
        <f>'OddsRatio_working_3-way'!S88*'OddsRatio_working_3-way'!R88/3-2*'OddsRatio_working_3-way'!R88^3/27-'OddsRatio_working_3-way'!T88</f>
        <v>0.24852673352367186</v>
      </c>
      <c r="W88" s="11">
        <f>'OddsRatio_working_3-way'!V88^2+4*'OddsRatio_working_3-way'!U88^3/27</f>
        <v>-9.7738445705406768E-2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0.19968974872370951</v>
      </c>
      <c r="Y88" s="11">
        <f>IF('OddsRatio_working_3-way'!W88&gt;=0,IF('OddsRatio_working_3-way'!V88+SQRT('OddsRatio_working_3-way'!W88)&gt;0,0,PI()),ACOS('OddsRatio_working_3-way'!V88/(2*'OddsRatio_working_3-way'!X88)))</f>
        <v>0.89914159236127622</v>
      </c>
      <c r="Z88" s="11">
        <f>'OddsRatio_working_3-way'!X88^(1/3)*COS('OddsRatio_working_3-way'!Y88/3)</f>
        <v>0.55844453298620855</v>
      </c>
      <c r="AA88" s="11">
        <f>'OddsRatio_working_3-way'!X88^(1/3)*COS(('OddsRatio_working_3-way'!Y88+2*PI())/3)</f>
        <v>-0.42867406456280699</v>
      </c>
      <c r="AB88" s="11">
        <f>'OddsRatio_working_3-way'!X88^(1/3)*COS(('OddsRatio_working_3-way'!Y88+4*PI())/3)</f>
        <v>-0.12977046842340179</v>
      </c>
      <c r="AC88" s="11">
        <f>'OddsRatio_working_3-way'!X88^(1/3)*SIN('OddsRatio_working_3-way'!Y88/3)</f>
        <v>0.17257207169283287</v>
      </c>
      <c r="AD88" s="11">
        <f>'OddsRatio_working_3-way'!X88^(1/3)*SIN(('OddsRatio_working_3-way'!Y88+2*PI())/3)</f>
        <v>0.39734111632417718</v>
      </c>
      <c r="AE88" s="11">
        <f>'OddsRatio_working_3-way'!X88^(1/3)*SIN(('OddsRatio_working_3-way'!Y88+4*PI())/3)</f>
        <v>-0.56991318801700996</v>
      </c>
      <c r="AF88" s="11">
        <f>-'OddsRatio_working_3-way'!U88/(3*'OddsRatio_working_3-way'!X88^(1/3))*COS(('OddsRatio_working_3-way'!Y88)/3)</f>
        <v>0.55844453298620844</v>
      </c>
      <c r="AG88" s="11">
        <f>-'OddsRatio_working_3-way'!U88/(3*'OddsRatio_working_3-way'!X88^(1/3))*COS(('OddsRatio_working_3-way'!Y88+2*PI())/3)</f>
        <v>-0.42867406456280688</v>
      </c>
      <c r="AH88" s="11">
        <f>-'OddsRatio_working_3-way'!U88/(3*'OddsRatio_working_3-way'!X88^(1/3))*COS(('OddsRatio_working_3-way'!Y88+4*PI())/3)</f>
        <v>-0.12977046842340176</v>
      </c>
      <c r="AI88" s="11">
        <f>'OddsRatio_working_3-way'!U88/(3*'OddsRatio_working_3-way'!X88^(1/3))*SIN(('OddsRatio_working_3-way'!Y88)/3)</f>
        <v>-0.17257207169283284</v>
      </c>
      <c r="AJ88" s="11">
        <f>'OddsRatio_working_3-way'!U88/(3*'OddsRatio_working_3-way'!X88^(1/3))*SIN(('OddsRatio_working_3-way'!Y88+2*PI())/3)</f>
        <v>-0.39734111632417712</v>
      </c>
      <c r="AK88" s="11">
        <f>'OddsRatio_working_3-way'!U88/(3*'OddsRatio_working_3-way'!X88^(1/3))*SIN(('OddsRatio_working_3-way'!Y88+4*PI())/3)</f>
        <v>0.56991318801700985</v>
      </c>
      <c r="AL88" s="11">
        <f>'OddsRatio_working_3-way'!Z88+'OddsRatio_working_3-way'!AF88</f>
        <v>1.1168890659724169</v>
      </c>
      <c r="AM88" s="11">
        <f>'OddsRatio_working_3-way'!AA88+'OddsRatio_working_3-way'!AG88</f>
        <v>-0.85734812912561387</v>
      </c>
      <c r="AN88" s="11">
        <f>'OddsRatio_working_3-way'!AB88+'OddsRatio_working_3-way'!AH88</f>
        <v>-0.25954093684680357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1.1168890659724169</v>
      </c>
      <c r="AS88" s="11">
        <f>IF(('OddsRatio_working_3-way'!X88=0),IF(Q88&gt;0,-Q88^(1/3),(-Q88)^(1/3)),'OddsRatio_working_3-way'!AM88-'OddsRatio_working_3-way'!R88/3)</f>
        <v>-0.85734812912561387</v>
      </c>
      <c r="AT88" s="11">
        <f>IF(('OddsRatio_working_3-way'!X88=0),IF(Q88&gt;0,-Q88^(1/3),(-Q88)^(1/3)),'OddsRatio_working_3-way'!AN88-'OddsRatio_working_3-way'!R88/3)</f>
        <v>-0.25954093684680357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9">
        <f t="shared" si="26"/>
        <v>0.61756712895716326</v>
      </c>
      <c r="E89" s="9">
        <f t="shared" si="27"/>
        <v>0.22250011343681506</v>
      </c>
      <c r="F89" s="9">
        <f t="shared" si="28"/>
        <v>0.15993275760602185</v>
      </c>
      <c r="G89" s="9">
        <f t="shared" si="29"/>
        <v>1.1058163706042916</v>
      </c>
      <c r="H89" s="9">
        <f t="shared" si="30"/>
        <v>1.6192571675384033</v>
      </c>
      <c r="I89" s="9">
        <f t="shared" si="31"/>
        <v>4.4943797311095626</v>
      </c>
      <c r="J89" s="9">
        <f t="shared" si="32"/>
        <v>6.2526277603703848</v>
      </c>
      <c r="K89" s="11">
        <f t="shared" si="33"/>
        <v>0.64102564102564097</v>
      </c>
      <c r="L89" s="11">
        <f t="shared" si="34"/>
        <v>0.24038461538461536</v>
      </c>
      <c r="M89" s="11">
        <f t="shared" si="35"/>
        <v>0.17391304347826086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-0.22525941171426134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0.22698524997856101</v>
      </c>
      <c r="Q89" s="11">
        <f>2*'OddsRatio_working_3-way'!K89*'OddsRatio_working_3-way'!L89*'OddsRatio_working_3-way'!M89</f>
        <v>5.3597461624217468E-2</v>
      </c>
      <c r="R89" s="11">
        <f t="shared" si="36"/>
        <v>0</v>
      </c>
      <c r="S89" s="11">
        <f t="shared" si="37"/>
        <v>-1.0076615589606923</v>
      </c>
      <c r="T89" s="11">
        <f t="shared" si="38"/>
        <v>-0.23793661368611385</v>
      </c>
      <c r="U89" s="11">
        <f>'OddsRatio_working_3-way'!S89-'OddsRatio_working_3-way'!R89^2/3</f>
        <v>-1.0076615589606923</v>
      </c>
      <c r="V89" s="11">
        <f>'OddsRatio_working_3-way'!S89*'OddsRatio_working_3-way'!R89/3-2*'OddsRatio_working_3-way'!R89^3/27-'OddsRatio_working_3-way'!T89</f>
        <v>0.23793661368611385</v>
      </c>
      <c r="W89" s="11">
        <f>'OddsRatio_working_3-way'!V89^2+4*'OddsRatio_working_3-way'!U89^3/27</f>
        <v>-9.4965608618514205E-2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0.19466602217061996</v>
      </c>
      <c r="Y89" s="11">
        <f>IF('OddsRatio_working_3-way'!W89&gt;=0,IF('OddsRatio_working_3-way'!V89+SQRT('OddsRatio_working_3-way'!W89)&gt;0,0,PI()),ACOS('OddsRatio_working_3-way'!V89/(2*'OddsRatio_working_3-way'!X89)))</f>
        <v>0.9132955328419643</v>
      </c>
      <c r="Z89" s="11">
        <f>'OddsRatio_working_3-way'!X89^(1/3)*COS('OddsRatio_working_3-way'!Y89/3)</f>
        <v>0.5529081853021458</v>
      </c>
      <c r="AA89" s="11">
        <f>'OddsRatio_working_3-way'!X89^(1/3)*COS(('OddsRatio_working_3-way'!Y89+2*PI())/3)</f>
        <v>-0.42690273408591273</v>
      </c>
      <c r="AB89" s="11">
        <f>'OddsRatio_working_3-way'!X89^(1/3)*COS(('OddsRatio_working_3-way'!Y89+4*PI())/3)</f>
        <v>-0.12600545121623297</v>
      </c>
      <c r="AC89" s="11">
        <f>'OddsRatio_working_3-way'!X89^(1/3)*SIN('OddsRatio_working_3-way'!Y89/3)</f>
        <v>0.1737231272632366</v>
      </c>
      <c r="AD89" s="11">
        <f>'OddsRatio_working_3-way'!X89^(1/3)*SIN(('OddsRatio_working_3-way'!Y89+2*PI())/3)</f>
        <v>0.39197097080039378</v>
      </c>
      <c r="AE89" s="11">
        <f>'OddsRatio_working_3-way'!X89^(1/3)*SIN(('OddsRatio_working_3-way'!Y89+4*PI())/3)</f>
        <v>-0.56569409806363036</v>
      </c>
      <c r="AF89" s="11">
        <f>-'OddsRatio_working_3-way'!U89/(3*'OddsRatio_working_3-way'!X89^(1/3))*COS(('OddsRatio_working_3-way'!Y89)/3)</f>
        <v>0.55290818530214592</v>
      </c>
      <c r="AG89" s="11">
        <f>-'OddsRatio_working_3-way'!U89/(3*'OddsRatio_working_3-way'!X89^(1/3))*COS(('OddsRatio_working_3-way'!Y89+2*PI())/3)</f>
        <v>-0.42690273408591284</v>
      </c>
      <c r="AH89" s="11">
        <f>-'OddsRatio_working_3-way'!U89/(3*'OddsRatio_working_3-way'!X89^(1/3))*COS(('OddsRatio_working_3-way'!Y89+4*PI())/3)</f>
        <v>-0.12600545121623299</v>
      </c>
      <c r="AI89" s="11">
        <f>'OddsRatio_working_3-way'!U89/(3*'OddsRatio_working_3-way'!X89^(1/3))*SIN(('OddsRatio_working_3-way'!Y89)/3)</f>
        <v>-0.17372312726323663</v>
      </c>
      <c r="AJ89" s="11">
        <f>'OddsRatio_working_3-way'!U89/(3*'OddsRatio_working_3-way'!X89^(1/3))*SIN(('OddsRatio_working_3-way'!Y89+2*PI())/3)</f>
        <v>-0.39197097080039384</v>
      </c>
      <c r="AK89" s="11">
        <f>'OddsRatio_working_3-way'!U89/(3*'OddsRatio_working_3-way'!X89^(1/3))*SIN(('OddsRatio_working_3-way'!Y89+4*PI())/3)</f>
        <v>0.56569409806363047</v>
      </c>
      <c r="AL89" s="11">
        <f>'OddsRatio_working_3-way'!Z89+'OddsRatio_working_3-way'!AF89</f>
        <v>1.1058163706042916</v>
      </c>
      <c r="AM89" s="11">
        <f>'OddsRatio_working_3-way'!AA89+'OddsRatio_working_3-way'!AG89</f>
        <v>-0.85380546817182557</v>
      </c>
      <c r="AN89" s="11">
        <f>'OddsRatio_working_3-way'!AB89+'OddsRatio_working_3-way'!AH89</f>
        <v>-0.25201090243246593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1.1058163706042916</v>
      </c>
      <c r="AS89" s="11">
        <f>IF(('OddsRatio_working_3-way'!X89=0),IF(Q89&gt;0,-Q89^(1/3),(-Q89)^(1/3)),'OddsRatio_working_3-way'!AM89-'OddsRatio_working_3-way'!R89/3)</f>
        <v>-0.85380546817182557</v>
      </c>
      <c r="AT89" s="11">
        <f>IF(('OddsRatio_working_3-way'!X89=0),IF(Q89&gt;0,-Q89^(1/3),(-Q89)^(1/3)),'OddsRatio_working_3-way'!AN89-'OddsRatio_working_3-way'!R89/3)</f>
        <v>-0.25201090243246593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9">
        <f t="shared" si="26"/>
        <v>0.38854338485631718</v>
      </c>
      <c r="E90" s="9">
        <f t="shared" si="27"/>
        <v>0.30936725188218628</v>
      </c>
      <c r="F90" s="9">
        <f t="shared" si="28"/>
        <v>0.30208936326149632</v>
      </c>
      <c r="G90" s="9">
        <f t="shared" si="29"/>
        <v>1.0815911753949647</v>
      </c>
      <c r="H90" s="9">
        <f t="shared" si="30"/>
        <v>2.5737151601996739</v>
      </c>
      <c r="I90" s="9">
        <f t="shared" si="31"/>
        <v>3.2324041860152075</v>
      </c>
      <c r="J90" s="9">
        <f t="shared" si="32"/>
        <v>3.310278750643644</v>
      </c>
      <c r="K90" s="11">
        <f t="shared" si="33"/>
        <v>0.40733197556008144</v>
      </c>
      <c r="L90" s="11">
        <f t="shared" si="34"/>
        <v>0.32637075718015668</v>
      </c>
      <c r="M90" s="11">
        <f t="shared" si="35"/>
        <v>0.31887755102040816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-0.27193031339297835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0.23972663970003252</v>
      </c>
      <c r="Q90" s="11">
        <f>2*'OddsRatio_working_3-way'!K90*'OddsRatio_working_3-way'!L90*'OddsRatio_working_3-way'!M90</f>
        <v>8.4783957453592379E-2</v>
      </c>
      <c r="R90" s="11">
        <f t="shared" si="36"/>
        <v>0</v>
      </c>
      <c r="S90" s="11">
        <f t="shared" si="37"/>
        <v>-0.88157379995217044</v>
      </c>
      <c r="T90" s="11">
        <f t="shared" si="38"/>
        <v>-0.3117856056417932</v>
      </c>
      <c r="U90" s="11">
        <f>'OddsRatio_working_3-way'!S90-'OddsRatio_working_3-way'!R90^2/3</f>
        <v>-0.88157379995217044</v>
      </c>
      <c r="V90" s="11">
        <f>'OddsRatio_working_3-way'!S90*'OddsRatio_working_3-way'!R90/3-2*'OddsRatio_working_3-way'!R90^3/27-'OddsRatio_working_3-way'!T90</f>
        <v>0.3117856056417932</v>
      </c>
      <c r="W90" s="11">
        <f>'OddsRatio_working_3-way'!V90^2+4*'OddsRatio_working_3-way'!U90^3/27</f>
        <v>-4.2911871991945932E-3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0.15929646189151092</v>
      </c>
      <c r="Y90" s="11">
        <f>IF('OddsRatio_working_3-way'!W90&gt;=0,IF('OddsRatio_working_3-way'!V90+SQRT('OddsRatio_working_3-way'!W90)&gt;0,0,PI()),ACOS('OddsRatio_working_3-way'!V90/(2*'OddsRatio_working_3-way'!X90)))</f>
        <v>0.20709103432681708</v>
      </c>
      <c r="Z90" s="11">
        <f>'OddsRatio_working_3-way'!X90^(1/3)*COS('OddsRatio_working_3-way'!Y90/3)</f>
        <v>0.54079558769748237</v>
      </c>
      <c r="AA90" s="11">
        <f>'OddsRatio_working_3-way'!X90^(1/3)*COS(('OddsRatio_working_3-way'!Y90+2*PI())/3)</f>
        <v>-0.30277910378585687</v>
      </c>
      <c r="AB90" s="11">
        <f>'OddsRatio_working_3-way'!X90^(1/3)*COS(('OddsRatio_working_3-way'!Y90+4*PI())/3)</f>
        <v>-0.23801648391162561</v>
      </c>
      <c r="AC90" s="11">
        <f>'OddsRatio_working_3-way'!X90^(1/3)*SIN('OddsRatio_working_3-way'!Y90/3)</f>
        <v>3.739071601781286E-2</v>
      </c>
      <c r="AD90" s="11">
        <f>'OddsRatio_working_3-way'!X90^(1/3)*SIN(('OddsRatio_working_3-way'!Y90+2*PI())/3)</f>
        <v>0.4496473591916485</v>
      </c>
      <c r="AE90" s="11">
        <f>'OddsRatio_working_3-way'!X90^(1/3)*SIN(('OddsRatio_working_3-way'!Y90+4*PI())/3)</f>
        <v>-0.48703807520946141</v>
      </c>
      <c r="AF90" s="11">
        <f>-'OddsRatio_working_3-way'!U90/(3*'OddsRatio_working_3-way'!X90^(1/3))*COS(('OddsRatio_working_3-way'!Y90)/3)</f>
        <v>0.54079558769748248</v>
      </c>
      <c r="AG90" s="11">
        <f>-'OddsRatio_working_3-way'!U90/(3*'OddsRatio_working_3-way'!X90^(1/3))*COS(('OddsRatio_working_3-way'!Y90+2*PI())/3)</f>
        <v>-0.30277910378585693</v>
      </c>
      <c r="AH90" s="11">
        <f>-'OddsRatio_working_3-way'!U90/(3*'OddsRatio_working_3-way'!X90^(1/3))*COS(('OddsRatio_working_3-way'!Y90+4*PI())/3)</f>
        <v>-0.23801648391162566</v>
      </c>
      <c r="AI90" s="11">
        <f>'OddsRatio_working_3-way'!U90/(3*'OddsRatio_working_3-way'!X90^(1/3))*SIN(('OddsRatio_working_3-way'!Y90)/3)</f>
        <v>-3.7390716017812867E-2</v>
      </c>
      <c r="AJ90" s="11">
        <f>'OddsRatio_working_3-way'!U90/(3*'OddsRatio_working_3-way'!X90^(1/3))*SIN(('OddsRatio_working_3-way'!Y90+2*PI())/3)</f>
        <v>-0.44964735919164861</v>
      </c>
      <c r="AK90" s="11">
        <f>'OddsRatio_working_3-way'!U90/(3*'OddsRatio_working_3-way'!X90^(1/3))*SIN(('OddsRatio_working_3-way'!Y90+4*PI())/3)</f>
        <v>0.48703807520946146</v>
      </c>
      <c r="AL90" s="11">
        <f>'OddsRatio_working_3-way'!Z90+'OddsRatio_working_3-way'!AF90</f>
        <v>1.0815911753949647</v>
      </c>
      <c r="AM90" s="11">
        <f>'OddsRatio_working_3-way'!AA90+'OddsRatio_working_3-way'!AG90</f>
        <v>-0.60555820757171386</v>
      </c>
      <c r="AN90" s="11">
        <f>'OddsRatio_working_3-way'!AB90+'OddsRatio_working_3-way'!AH90</f>
        <v>-0.47603296782325127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1.0815911753949647</v>
      </c>
      <c r="AS90" s="11">
        <f>IF(('OddsRatio_working_3-way'!X90=0),IF(Q90&gt;0,-Q90^(1/3),(-Q90)^(1/3)),'OddsRatio_working_3-way'!AM90-'OddsRatio_working_3-way'!R90/3)</f>
        <v>-0.60555820757171386</v>
      </c>
      <c r="AT90" s="11">
        <f>IF(('OddsRatio_working_3-way'!X90=0),IF(Q90&gt;0,-Q90^(1/3),(-Q90)^(1/3)),'OddsRatio_working_3-way'!AN90-'OddsRatio_working_3-way'!R90/3)</f>
        <v>-0.47603296782325127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9">
        <f t="shared" si="26"/>
        <v>0.54975415791954996</v>
      </c>
      <c r="E91" s="9">
        <f t="shared" si="27"/>
        <v>0.23506515493450447</v>
      </c>
      <c r="F91" s="9">
        <f t="shared" si="28"/>
        <v>0.21518068714594565</v>
      </c>
      <c r="G91" s="9">
        <f t="shared" si="29"/>
        <v>1.0919931769364641</v>
      </c>
      <c r="H91" s="9">
        <f t="shared" si="30"/>
        <v>1.8189948827023483</v>
      </c>
      <c r="I91" s="9">
        <f t="shared" si="31"/>
        <v>4.2541396672706639</v>
      </c>
      <c r="J91" s="9">
        <f t="shared" si="32"/>
        <v>4.6472572109677897</v>
      </c>
      <c r="K91" s="11">
        <f t="shared" si="33"/>
        <v>0.5714285714285714</v>
      </c>
      <c r="L91" s="11">
        <f t="shared" si="34"/>
        <v>0.25125628140703515</v>
      </c>
      <c r="M91" s="11">
        <f t="shared" si="35"/>
        <v>0.2304147465437788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-0.24695233904876601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0.23388833568765482</v>
      </c>
      <c r="Q91" s="11">
        <f>2*'OddsRatio_working_3-way'!K91*'OddsRatio_working_3-way'!L91*'OddsRatio_working_3-way'!M91</f>
        <v>6.6163602740496416E-2</v>
      </c>
      <c r="R91" s="11">
        <f t="shared" si="36"/>
        <v>0</v>
      </c>
      <c r="S91" s="11">
        <f t="shared" si="37"/>
        <v>-0.94709909040978379</v>
      </c>
      <c r="T91" s="11">
        <f t="shared" si="38"/>
        <v>-0.26792053476938721</v>
      </c>
      <c r="U91" s="11">
        <f>'OddsRatio_working_3-way'!S91-'OddsRatio_working_3-way'!R91^2/3</f>
        <v>-0.94709909040978379</v>
      </c>
      <c r="V91" s="11">
        <f>'OddsRatio_working_3-way'!S91*'OddsRatio_working_3-way'!R91/3-2*'OddsRatio_working_3-way'!R91^3/27-'OddsRatio_working_3-way'!T91</f>
        <v>0.26792053476938721</v>
      </c>
      <c r="W91" s="11">
        <f>'OddsRatio_working_3-way'!V91^2+4*'OddsRatio_working_3-way'!U91^3/27</f>
        <v>-5.4077067998577089E-2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0.17738269430083331</v>
      </c>
      <c r="Y91" s="11">
        <f>IF('OddsRatio_working_3-way'!W91&gt;=0,IF('OddsRatio_working_3-way'!V91+SQRT('OddsRatio_working_3-way'!W91)&gt;0,0,PI()),ACOS('OddsRatio_working_3-way'!V91/(2*'OddsRatio_working_3-way'!X91)))</f>
        <v>0.71482978013244569</v>
      </c>
      <c r="Z91" s="11">
        <f>'OddsRatio_working_3-way'!X91^(1/3)*COS('OddsRatio_working_3-way'!Y91/3)</f>
        <v>0.54599658846823207</v>
      </c>
      <c r="AA91" s="11">
        <f>'OddsRatio_working_3-way'!X91^(1/3)*COS(('OddsRatio_working_3-way'!Y91+2*PI())/3)</f>
        <v>-0.38784848638996311</v>
      </c>
      <c r="AB91" s="11">
        <f>'OddsRatio_working_3-way'!X91^(1/3)*COS(('OddsRatio_working_3-way'!Y91+4*PI())/3)</f>
        <v>-0.1581481020782691</v>
      </c>
      <c r="AC91" s="11">
        <f>'OddsRatio_working_3-way'!X91^(1/3)*SIN('OddsRatio_working_3-way'!Y91/3)</f>
        <v>0.13261757871531704</v>
      </c>
      <c r="AD91" s="11">
        <f>'OddsRatio_working_3-way'!X91^(1/3)*SIN(('OddsRatio_working_3-way'!Y91+2*PI())/3)</f>
        <v>0.40653812663546812</v>
      </c>
      <c r="AE91" s="11">
        <f>'OddsRatio_working_3-way'!X91^(1/3)*SIN(('OddsRatio_working_3-way'!Y91+4*PI())/3)</f>
        <v>-0.53915570535078516</v>
      </c>
      <c r="AF91" s="11">
        <f>-'OddsRatio_working_3-way'!U91/(3*'OddsRatio_working_3-way'!X91^(1/3))*COS(('OddsRatio_working_3-way'!Y91)/3)</f>
        <v>0.54599658846823196</v>
      </c>
      <c r="AG91" s="11">
        <f>-'OddsRatio_working_3-way'!U91/(3*'OddsRatio_working_3-way'!X91^(1/3))*COS(('OddsRatio_working_3-way'!Y91+2*PI())/3)</f>
        <v>-0.38784848638996305</v>
      </c>
      <c r="AH91" s="11">
        <f>-'OddsRatio_working_3-way'!U91/(3*'OddsRatio_working_3-way'!X91^(1/3))*COS(('OddsRatio_working_3-way'!Y91+4*PI())/3)</f>
        <v>-0.15814810207826907</v>
      </c>
      <c r="AI91" s="11">
        <f>'OddsRatio_working_3-way'!U91/(3*'OddsRatio_working_3-way'!X91^(1/3))*SIN(('OddsRatio_working_3-way'!Y91)/3)</f>
        <v>-0.13261757871531701</v>
      </c>
      <c r="AJ91" s="11">
        <f>'OddsRatio_working_3-way'!U91/(3*'OddsRatio_working_3-way'!X91^(1/3))*SIN(('OddsRatio_working_3-way'!Y91+2*PI())/3)</f>
        <v>-0.40653812663546807</v>
      </c>
      <c r="AK91" s="11">
        <f>'OddsRatio_working_3-way'!U91/(3*'OddsRatio_working_3-way'!X91^(1/3))*SIN(('OddsRatio_working_3-way'!Y91+4*PI())/3)</f>
        <v>0.53915570535078505</v>
      </c>
      <c r="AL91" s="11">
        <f>'OddsRatio_working_3-way'!Z91+'OddsRatio_working_3-way'!AF91</f>
        <v>1.0919931769364641</v>
      </c>
      <c r="AM91" s="11">
        <f>'OddsRatio_working_3-way'!AA91+'OddsRatio_working_3-way'!AG91</f>
        <v>-0.77569697277992611</v>
      </c>
      <c r="AN91" s="11">
        <f>'OddsRatio_working_3-way'!AB91+'OddsRatio_working_3-way'!AH91</f>
        <v>-0.31629620415653814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1.0919931769364641</v>
      </c>
      <c r="AS91" s="11">
        <f>IF(('OddsRatio_working_3-way'!X91=0),IF(Q91&gt;0,-Q91^(1/3),(-Q91)^(1/3)),'OddsRatio_working_3-way'!AM91-'OddsRatio_working_3-way'!R91/3)</f>
        <v>-0.77569697277992611</v>
      </c>
      <c r="AT91" s="11">
        <f>IF(('OddsRatio_working_3-way'!X91=0),IF(Q91&gt;0,-Q91^(1/3),(-Q91)^(1/3)),'OddsRatio_working_3-way'!AN91-'OddsRatio_working_3-way'!R91/3)</f>
        <v>-0.31629620415653814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9">
        <f t="shared" si="26"/>
        <v>0.62427215267787739</v>
      </c>
      <c r="E92" s="9">
        <f t="shared" si="27"/>
        <v>0.22132425260641533</v>
      </c>
      <c r="F92" s="9">
        <f t="shared" si="28"/>
        <v>0.15440359471570722</v>
      </c>
      <c r="G92" s="9">
        <f t="shared" si="29"/>
        <v>1.1063703337841488</v>
      </c>
      <c r="H92" s="9">
        <f t="shared" si="30"/>
        <v>1.601865461578577</v>
      </c>
      <c r="I92" s="9">
        <f t="shared" si="31"/>
        <v>4.5182576614335934</v>
      </c>
      <c r="J92" s="9">
        <f t="shared" si="32"/>
        <v>6.4765331522315375</v>
      </c>
      <c r="K92" s="11">
        <f t="shared" si="33"/>
        <v>0.64766839378238339</v>
      </c>
      <c r="L92" s="11">
        <f t="shared" si="34"/>
        <v>0.23923444976076558</v>
      </c>
      <c r="M92" s="11">
        <f t="shared" si="35"/>
        <v>0.16806722689075629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-0.22299271494799167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0.22588056964610964</v>
      </c>
      <c r="Q92" s="11">
        <f>2*'OddsRatio_working_3-way'!K92*'OddsRatio_working_3-way'!L92*'OddsRatio_working_3-way'!M92</f>
        <v>5.2082215735787335E-2</v>
      </c>
      <c r="R92" s="11">
        <f t="shared" si="36"/>
        <v>0</v>
      </c>
      <c r="S92" s="11">
        <f t="shared" si="37"/>
        <v>-1.0129504441380137</v>
      </c>
      <c r="T92" s="11">
        <f t="shared" si="38"/>
        <v>-0.23356016696749224</v>
      </c>
      <c r="U92" s="11">
        <f>'OddsRatio_working_3-way'!S92-'OddsRatio_working_3-way'!R92^2/3</f>
        <v>-1.0129504441380137</v>
      </c>
      <c r="V92" s="11">
        <f>'OddsRatio_working_3-way'!S92*'OddsRatio_working_3-way'!R92/3-2*'OddsRatio_working_3-way'!R92^3/27-'OddsRatio_working_3-way'!T92</f>
        <v>0.23356016696749224</v>
      </c>
      <c r="W92" s="11">
        <f>'OddsRatio_working_3-way'!V92^2+4*'OddsRatio_working_3-way'!U92^3/27</f>
        <v>-9.9428410835004311E-2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0.1962006386514116</v>
      </c>
      <c r="Y92" s="11">
        <f>IF('OddsRatio_working_3-way'!W92&gt;=0,IF('OddsRatio_working_3-way'!V92+SQRT('OddsRatio_working_3-way'!W92)&gt;0,0,PI()),ACOS('OddsRatio_working_3-way'!V92/(2*'OddsRatio_working_3-way'!X92)))</f>
        <v>0.93327253242745933</v>
      </c>
      <c r="Z92" s="11">
        <f>'OddsRatio_working_3-way'!X92^(1/3)*COS('OddsRatio_working_3-way'!Y92/3)</f>
        <v>0.55318516689207453</v>
      </c>
      <c r="AA92" s="11">
        <f>'OddsRatio_working_3-way'!X92^(1/3)*COS(('OddsRatio_working_3-way'!Y92+2*PI())/3)</f>
        <v>-0.43062907062503075</v>
      </c>
      <c r="AB92" s="11">
        <f>'OddsRatio_working_3-way'!X92^(1/3)*COS(('OddsRatio_working_3-way'!Y92+4*PI())/3)</f>
        <v>-0.12255609626704392</v>
      </c>
      <c r="AC92" s="11">
        <f>'OddsRatio_working_3-way'!X92^(1/3)*SIN('OddsRatio_working_3-way'!Y92/3)</f>
        <v>0.17786601467563243</v>
      </c>
      <c r="AD92" s="11">
        <f>'OddsRatio_working_3-way'!X92^(1/3)*SIN(('OddsRatio_working_3-way'!Y92+2*PI())/3)</f>
        <v>0.39013940018745469</v>
      </c>
      <c r="AE92" s="11">
        <f>'OddsRatio_working_3-way'!X92^(1/3)*SIN(('OddsRatio_working_3-way'!Y92+4*PI())/3)</f>
        <v>-0.56800541486308709</v>
      </c>
      <c r="AF92" s="11">
        <f>-'OddsRatio_working_3-way'!U92/(3*'OddsRatio_working_3-way'!X92^(1/3))*COS(('OddsRatio_working_3-way'!Y92)/3)</f>
        <v>0.55318516689207442</v>
      </c>
      <c r="AG92" s="11">
        <f>-'OddsRatio_working_3-way'!U92/(3*'OddsRatio_working_3-way'!X92^(1/3))*COS(('OddsRatio_working_3-way'!Y92+2*PI())/3)</f>
        <v>-0.43062907062503064</v>
      </c>
      <c r="AH92" s="11">
        <f>-'OddsRatio_working_3-way'!U92/(3*'OddsRatio_working_3-way'!X92^(1/3))*COS(('OddsRatio_working_3-way'!Y92+4*PI())/3)</f>
        <v>-0.1225560962670439</v>
      </c>
      <c r="AI92" s="11">
        <f>'OddsRatio_working_3-way'!U92/(3*'OddsRatio_working_3-way'!X92^(1/3))*SIN(('OddsRatio_working_3-way'!Y92)/3)</f>
        <v>-0.1778660146756324</v>
      </c>
      <c r="AJ92" s="11">
        <f>'OddsRatio_working_3-way'!U92/(3*'OddsRatio_working_3-way'!X92^(1/3))*SIN(('OddsRatio_working_3-way'!Y92+2*PI())/3)</f>
        <v>-0.39013940018745463</v>
      </c>
      <c r="AK92" s="11">
        <f>'OddsRatio_working_3-way'!U92/(3*'OddsRatio_working_3-way'!X92^(1/3))*SIN(('OddsRatio_working_3-way'!Y92+4*PI())/3)</f>
        <v>0.56800541486308698</v>
      </c>
      <c r="AL92" s="11">
        <f>'OddsRatio_working_3-way'!Z92+'OddsRatio_working_3-way'!AF92</f>
        <v>1.1063703337841488</v>
      </c>
      <c r="AM92" s="11">
        <f>'OddsRatio_working_3-way'!AA92+'OddsRatio_working_3-way'!AG92</f>
        <v>-0.86125814125006139</v>
      </c>
      <c r="AN92" s="11">
        <f>'OddsRatio_working_3-way'!AB92+'OddsRatio_working_3-way'!AH92</f>
        <v>-0.24511219253408784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1.1063703337841488</v>
      </c>
      <c r="AS92" s="11">
        <f>IF(('OddsRatio_working_3-way'!X92=0),IF(Q92&gt;0,-Q92^(1/3),(-Q92)^(1/3)),'OddsRatio_working_3-way'!AM92-'OddsRatio_working_3-way'!R92/3)</f>
        <v>-0.86125814125006139</v>
      </c>
      <c r="AT92" s="11">
        <f>IF(('OddsRatio_working_3-way'!X92=0),IF(Q92&gt;0,-Q92^(1/3),(-Q92)^(1/3)),'OddsRatio_working_3-way'!AN92-'OddsRatio_working_3-way'!R92/3)</f>
        <v>-0.24511219253408784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9">
        <f t="shared" si="26"/>
        <v>0.55073306310100623</v>
      </c>
      <c r="E93" s="9">
        <f t="shared" si="27"/>
        <v>0.2672985799751556</v>
      </c>
      <c r="F93" s="9">
        <f t="shared" si="28"/>
        <v>0.18196835692383803</v>
      </c>
      <c r="G93" s="9">
        <f t="shared" si="29"/>
        <v>1.0964538907658188</v>
      </c>
      <c r="H93" s="9">
        <f t="shared" si="30"/>
        <v>1.8157616947297692</v>
      </c>
      <c r="I93" s="9">
        <f t="shared" si="31"/>
        <v>3.741134726914547</v>
      </c>
      <c r="J93" s="9">
        <f t="shared" si="32"/>
        <v>5.4954609521398554</v>
      </c>
      <c r="K93" s="11">
        <f t="shared" si="33"/>
        <v>0.57339449541284404</v>
      </c>
      <c r="L93" s="11">
        <f t="shared" si="34"/>
        <v>0.2857142857142857</v>
      </c>
      <c r="M93" s="11">
        <f t="shared" si="35"/>
        <v>0.19607843137254904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-0.24496954745200827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0.235910878112713</v>
      </c>
      <c r="Q93" s="11">
        <f>2*'OddsRatio_working_3-way'!K93*'OddsRatio_working_3-way'!L93*'OddsRatio_working_3-way'!M93</f>
        <v>6.4245881838974131E-2</v>
      </c>
      <c r="R93" s="11">
        <f t="shared" si="36"/>
        <v>0</v>
      </c>
      <c r="S93" s="11">
        <f t="shared" si="37"/>
        <v>-0.96302124311565729</v>
      </c>
      <c r="T93" s="11">
        <f t="shared" si="38"/>
        <v>-0.26226068712300038</v>
      </c>
      <c r="U93" s="11">
        <f>'OddsRatio_working_3-way'!S93-'OddsRatio_working_3-way'!R93^2/3</f>
        <v>-0.96302124311565729</v>
      </c>
      <c r="V93" s="11">
        <f>'OddsRatio_working_3-way'!S93*'OddsRatio_working_3-way'!R93/3-2*'OddsRatio_working_3-way'!R93^3/27-'OddsRatio_working_3-way'!T93</f>
        <v>0.26226068712300038</v>
      </c>
      <c r="W93" s="11">
        <f>'OddsRatio_working_3-way'!V93^2+4*'OddsRatio_working_3-way'!U93^3/27</f>
        <v>-6.3532731830438435E-2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0.18187454456346189</v>
      </c>
      <c r="Y93" s="11">
        <f>IF('OddsRatio_working_3-way'!W93&gt;=0,IF('OddsRatio_working_3-way'!V93+SQRT('OddsRatio_working_3-way'!W93)&gt;0,0,PI()),ACOS('OddsRatio_working_3-way'!V93/(2*'OddsRatio_working_3-way'!X93)))</f>
        <v>0.76556149861520251</v>
      </c>
      <c r="Z93" s="11">
        <f>'OddsRatio_working_3-way'!X93^(1/3)*COS('OddsRatio_working_3-way'!Y93/3)</f>
        <v>0.54822694538290939</v>
      </c>
      <c r="AA93" s="11">
        <f>'OddsRatio_working_3-way'!X93^(1/3)*COS(('OddsRatio_working_3-way'!Y93+2*PI())/3)</f>
        <v>-0.39797114522734456</v>
      </c>
      <c r="AB93" s="11">
        <f>'OddsRatio_working_3-way'!X93^(1/3)*COS(('OddsRatio_working_3-way'!Y93+4*PI())/3)</f>
        <v>-0.15025580015556492</v>
      </c>
      <c r="AC93" s="11">
        <f>'OddsRatio_working_3-way'!X93^(1/3)*SIN('OddsRatio_working_3-way'!Y93/3)</f>
        <v>0.14301852115959307</v>
      </c>
      <c r="AD93" s="11">
        <f>'OddsRatio_working_3-way'!X93^(1/3)*SIN(('OddsRatio_working_3-way'!Y93+2*PI())/3)</f>
        <v>0.40326920116094694</v>
      </c>
      <c r="AE93" s="11">
        <f>'OddsRatio_working_3-way'!X93^(1/3)*SIN(('OddsRatio_working_3-way'!Y93+4*PI())/3)</f>
        <v>-0.54628772232054001</v>
      </c>
      <c r="AF93" s="11">
        <f>-'OddsRatio_working_3-way'!U93/(3*'OddsRatio_working_3-way'!X93^(1/3))*COS(('OddsRatio_working_3-way'!Y93)/3)</f>
        <v>0.54822694538290939</v>
      </c>
      <c r="AG93" s="11">
        <f>-'OddsRatio_working_3-way'!U93/(3*'OddsRatio_working_3-way'!X93^(1/3))*COS(('OddsRatio_working_3-way'!Y93+2*PI())/3)</f>
        <v>-0.39797114522734456</v>
      </c>
      <c r="AH93" s="11">
        <f>-'OddsRatio_working_3-way'!U93/(3*'OddsRatio_working_3-way'!X93^(1/3))*COS(('OddsRatio_working_3-way'!Y93+4*PI())/3)</f>
        <v>-0.15025580015556492</v>
      </c>
      <c r="AI93" s="11">
        <f>'OddsRatio_working_3-way'!U93/(3*'OddsRatio_working_3-way'!X93^(1/3))*SIN(('OddsRatio_working_3-way'!Y93)/3)</f>
        <v>-0.14301852115959307</v>
      </c>
      <c r="AJ93" s="11">
        <f>'OddsRatio_working_3-way'!U93/(3*'OddsRatio_working_3-way'!X93^(1/3))*SIN(('OddsRatio_working_3-way'!Y93+2*PI())/3)</f>
        <v>-0.40326920116094694</v>
      </c>
      <c r="AK93" s="11">
        <f>'OddsRatio_working_3-way'!U93/(3*'OddsRatio_working_3-way'!X93^(1/3))*SIN(('OddsRatio_working_3-way'!Y93+4*PI())/3)</f>
        <v>0.54628772232054001</v>
      </c>
      <c r="AL93" s="11">
        <f>'OddsRatio_working_3-way'!Z93+'OddsRatio_working_3-way'!AF93</f>
        <v>1.0964538907658188</v>
      </c>
      <c r="AM93" s="11">
        <f>'OddsRatio_working_3-way'!AA93+'OddsRatio_working_3-way'!AG93</f>
        <v>-0.79594229045468912</v>
      </c>
      <c r="AN93" s="11">
        <f>'OddsRatio_working_3-way'!AB93+'OddsRatio_working_3-way'!AH93</f>
        <v>-0.30051160031112983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1.0964538907658188</v>
      </c>
      <c r="AS93" s="11">
        <f>IF(('OddsRatio_working_3-way'!X93=0),IF(Q93&gt;0,-Q93^(1/3),(-Q93)^(1/3)),'OddsRatio_working_3-way'!AM93-'OddsRatio_working_3-way'!R93/3)</f>
        <v>-0.79594229045468912</v>
      </c>
      <c r="AT93" s="11">
        <f>IF(('OddsRatio_working_3-way'!X93=0),IF(Q93&gt;0,-Q93^(1/3),(-Q93)^(1/3)),'OddsRatio_working_3-way'!AN93-'OddsRatio_working_3-way'!R93/3)</f>
        <v>-0.30051160031112983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9">
        <f t="shared" si="26"/>
        <v>0.49393406963781766</v>
      </c>
      <c r="E94" s="9">
        <f t="shared" si="27"/>
        <v>0.29057023459663295</v>
      </c>
      <c r="F94" s="9">
        <f t="shared" si="28"/>
        <v>0.21549569576554919</v>
      </c>
      <c r="G94" s="9">
        <f t="shared" si="29"/>
        <v>1.0899592559354376</v>
      </c>
      <c r="H94" s="9">
        <f t="shared" si="30"/>
        <v>2.0245617005793113</v>
      </c>
      <c r="I94" s="9">
        <f t="shared" si="31"/>
        <v>3.4415087332953811</v>
      </c>
      <c r="J94" s="9">
        <f t="shared" si="32"/>
        <v>4.6404639148243616</v>
      </c>
      <c r="K94" s="11">
        <f t="shared" si="33"/>
        <v>0.51546391752577325</v>
      </c>
      <c r="L94" s="11">
        <f t="shared" si="34"/>
        <v>0.30864197530864196</v>
      </c>
      <c r="M94" s="11">
        <f t="shared" si="35"/>
        <v>0.2304147465437788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-0.25780175475331213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0.23900727813819492</v>
      </c>
      <c r="Q94" s="11">
        <f>2*'OddsRatio_working_3-way'!K94*'OddsRatio_working_3-way'!L94*'OddsRatio_working_3-way'!M94</f>
        <v>7.3315115993311322E-2</v>
      </c>
      <c r="R94" s="11">
        <f t="shared" si="36"/>
        <v>0</v>
      </c>
      <c r="S94" s="11">
        <f t="shared" si="37"/>
        <v>-0.92709717343428688</v>
      </c>
      <c r="T94" s="11">
        <f t="shared" si="38"/>
        <v>-0.28438563602278738</v>
      </c>
      <c r="U94" s="11">
        <f>'OddsRatio_working_3-way'!S94-'OddsRatio_working_3-way'!R94^2/3</f>
        <v>-0.92709717343428688</v>
      </c>
      <c r="V94" s="11">
        <f>'OddsRatio_working_3-way'!S94*'OddsRatio_working_3-way'!R94/3-2*'OddsRatio_working_3-way'!R94^3/27-'OddsRatio_working_3-way'!T94</f>
        <v>0.28438563602278738</v>
      </c>
      <c r="W94" s="11">
        <f>'OddsRatio_working_3-way'!V94^2+4*'OddsRatio_working_3-way'!U94^3/27</f>
        <v>-3.7176442781149857E-2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0.17179321345533063</v>
      </c>
      <c r="Y94" s="11">
        <f>IF('OddsRatio_working_3-way'!W94&gt;=0,IF('OddsRatio_working_3-way'!V94+SQRT('OddsRatio_working_3-way'!W94)&gt;0,0,PI()),ACOS('OddsRatio_working_3-way'!V94/(2*'OddsRatio_working_3-way'!X94)))</f>
        <v>0.59580409751917496</v>
      </c>
      <c r="Z94" s="11">
        <f>'OddsRatio_working_3-way'!X94^(1/3)*COS('OddsRatio_working_3-way'!Y94/3)</f>
        <v>0.54497962796771882</v>
      </c>
      <c r="AA94" s="11">
        <f>'OddsRatio_working_3-way'!X94^(1/3)*COS(('OddsRatio_working_3-way'!Y94+2*PI())/3)</f>
        <v>-0.36747506117360385</v>
      </c>
      <c r="AB94" s="11">
        <f>'OddsRatio_working_3-way'!X94^(1/3)*COS(('OddsRatio_working_3-way'!Y94+4*PI())/3)</f>
        <v>-0.17750456679411533</v>
      </c>
      <c r="AC94" s="11">
        <f>'OddsRatio_working_3-way'!X94^(1/3)*SIN('OddsRatio_working_3-way'!Y94/3)</f>
        <v>0.10967951606808422</v>
      </c>
      <c r="AD94" s="11">
        <f>'OddsRatio_working_3-way'!X94^(1/3)*SIN(('OddsRatio_working_3-way'!Y94+2*PI())/3)</f>
        <v>0.41712644433099472</v>
      </c>
      <c r="AE94" s="11">
        <f>'OddsRatio_working_3-way'!X94^(1/3)*SIN(('OddsRatio_working_3-way'!Y94+4*PI())/3)</f>
        <v>-0.5268059603990789</v>
      </c>
      <c r="AF94" s="11">
        <f>-'OddsRatio_working_3-way'!U94/(3*'OddsRatio_working_3-way'!X94^(1/3))*COS(('OddsRatio_working_3-way'!Y94)/3)</f>
        <v>0.5449796279677187</v>
      </c>
      <c r="AG94" s="11">
        <f>-'OddsRatio_working_3-way'!U94/(3*'OddsRatio_working_3-way'!X94^(1/3))*COS(('OddsRatio_working_3-way'!Y94+2*PI())/3)</f>
        <v>-0.36747506117360379</v>
      </c>
      <c r="AH94" s="11">
        <f>-'OddsRatio_working_3-way'!U94/(3*'OddsRatio_working_3-way'!X94^(1/3))*COS(('OddsRatio_working_3-way'!Y94+4*PI())/3)</f>
        <v>-0.1775045667941153</v>
      </c>
      <c r="AI94" s="11">
        <f>'OddsRatio_working_3-way'!U94/(3*'OddsRatio_working_3-way'!X94^(1/3))*SIN(('OddsRatio_working_3-way'!Y94)/3)</f>
        <v>-0.10967951606808421</v>
      </c>
      <c r="AJ94" s="11">
        <f>'OddsRatio_working_3-way'!U94/(3*'OddsRatio_working_3-way'!X94^(1/3))*SIN(('OddsRatio_working_3-way'!Y94+2*PI())/3)</f>
        <v>-0.41712644433099466</v>
      </c>
      <c r="AK94" s="11">
        <f>'OddsRatio_working_3-way'!U94/(3*'OddsRatio_working_3-way'!X94^(1/3))*SIN(('OddsRatio_working_3-way'!Y94+4*PI())/3)</f>
        <v>0.52680596039907879</v>
      </c>
      <c r="AL94" s="11">
        <f>'OddsRatio_working_3-way'!Z94+'OddsRatio_working_3-way'!AF94</f>
        <v>1.0899592559354376</v>
      </c>
      <c r="AM94" s="11">
        <f>'OddsRatio_working_3-way'!AA94+'OddsRatio_working_3-way'!AG94</f>
        <v>-0.73495012234720769</v>
      </c>
      <c r="AN94" s="11">
        <f>'OddsRatio_working_3-way'!AB94+'OddsRatio_working_3-way'!AH94</f>
        <v>-0.35500913358823061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1.0899592559354376</v>
      </c>
      <c r="AS94" s="11">
        <f>IF(('OddsRatio_working_3-way'!X94=0),IF(Q94&gt;0,-Q94^(1/3),(-Q94)^(1/3)),'OddsRatio_working_3-way'!AM94-'OddsRatio_working_3-way'!R94/3)</f>
        <v>-0.73495012234720769</v>
      </c>
      <c r="AT94" s="11">
        <f>IF(('OddsRatio_working_3-way'!X94=0),IF(Q94&gt;0,-Q94^(1/3),(-Q94)^(1/3)),'OddsRatio_working_3-way'!AN94-'OddsRatio_working_3-way'!R94/3)</f>
        <v>-0.35500913358823061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9">
        <f t="shared" si="26"/>
        <v>0.45755361866713989</v>
      </c>
      <c r="E95" s="9">
        <f t="shared" si="27"/>
        <v>0.28558453564761876</v>
      </c>
      <c r="F95" s="9">
        <f t="shared" si="28"/>
        <v>0.25686184568524167</v>
      </c>
      <c r="G95" s="9">
        <f t="shared" si="29"/>
        <v>1.0876478958472413</v>
      </c>
      <c r="H95" s="9">
        <f t="shared" si="30"/>
        <v>2.1855362064734929</v>
      </c>
      <c r="I95" s="9">
        <f t="shared" si="31"/>
        <v>3.501590160448655</v>
      </c>
      <c r="J95" s="9">
        <f t="shared" si="32"/>
        <v>3.8931434029536613</v>
      </c>
      <c r="K95" s="11">
        <f t="shared" si="33"/>
        <v>0.47846889952153115</v>
      </c>
      <c r="L95" s="11">
        <f t="shared" si="34"/>
        <v>0.30303030303030304</v>
      </c>
      <c r="M95" s="11">
        <f t="shared" si="35"/>
        <v>0.27322404371584696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-0.26417679025726737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0.23967021378583067</v>
      </c>
      <c r="Q95" s="11">
        <f>2*'OddsRatio_working_3-way'!K95*'OddsRatio_working_3-way'!L95*'OddsRatio_working_3-way'!M95</f>
        <v>7.9229822739117592E-2</v>
      </c>
      <c r="R95" s="11">
        <f t="shared" si="36"/>
        <v>0</v>
      </c>
      <c r="S95" s="11">
        <f t="shared" si="37"/>
        <v>-0.90723418038514636</v>
      </c>
      <c r="T95" s="11">
        <f t="shared" si="38"/>
        <v>-0.29991212574715587</v>
      </c>
      <c r="U95" s="11">
        <f>'OddsRatio_working_3-way'!S95-'OddsRatio_working_3-way'!R95^2/3</f>
        <v>-0.90723418038514636</v>
      </c>
      <c r="V95" s="11">
        <f>'OddsRatio_working_3-way'!S95*'OddsRatio_working_3-way'!R95/3-2*'OddsRatio_working_3-way'!R95^3/27-'OddsRatio_working_3-way'!T95</f>
        <v>0.29991212574715587</v>
      </c>
      <c r="W95" s="11">
        <f>'OddsRatio_working_3-way'!V95^2+4*'OddsRatio_working_3-way'!U95^3/27</f>
        <v>-2.0678011202073326E-2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0.16630190495921202</v>
      </c>
      <c r="Y95" s="11">
        <f>IF('OddsRatio_working_3-way'!W95&gt;=0,IF('OddsRatio_working_3-way'!V95+SQRT('OddsRatio_working_3-way'!W95)&gt;0,0,PI()),ACOS('OddsRatio_working_3-way'!V95/(2*'OddsRatio_working_3-way'!X95)))</f>
        <v>0.44708816160779463</v>
      </c>
      <c r="Z95" s="11">
        <f>'OddsRatio_working_3-way'!X95^(1/3)*COS('OddsRatio_working_3-way'!Y95/3)</f>
        <v>0.54382394792362065</v>
      </c>
      <c r="AA95" s="11">
        <f>'OddsRatio_working_3-way'!X95^(1/3)*COS(('OddsRatio_working_3-way'!Y95+2*PI())/3)</f>
        <v>-0.34262392729971458</v>
      </c>
      <c r="AB95" s="11">
        <f>'OddsRatio_working_3-way'!X95^(1/3)*COS(('OddsRatio_working_3-way'!Y95+4*PI())/3)</f>
        <v>-0.20120002062390621</v>
      </c>
      <c r="AC95" s="11">
        <f>'OddsRatio_working_3-way'!X95^(1/3)*SIN('OddsRatio_working_3-way'!Y95/3)</f>
        <v>8.16511305891265E-2</v>
      </c>
      <c r="AD95" s="11">
        <f>'OddsRatio_working_3-way'!X95^(1/3)*SIN(('OddsRatio_working_3-way'!Y95+2*PI())/3)</f>
        <v>0.43013978879363785</v>
      </c>
      <c r="AE95" s="11">
        <f>'OddsRatio_working_3-way'!X95^(1/3)*SIN(('OddsRatio_working_3-way'!Y95+4*PI())/3)</f>
        <v>-0.51179091938276433</v>
      </c>
      <c r="AF95" s="11">
        <f>-'OddsRatio_working_3-way'!U95/(3*'OddsRatio_working_3-way'!X95^(1/3))*COS(('OddsRatio_working_3-way'!Y95)/3)</f>
        <v>0.54382394792362054</v>
      </c>
      <c r="AG95" s="11">
        <f>-'OddsRatio_working_3-way'!U95/(3*'OddsRatio_working_3-way'!X95^(1/3))*COS(('OddsRatio_working_3-way'!Y95+2*PI())/3)</f>
        <v>-0.34262392729971453</v>
      </c>
      <c r="AH95" s="11">
        <f>-'OddsRatio_working_3-way'!U95/(3*'OddsRatio_working_3-way'!X95^(1/3))*COS(('OddsRatio_working_3-way'!Y95+4*PI())/3)</f>
        <v>-0.20120002062390616</v>
      </c>
      <c r="AI95" s="11">
        <f>'OddsRatio_working_3-way'!U95/(3*'OddsRatio_working_3-way'!X95^(1/3))*SIN(('OddsRatio_working_3-way'!Y95)/3)</f>
        <v>-8.1651130589126472E-2</v>
      </c>
      <c r="AJ95" s="11">
        <f>'OddsRatio_working_3-way'!U95/(3*'OddsRatio_working_3-way'!X95^(1/3))*SIN(('OddsRatio_working_3-way'!Y95+2*PI())/3)</f>
        <v>-0.43013978879363773</v>
      </c>
      <c r="AK95" s="11">
        <f>'OddsRatio_working_3-way'!U95/(3*'OddsRatio_working_3-way'!X95^(1/3))*SIN(('OddsRatio_working_3-way'!Y95+4*PI())/3)</f>
        <v>0.51179091938276433</v>
      </c>
      <c r="AL95" s="11">
        <f>'OddsRatio_working_3-way'!Z95+'OddsRatio_working_3-way'!AF95</f>
        <v>1.0876478958472413</v>
      </c>
      <c r="AM95" s="11">
        <f>'OddsRatio_working_3-way'!AA95+'OddsRatio_working_3-way'!AG95</f>
        <v>-0.68524785459942916</v>
      </c>
      <c r="AN95" s="11">
        <f>'OddsRatio_working_3-way'!AB95+'OddsRatio_working_3-way'!AH95</f>
        <v>-0.40240004124781237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1.0876478958472413</v>
      </c>
      <c r="AS95" s="11">
        <f>IF(('OddsRatio_working_3-way'!X95=0),IF(Q95&gt;0,-Q95^(1/3),(-Q95)^(1/3)),'OddsRatio_working_3-way'!AM95-'OddsRatio_working_3-way'!R95/3)</f>
        <v>-0.68524785459942916</v>
      </c>
      <c r="AT95" s="11">
        <f>IF(('OddsRatio_working_3-way'!X95=0),IF(Q95&gt;0,-Q95^(1/3),(-Q95)^(1/3)),'OddsRatio_working_3-way'!AN95-'OddsRatio_working_3-way'!R95/3)</f>
        <v>-0.40240004124781237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9">
        <f t="shared" si="26"/>
        <v>0.34955824056094131</v>
      </c>
      <c r="E96" s="9">
        <f t="shared" si="27"/>
        <v>0.3231613296593166</v>
      </c>
      <c r="F96" s="9">
        <f t="shared" si="28"/>
        <v>0.32728042977974187</v>
      </c>
      <c r="G96" s="9">
        <f t="shared" si="29"/>
        <v>1.0818334965312633</v>
      </c>
      <c r="H96" s="9">
        <f t="shared" si="30"/>
        <v>2.8607536140337735</v>
      </c>
      <c r="I96" s="9">
        <f t="shared" si="31"/>
        <v>3.0944296492845256</v>
      </c>
      <c r="J96" s="9">
        <f t="shared" si="32"/>
        <v>3.0554836434094002</v>
      </c>
      <c r="K96" s="11">
        <f t="shared" si="33"/>
        <v>0.36764705882352938</v>
      </c>
      <c r="L96" s="11">
        <f t="shared" si="34"/>
        <v>0.34059945504087197</v>
      </c>
      <c r="M96" s="11">
        <f t="shared" si="35"/>
        <v>0.34482758620689657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-0.27318977952921275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0.23990499140556351</v>
      </c>
      <c r="Q96" s="11">
        <f>2*'OddsRatio_working_3-way'!K96*'OddsRatio_working_3-way'!L96*'OddsRatio_working_3-way'!M96</f>
        <v>8.6358888194947248E-2</v>
      </c>
      <c r="R96" s="11">
        <f t="shared" si="36"/>
        <v>0</v>
      </c>
      <c r="S96" s="11">
        <f t="shared" si="37"/>
        <v>-0.87816239618843417</v>
      </c>
      <c r="T96" s="11">
        <f t="shared" si="38"/>
        <v>-0.3161131735739503</v>
      </c>
      <c r="U96" s="11">
        <f>'OddsRatio_working_3-way'!S96-'OddsRatio_working_3-way'!R96^2/3</f>
        <v>-0.87816239618843417</v>
      </c>
      <c r="V96" s="11">
        <f>'OddsRatio_working_3-way'!S96*'OddsRatio_working_3-way'!R96/3-2*'OddsRatio_working_3-way'!R96^3/27-'OddsRatio_working_3-way'!T96</f>
        <v>0.3161131735739503</v>
      </c>
      <c r="W96" s="11">
        <f>'OddsRatio_working_3-way'!V96^2+4*'OddsRatio_working_3-way'!U96^3/27</f>
        <v>-4.0013369144713262E-4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0.15837271876687092</v>
      </c>
      <c r="Y96" s="11">
        <f>IF('OddsRatio_working_3-way'!W96&gt;=0,IF('OddsRatio_working_3-way'!V96+SQRT('OddsRatio_working_3-way'!W96)&gt;0,0,PI()),ACOS('OddsRatio_working_3-way'!V96/(2*'OddsRatio_working_3-way'!X96)))</f>
        <v>6.3194793057550935E-2</v>
      </c>
      <c r="Z96" s="11">
        <f>'OddsRatio_working_3-way'!X96^(1/3)*COS('OddsRatio_working_3-way'!Y96/3)</f>
        <v>0.54091674826563163</v>
      </c>
      <c r="AA96" s="11">
        <f>'OddsRatio_working_3-way'!X96^(1/3)*COS(('OddsRatio_working_3-way'!Y96+2*PI())/3)</f>
        <v>-0.28032765128010839</v>
      </c>
      <c r="AB96" s="11">
        <f>'OddsRatio_working_3-way'!X96^(1/3)*COS(('OddsRatio_working_3-way'!Y96+4*PI())/3)</f>
        <v>-0.26058909698552307</v>
      </c>
      <c r="AC96" s="11">
        <f>'OddsRatio_working_3-way'!X96^(1/3)*SIN('OddsRatio_working_3-way'!Y96/3)</f>
        <v>1.1396059635392759E-2</v>
      </c>
      <c r="AD96" s="11">
        <f>'OddsRatio_working_3-way'!X96^(1/3)*SIN(('OddsRatio_working_3-way'!Y96+2*PI())/3)</f>
        <v>0.46274961551281274</v>
      </c>
      <c r="AE96" s="11">
        <f>'OddsRatio_working_3-way'!X96^(1/3)*SIN(('OddsRatio_working_3-way'!Y96+4*PI())/3)</f>
        <v>-0.47414567514820555</v>
      </c>
      <c r="AF96" s="11">
        <f>-'OddsRatio_working_3-way'!U96/(3*'OddsRatio_working_3-way'!X96^(1/3))*COS(('OddsRatio_working_3-way'!Y96)/3)</f>
        <v>0.54091674826563163</v>
      </c>
      <c r="AG96" s="11">
        <f>-'OddsRatio_working_3-way'!U96/(3*'OddsRatio_working_3-way'!X96^(1/3))*COS(('OddsRatio_working_3-way'!Y96+2*PI())/3)</f>
        <v>-0.28032765128010839</v>
      </c>
      <c r="AH96" s="11">
        <f>-'OddsRatio_working_3-way'!U96/(3*'OddsRatio_working_3-way'!X96^(1/3))*COS(('OddsRatio_working_3-way'!Y96+4*PI())/3)</f>
        <v>-0.26058909698552307</v>
      </c>
      <c r="AI96" s="11">
        <f>'OddsRatio_working_3-way'!U96/(3*'OddsRatio_working_3-way'!X96^(1/3))*SIN(('OddsRatio_working_3-way'!Y96)/3)</f>
        <v>-1.1396059635392759E-2</v>
      </c>
      <c r="AJ96" s="11">
        <f>'OddsRatio_working_3-way'!U96/(3*'OddsRatio_working_3-way'!X96^(1/3))*SIN(('OddsRatio_working_3-way'!Y96+2*PI())/3)</f>
        <v>-0.46274961551281274</v>
      </c>
      <c r="AK96" s="11">
        <f>'OddsRatio_working_3-way'!U96/(3*'OddsRatio_working_3-way'!X96^(1/3))*SIN(('OddsRatio_working_3-way'!Y96+4*PI())/3)</f>
        <v>0.47414567514820555</v>
      </c>
      <c r="AL96" s="11">
        <f>'OddsRatio_working_3-way'!Z96+'OddsRatio_working_3-way'!AF96</f>
        <v>1.0818334965312633</v>
      </c>
      <c r="AM96" s="11">
        <f>'OddsRatio_working_3-way'!AA96+'OddsRatio_working_3-way'!AG96</f>
        <v>-0.56065530256021678</v>
      </c>
      <c r="AN96" s="11">
        <f>'OddsRatio_working_3-way'!AB96+'OddsRatio_working_3-way'!AH96</f>
        <v>-0.52117819397104614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1.0818334965312633</v>
      </c>
      <c r="AS96" s="11">
        <f>IF(('OddsRatio_working_3-way'!X96=0),IF(Q96&gt;0,-Q96^(1/3),(-Q96)^(1/3)),'OddsRatio_working_3-way'!AM96-'OddsRatio_working_3-way'!R96/3)</f>
        <v>-0.56065530256021678</v>
      </c>
      <c r="AT96" s="11">
        <f>IF(('OddsRatio_working_3-way'!X96=0),IF(Q96&gt;0,-Q96^(1/3),(-Q96)^(1/3)),'OddsRatio_working_3-way'!AN96-'OddsRatio_working_3-way'!R96/3)</f>
        <v>-0.52117819397104614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9">
        <f t="shared" si="26"/>
        <v>0.39769121379491973</v>
      </c>
      <c r="E97" s="9">
        <f t="shared" si="27"/>
        <v>0.26926101774147826</v>
      </c>
      <c r="F97" s="9">
        <f t="shared" si="28"/>
        <v>0.33304776846360201</v>
      </c>
      <c r="G97" s="9">
        <f t="shared" si="29"/>
        <v>1.0943017964439399</v>
      </c>
      <c r="H97" s="9">
        <f t="shared" si="30"/>
        <v>2.5145136862784128</v>
      </c>
      <c r="I97" s="9">
        <f t="shared" si="31"/>
        <v>3.7138684551809713</v>
      </c>
      <c r="J97" s="9">
        <f t="shared" si="32"/>
        <v>3.0025722874924101</v>
      </c>
      <c r="K97" s="11">
        <f t="shared" si="33"/>
        <v>0.41946308724832215</v>
      </c>
      <c r="L97" s="11">
        <f t="shared" si="34"/>
        <v>0.28735632183908044</v>
      </c>
      <c r="M97" s="11">
        <f t="shared" si="35"/>
        <v>0.35335689045936397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-0.26752657536576652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0.24251886791681354</v>
      </c>
      <c r="Q97" s="11">
        <f>2*'OddsRatio_working_3-way'!K97*'OddsRatio_working_3-way'!L97*'OddsRatio_working_3-way'!M97</f>
        <v>8.5184006995719541E-2</v>
      </c>
      <c r="R97" s="11">
        <f t="shared" si="36"/>
        <v>0</v>
      </c>
      <c r="S97" s="11">
        <f t="shared" si="37"/>
        <v>-0.90652252990282534</v>
      </c>
      <c r="T97" s="11">
        <f t="shared" si="38"/>
        <v>-0.31841325251240793</v>
      </c>
      <c r="U97" s="11">
        <f>'OddsRatio_working_3-way'!S97-'OddsRatio_working_3-way'!R97^2/3</f>
        <v>-0.90652252990282534</v>
      </c>
      <c r="V97" s="11">
        <f>'OddsRatio_working_3-way'!S97*'OddsRatio_working_3-way'!R97/3-2*'OddsRatio_working_3-way'!R97^3/27-'OddsRatio_working_3-way'!T97</f>
        <v>0.31841325251240793</v>
      </c>
      <c r="W97" s="11">
        <f>'OddsRatio_working_3-way'!V97^2+4*'OddsRatio_working_3-way'!U97^3/27</f>
        <v>-8.9781698577347385E-3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0.16610626811868448</v>
      </c>
      <c r="Y97" s="11">
        <f>IF('OddsRatio_working_3-way'!W97&gt;=0,IF('OddsRatio_working_3-way'!V97+SQRT('OddsRatio_working_3-way'!W97)&gt;0,0,PI()),ACOS('OddsRatio_working_3-way'!V97/(2*'OddsRatio_working_3-way'!X97)))</f>
        <v>0.2892345270583554</v>
      </c>
      <c r="Z97" s="11">
        <f>'OddsRatio_working_3-way'!X97^(1/3)*COS('OddsRatio_working_3-way'!Y97/3)</f>
        <v>0.54715089822196994</v>
      </c>
      <c r="AA97" s="11">
        <f>'OddsRatio_working_3-way'!X97^(1/3)*COS(('OddsRatio_working_3-way'!Y97+2*PI())/3)</f>
        <v>-0.31940178877361713</v>
      </c>
      <c r="AB97" s="11">
        <f>'OddsRatio_working_3-way'!X97^(1/3)*COS(('OddsRatio_working_3-way'!Y97+4*PI())/3)</f>
        <v>-0.22774910944835294</v>
      </c>
      <c r="AC97" s="11">
        <f>'OddsRatio_working_3-way'!X97^(1/3)*SIN('OddsRatio_working_3-way'!Y97/3)</f>
        <v>5.2915699080391732E-2</v>
      </c>
      <c r="AD97" s="11">
        <f>'OddsRatio_working_3-way'!X97^(1/3)*SIN(('OddsRatio_working_3-way'!Y97+2*PI())/3)</f>
        <v>0.44738872802350393</v>
      </c>
      <c r="AE97" s="11">
        <f>'OddsRatio_working_3-way'!X97^(1/3)*SIN(('OddsRatio_working_3-way'!Y97+4*PI())/3)</f>
        <v>-0.50030442710389567</v>
      </c>
      <c r="AF97" s="11">
        <f>-'OddsRatio_working_3-way'!U97/(3*'OddsRatio_working_3-way'!X97^(1/3))*COS(('OddsRatio_working_3-way'!Y97)/3)</f>
        <v>0.54715089822196983</v>
      </c>
      <c r="AG97" s="11">
        <f>-'OddsRatio_working_3-way'!U97/(3*'OddsRatio_working_3-way'!X97^(1/3))*COS(('OddsRatio_working_3-way'!Y97+2*PI())/3)</f>
        <v>-0.31940178877361708</v>
      </c>
      <c r="AH97" s="11">
        <f>-'OddsRatio_working_3-way'!U97/(3*'OddsRatio_working_3-way'!X97^(1/3))*COS(('OddsRatio_working_3-way'!Y97+4*PI())/3)</f>
        <v>-0.22774910944835292</v>
      </c>
      <c r="AI97" s="11">
        <f>'OddsRatio_working_3-way'!U97/(3*'OddsRatio_working_3-way'!X97^(1/3))*SIN(('OddsRatio_working_3-way'!Y97)/3)</f>
        <v>-5.2915699080391718E-2</v>
      </c>
      <c r="AJ97" s="11">
        <f>'OddsRatio_working_3-way'!U97/(3*'OddsRatio_working_3-way'!X97^(1/3))*SIN(('OddsRatio_working_3-way'!Y97+2*PI())/3)</f>
        <v>-0.44738872802350382</v>
      </c>
      <c r="AK97" s="11">
        <f>'OddsRatio_working_3-way'!U97/(3*'OddsRatio_working_3-way'!X97^(1/3))*SIN(('OddsRatio_working_3-way'!Y97+4*PI())/3)</f>
        <v>0.50030442710389555</v>
      </c>
      <c r="AL97" s="11">
        <f>'OddsRatio_working_3-way'!Z97+'OddsRatio_working_3-way'!AF97</f>
        <v>1.0943017964439399</v>
      </c>
      <c r="AM97" s="11">
        <f>'OddsRatio_working_3-way'!AA97+'OddsRatio_working_3-way'!AG97</f>
        <v>-0.63880357754723427</v>
      </c>
      <c r="AN97" s="11">
        <f>'OddsRatio_working_3-way'!AB97+'OddsRatio_working_3-way'!AH97</f>
        <v>-0.45549821889670583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1.0943017964439399</v>
      </c>
      <c r="AS97" s="11">
        <f>IF(('OddsRatio_working_3-way'!X97=0),IF(Q97&gt;0,-Q97^(1/3),(-Q97)^(1/3)),'OddsRatio_working_3-way'!AM97-'OddsRatio_working_3-way'!R97/3)</f>
        <v>-0.63880357754723427</v>
      </c>
      <c r="AT97" s="11">
        <f>IF(('OddsRatio_working_3-way'!X97=0),IF(Q97&gt;0,-Q97^(1/3),(-Q97)^(1/3)),'OddsRatio_working_3-way'!AN97-'OddsRatio_working_3-way'!R97/3)</f>
        <v>-0.45549821889670583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9">
        <f t="shared" si="26"/>
        <v>0.29214963020955964</v>
      </c>
      <c r="E98" s="9">
        <f t="shared" si="27"/>
        <v>0.28488280502456587</v>
      </c>
      <c r="F98" s="9">
        <f t="shared" si="28"/>
        <v>0.42296756476587488</v>
      </c>
      <c r="G98" s="9">
        <f t="shared" si="29"/>
        <v>1.0913979856654581</v>
      </c>
      <c r="H98" s="9">
        <f t="shared" si="30"/>
        <v>3.4229035281773164</v>
      </c>
      <c r="I98" s="9">
        <f t="shared" si="31"/>
        <v>3.5102153670305531</v>
      </c>
      <c r="J98" s="9">
        <f t="shared" si="32"/>
        <v>2.3642474820818227</v>
      </c>
      <c r="K98" s="11">
        <f t="shared" si="33"/>
        <v>0.3105590062111801</v>
      </c>
      <c r="L98" s="11">
        <f t="shared" si="34"/>
        <v>0.30303030303030304</v>
      </c>
      <c r="M98" s="11">
        <f t="shared" si="35"/>
        <v>0.44444444444444442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-0.26695526695526728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0.24133676307589347</v>
      </c>
      <c r="Q98" s="11">
        <f>2*'OddsRatio_working_3-way'!K98*'OddsRatio_working_3-way'!L98*'OddsRatio_working_3-way'!M98</f>
        <v>8.3652257565301036E-2</v>
      </c>
      <c r="R98" s="11">
        <f t="shared" si="36"/>
        <v>0</v>
      </c>
      <c r="S98" s="11">
        <f t="shared" si="37"/>
        <v>-0.90403446925185926</v>
      </c>
      <c r="T98" s="11">
        <f t="shared" si="38"/>
        <v>-0.31335683509596512</v>
      </c>
      <c r="U98" s="11">
        <f>'OddsRatio_working_3-way'!S98-'OddsRatio_working_3-way'!R98^2/3</f>
        <v>-0.90403446925185926</v>
      </c>
      <c r="V98" s="11">
        <f>'OddsRatio_working_3-way'!S98*'OddsRatio_working_3-way'!R98/3-2*'OddsRatio_working_3-way'!R98^3/27-'OddsRatio_working_3-way'!T98</f>
        <v>0.31335683509596512</v>
      </c>
      <c r="W98" s="11">
        <f>'OddsRatio_working_3-way'!V98^2+4*'OddsRatio_working_3-way'!U98^3/27</f>
        <v>-1.1266423334881592E-2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0.16542288946533479</v>
      </c>
      <c r="Y98" s="11">
        <f>IF('OddsRatio_working_3-way'!W98&gt;=0,IF('OddsRatio_working_3-way'!V98+SQRT('OddsRatio_working_3-way'!W98)&gt;0,0,PI()),ACOS('OddsRatio_working_3-way'!V98/(2*'OddsRatio_working_3-way'!X98)))</f>
        <v>0.32659980455891113</v>
      </c>
      <c r="Z98" s="11">
        <f>'OddsRatio_working_3-way'!X98^(1/3)*COS('OddsRatio_working_3-way'!Y98/3)</f>
        <v>0.54569899283272905</v>
      </c>
      <c r="AA98" s="11">
        <f>'OddsRatio_working_3-way'!X98^(1/3)*COS(('OddsRatio_working_3-way'!Y98+2*PI())/3)</f>
        <v>-0.32450290123128162</v>
      </c>
      <c r="AB98" s="11">
        <f>'OddsRatio_working_3-way'!X98^(1/3)*COS(('OddsRatio_working_3-way'!Y98+4*PI())/3)</f>
        <v>-0.22119609160144732</v>
      </c>
      <c r="AC98" s="11">
        <f>'OddsRatio_working_3-way'!X98^(1/3)*SIN('OddsRatio_working_3-way'!Y98/3)</f>
        <v>5.9644214348906287E-2</v>
      </c>
      <c r="AD98" s="11">
        <f>'OddsRatio_working_3-way'!X98^(1/3)*SIN(('OddsRatio_working_3-way'!Y98+2*PI())/3)</f>
        <v>0.44276708343827254</v>
      </c>
      <c r="AE98" s="11">
        <f>'OddsRatio_working_3-way'!X98^(1/3)*SIN(('OddsRatio_working_3-way'!Y98+4*PI())/3)</f>
        <v>-0.50241129778717875</v>
      </c>
      <c r="AF98" s="11">
        <f>-'OddsRatio_working_3-way'!U98/(3*'OddsRatio_working_3-way'!X98^(1/3))*COS(('OddsRatio_working_3-way'!Y98)/3)</f>
        <v>0.54569899283272905</v>
      </c>
      <c r="AG98" s="11">
        <f>-'OddsRatio_working_3-way'!U98/(3*'OddsRatio_working_3-way'!X98^(1/3))*COS(('OddsRatio_working_3-way'!Y98+2*PI())/3)</f>
        <v>-0.32450290123128162</v>
      </c>
      <c r="AH98" s="11">
        <f>-'OddsRatio_working_3-way'!U98/(3*'OddsRatio_working_3-way'!X98^(1/3))*COS(('OddsRatio_working_3-way'!Y98+4*PI())/3)</f>
        <v>-0.22119609160144732</v>
      </c>
      <c r="AI98" s="11">
        <f>'OddsRatio_working_3-way'!U98/(3*'OddsRatio_working_3-way'!X98^(1/3))*SIN(('OddsRatio_working_3-way'!Y98)/3)</f>
        <v>-5.9644214348906287E-2</v>
      </c>
      <c r="AJ98" s="11">
        <f>'OddsRatio_working_3-way'!U98/(3*'OddsRatio_working_3-way'!X98^(1/3))*SIN(('OddsRatio_working_3-way'!Y98+2*PI())/3)</f>
        <v>-0.44276708343827254</v>
      </c>
      <c r="AK98" s="11">
        <f>'OddsRatio_working_3-way'!U98/(3*'OddsRatio_working_3-way'!X98^(1/3))*SIN(('OddsRatio_working_3-way'!Y98+4*PI())/3)</f>
        <v>0.50241129778717875</v>
      </c>
      <c r="AL98" s="11">
        <f>'OddsRatio_working_3-way'!Z98+'OddsRatio_working_3-way'!AF98</f>
        <v>1.0913979856654581</v>
      </c>
      <c r="AM98" s="11">
        <f>'OddsRatio_working_3-way'!AA98+'OddsRatio_working_3-way'!AG98</f>
        <v>-0.64900580246256323</v>
      </c>
      <c r="AN98" s="11">
        <f>'OddsRatio_working_3-way'!AB98+'OddsRatio_working_3-way'!AH98</f>
        <v>-0.44239218320289464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1.0913979856654581</v>
      </c>
      <c r="AS98" s="11">
        <f>IF(('OddsRatio_working_3-way'!X98=0),IF(Q98&gt;0,-Q98^(1/3),(-Q98)^(1/3)),'OddsRatio_working_3-way'!AM98-'OddsRatio_working_3-way'!R98/3)</f>
        <v>-0.64900580246256323</v>
      </c>
      <c r="AT98" s="11">
        <f>IF(('OddsRatio_working_3-way'!X98=0),IF(Q98&gt;0,-Q98^(1/3),(-Q98)^(1/3)),'OddsRatio_working_3-way'!AN98-'OddsRatio_working_3-way'!R98/3)</f>
        <v>-0.44239218320289464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9">
        <f t="shared" si="26"/>
        <v>0.5478947957114968</v>
      </c>
      <c r="E99" s="9">
        <f t="shared" si="27"/>
        <v>0.25355983563955148</v>
      </c>
      <c r="F99" s="9">
        <f t="shared" si="28"/>
        <v>0.19854536864895192</v>
      </c>
      <c r="G99" s="9">
        <f t="shared" si="29"/>
        <v>1.1150917722714691</v>
      </c>
      <c r="H99" s="9">
        <f t="shared" si="30"/>
        <v>1.8251679114808872</v>
      </c>
      <c r="I99" s="9">
        <f t="shared" si="31"/>
        <v>3.9438422787966787</v>
      </c>
      <c r="J99" s="9">
        <f t="shared" si="32"/>
        <v>5.0366322156227179</v>
      </c>
      <c r="K99" s="11">
        <f t="shared" si="33"/>
        <v>0.57471264367816088</v>
      </c>
      <c r="L99" s="11">
        <f t="shared" si="34"/>
        <v>0.27472527472527469</v>
      </c>
      <c r="M99" s="11">
        <f t="shared" si="35"/>
        <v>0.21645021645021645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-0.24168606434616302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0.23922437715541156</v>
      </c>
      <c r="Q99" s="11">
        <f>2*'OddsRatio_working_3-way'!K99*'OddsRatio_working_3-way'!L99*'OddsRatio_working_3-way'!M99</f>
        <v>6.8349822044403305E-2</v>
      </c>
      <c r="R99" s="11">
        <f t="shared" si="36"/>
        <v>0</v>
      </c>
      <c r="S99" s="11">
        <f t="shared" si="37"/>
        <v>-0.98981452572612694</v>
      </c>
      <c r="T99" s="11">
        <f t="shared" si="38"/>
        <v>-0.28280415020746485</v>
      </c>
      <c r="U99" s="11">
        <f>'OddsRatio_working_3-way'!S99-'OddsRatio_working_3-way'!R99^2/3</f>
        <v>-0.98981452572612694</v>
      </c>
      <c r="V99" s="11">
        <f>'OddsRatio_working_3-way'!S99*'OddsRatio_working_3-way'!R99/3-2*'OddsRatio_working_3-way'!R99^3/27-'OddsRatio_working_3-way'!T99</f>
        <v>0.28280415020746485</v>
      </c>
      <c r="W99" s="11">
        <f>'OddsRatio_working_3-way'!V99^2+4*'OddsRatio_working_3-way'!U99^3/27</f>
        <v>-6.3689035167100047E-2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0.18951729640171791</v>
      </c>
      <c r="Y99" s="11">
        <f>IF('OddsRatio_working_3-way'!W99&gt;=0,IF('OddsRatio_working_3-way'!V99+SQRT('OddsRatio_working_3-way'!W99)&gt;0,0,PI()),ACOS('OddsRatio_working_3-way'!V99/(2*'OddsRatio_working_3-way'!X99)))</f>
        <v>0.72858542754097</v>
      </c>
      <c r="Z99" s="11">
        <f>'OddsRatio_working_3-way'!X99^(1/3)*COS('OddsRatio_working_3-way'!Y99/3)</f>
        <v>0.55754588613573453</v>
      </c>
      <c r="AA99" s="11">
        <f>'OddsRatio_working_3-way'!X99^(1/3)*COS(('OddsRatio_working_3-way'!Y99+2*PI())/3)</f>
        <v>-0.39839973802355705</v>
      </c>
      <c r="AB99" s="11">
        <f>'OddsRatio_working_3-way'!X99^(1/3)*COS(('OddsRatio_working_3-way'!Y99+4*PI())/3)</f>
        <v>-0.15914614811217731</v>
      </c>
      <c r="AC99" s="11">
        <f>'OddsRatio_working_3-way'!X99^(1/3)*SIN('OddsRatio_working_3-way'!Y99/3)</f>
        <v>0.13813312453991933</v>
      </c>
      <c r="AD99" s="11">
        <f>'OddsRatio_working_3-way'!X99^(1/3)*SIN(('OddsRatio_working_3-way'!Y99+2*PI())/3)</f>
        <v>0.41378233889909244</v>
      </c>
      <c r="AE99" s="11">
        <f>'OddsRatio_working_3-way'!X99^(1/3)*SIN(('OddsRatio_working_3-way'!Y99+4*PI())/3)</f>
        <v>-0.55191546343901188</v>
      </c>
      <c r="AF99" s="11">
        <f>-'OddsRatio_working_3-way'!U99/(3*'OddsRatio_working_3-way'!X99^(1/3))*COS(('OddsRatio_working_3-way'!Y99)/3)</f>
        <v>0.55754588613573453</v>
      </c>
      <c r="AG99" s="11">
        <f>-'OddsRatio_working_3-way'!U99/(3*'OddsRatio_working_3-way'!X99^(1/3))*COS(('OddsRatio_working_3-way'!Y99+2*PI())/3)</f>
        <v>-0.39839973802355705</v>
      </c>
      <c r="AH99" s="11">
        <f>-'OddsRatio_working_3-way'!U99/(3*'OddsRatio_working_3-way'!X99^(1/3))*COS(('OddsRatio_working_3-way'!Y99+4*PI())/3)</f>
        <v>-0.15914614811217731</v>
      </c>
      <c r="AI99" s="11">
        <f>'OddsRatio_working_3-way'!U99/(3*'OddsRatio_working_3-way'!X99^(1/3))*SIN(('OddsRatio_working_3-way'!Y99)/3)</f>
        <v>-0.13813312453991933</v>
      </c>
      <c r="AJ99" s="11">
        <f>'OddsRatio_working_3-way'!U99/(3*'OddsRatio_working_3-way'!X99^(1/3))*SIN(('OddsRatio_working_3-way'!Y99+2*PI())/3)</f>
        <v>-0.41378233889909244</v>
      </c>
      <c r="AK99" s="11">
        <f>'OddsRatio_working_3-way'!U99/(3*'OddsRatio_working_3-way'!X99^(1/3))*SIN(('OddsRatio_working_3-way'!Y99+4*PI())/3)</f>
        <v>0.55191546343901188</v>
      </c>
      <c r="AL99" s="11">
        <f>'OddsRatio_working_3-way'!Z99+'OddsRatio_working_3-way'!AF99</f>
        <v>1.1150917722714691</v>
      </c>
      <c r="AM99" s="11">
        <f>'OddsRatio_working_3-way'!AA99+'OddsRatio_working_3-way'!AG99</f>
        <v>-0.7967994760471141</v>
      </c>
      <c r="AN99" s="11">
        <f>'OddsRatio_working_3-way'!AB99+'OddsRatio_working_3-way'!AH99</f>
        <v>-0.31829229622435462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1.1150917722714691</v>
      </c>
      <c r="AS99" s="11">
        <f>IF(('OddsRatio_working_3-way'!X99=0),IF(Q99&gt;0,-Q99^(1/3),(-Q99)^(1/3)),'OddsRatio_working_3-way'!AM99-'OddsRatio_working_3-way'!R99/3)</f>
        <v>-0.7967994760471141</v>
      </c>
      <c r="AT99" s="11">
        <f>IF(('OddsRatio_working_3-way'!X99=0),IF(Q99&gt;0,-Q99^(1/3),(-Q99)^(1/3)),'OddsRatio_working_3-way'!AN99-'OddsRatio_working_3-way'!R99/3)</f>
        <v>-0.31829229622435462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9">
        <f t="shared" si="26"/>
        <v>0.5305342117688604</v>
      </c>
      <c r="E100" s="9">
        <f t="shared" si="27"/>
        <v>0.24374867907782</v>
      </c>
      <c r="F100" s="9">
        <f t="shared" si="28"/>
        <v>0.22571710915331988</v>
      </c>
      <c r="G100" s="9">
        <f t="shared" si="29"/>
        <v>1.0924599771719548</v>
      </c>
      <c r="H100" s="9">
        <f t="shared" si="30"/>
        <v>1.8848925815092832</v>
      </c>
      <c r="I100" s="9">
        <f t="shared" si="31"/>
        <v>4.1025863351683505</v>
      </c>
      <c r="J100" s="9">
        <f t="shared" si="32"/>
        <v>4.4303243283199381</v>
      </c>
      <c r="K100" s="11">
        <f t="shared" si="33"/>
        <v>0.5524861878453039</v>
      </c>
      <c r="L100" s="11">
        <f t="shared" si="34"/>
        <v>0.26041666666666669</v>
      </c>
      <c r="M100" s="11">
        <f t="shared" si="35"/>
        <v>0.24154589371980678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-0.25102840499639689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0.23597154384747465</v>
      </c>
      <c r="Q100" s="11">
        <f>2*'OddsRatio_working_3-way'!K100*'OddsRatio_working_3-way'!L100*'OddsRatio_working_3-way'!M100</f>
        <v>6.9505609380699468E-2</v>
      </c>
      <c r="R100" s="11">
        <f t="shared" si="36"/>
        <v>0</v>
      </c>
      <c r="S100" s="11">
        <f t="shared" si="37"/>
        <v>-0.94001929323839528</v>
      </c>
      <c r="T100" s="11">
        <f t="shared" si="38"/>
        <v>-0.27688344425284106</v>
      </c>
      <c r="U100" s="11">
        <f>'OddsRatio_working_3-way'!S100-'OddsRatio_working_3-way'!R100^2/3</f>
        <v>-0.94001929323839528</v>
      </c>
      <c r="V100" s="11">
        <f>'OddsRatio_working_3-way'!S100*'OddsRatio_working_3-way'!R100/3-2*'OddsRatio_working_3-way'!R100^3/27-'OddsRatio_working_3-way'!T100</f>
        <v>0.27688344425284106</v>
      </c>
      <c r="W100" s="11">
        <f>'OddsRatio_working_3-way'!V100^2+4*'OddsRatio_working_3-way'!U100^3/27</f>
        <v>-4.6392616604762571E-2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0.17539744746295391</v>
      </c>
      <c r="Y100" s="11">
        <f>IF('OddsRatio_working_3-way'!W100&gt;=0,IF('OddsRatio_working_3-way'!V100+SQRT('OddsRatio_working_3-way'!W100)&gt;0,0,PI()),ACOS('OddsRatio_working_3-way'!V100/(2*'OddsRatio_working_3-way'!X100)))</f>
        <v>0.66112341787181017</v>
      </c>
      <c r="Z100" s="11">
        <f>'OddsRatio_working_3-way'!X100^(1/3)*COS('OddsRatio_working_3-way'!Y100/3)</f>
        <v>0.54622998858597749</v>
      </c>
      <c r="AA100" s="11">
        <f>'OddsRatio_working_3-way'!X100^(1/3)*COS(('OddsRatio_working_3-way'!Y100+2*PI())/3)</f>
        <v>-0.37908396610370804</v>
      </c>
      <c r="AB100" s="11">
        <f>'OddsRatio_working_3-way'!X100^(1/3)*COS(('OddsRatio_working_3-way'!Y100+4*PI())/3)</f>
        <v>-0.16714602248226967</v>
      </c>
      <c r="AC100" s="11">
        <f>'OddsRatio_working_3-way'!X100^(1/3)*SIN('OddsRatio_working_3-way'!Y100/3)</f>
        <v>0.12236242880133323</v>
      </c>
      <c r="AD100" s="11">
        <f>'OddsRatio_working_3-way'!X100^(1/3)*SIN(('OddsRatio_working_3-way'!Y100+2*PI())/3)</f>
        <v>0.41186783202367389</v>
      </c>
      <c r="AE100" s="11">
        <f>'OddsRatio_working_3-way'!X100^(1/3)*SIN(('OddsRatio_working_3-way'!Y100+4*PI())/3)</f>
        <v>-0.53423026082500713</v>
      </c>
      <c r="AF100" s="11">
        <f>-'OddsRatio_working_3-way'!U100/(3*'OddsRatio_working_3-way'!X100^(1/3))*COS(('OddsRatio_working_3-way'!Y100)/3)</f>
        <v>0.54622998858597738</v>
      </c>
      <c r="AG100" s="11">
        <f>-'OddsRatio_working_3-way'!U100/(3*'OddsRatio_working_3-way'!X100^(1/3))*COS(('OddsRatio_working_3-way'!Y100+2*PI())/3)</f>
        <v>-0.37908396610370793</v>
      </c>
      <c r="AH100" s="11">
        <f>-'OddsRatio_working_3-way'!U100/(3*'OddsRatio_working_3-way'!X100^(1/3))*COS(('OddsRatio_working_3-way'!Y100+4*PI())/3)</f>
        <v>-0.16714602248226962</v>
      </c>
      <c r="AI100" s="11">
        <f>'OddsRatio_working_3-way'!U100/(3*'OddsRatio_working_3-way'!X100^(1/3))*SIN(('OddsRatio_working_3-way'!Y100)/3)</f>
        <v>-0.1223624288013332</v>
      </c>
      <c r="AJ100" s="11">
        <f>'OddsRatio_working_3-way'!U100/(3*'OddsRatio_working_3-way'!X100^(1/3))*SIN(('OddsRatio_working_3-way'!Y100+2*PI())/3)</f>
        <v>-0.41186783202367377</v>
      </c>
      <c r="AK100" s="11">
        <f>'OddsRatio_working_3-way'!U100/(3*'OddsRatio_working_3-way'!X100^(1/3))*SIN(('OddsRatio_working_3-way'!Y100+4*PI())/3)</f>
        <v>0.53423026082500702</v>
      </c>
      <c r="AL100" s="11">
        <f>'OddsRatio_working_3-way'!Z100+'OddsRatio_working_3-way'!AF100</f>
        <v>1.0924599771719548</v>
      </c>
      <c r="AM100" s="11">
        <f>'OddsRatio_working_3-way'!AA100+'OddsRatio_working_3-way'!AG100</f>
        <v>-0.75816793220741596</v>
      </c>
      <c r="AN100" s="11">
        <f>'OddsRatio_working_3-way'!AB100+'OddsRatio_working_3-way'!AH100</f>
        <v>-0.33429204496453929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1.0924599771719548</v>
      </c>
      <c r="AS100" s="11">
        <f>IF(('OddsRatio_working_3-way'!X100=0),IF(Q100&gt;0,-Q100^(1/3),(-Q100)^(1/3)),'OddsRatio_working_3-way'!AM100-'OddsRatio_working_3-way'!R100/3)</f>
        <v>-0.75816793220741596</v>
      </c>
      <c r="AT100" s="11">
        <f>IF(('OddsRatio_working_3-way'!X100=0),IF(Q100&gt;0,-Q100^(1/3),(-Q100)^(1/3)),'OddsRatio_working_3-way'!AN100-'OddsRatio_working_3-way'!R100/3)</f>
        <v>-0.33429204496453929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9">
        <f t="shared" si="26"/>
        <v>0.39922313023074979</v>
      </c>
      <c r="E101" s="9">
        <f t="shared" si="27"/>
        <v>0.30507640217331272</v>
      </c>
      <c r="F101" s="9">
        <f t="shared" si="28"/>
        <v>0.29570046759593777</v>
      </c>
      <c r="G101" s="9">
        <f t="shared" si="29"/>
        <v>1.0826366075626508</v>
      </c>
      <c r="H101" s="9">
        <f t="shared" si="30"/>
        <v>2.5048648845120844</v>
      </c>
      <c r="I101" s="9">
        <f t="shared" si="31"/>
        <v>3.2778674223118176</v>
      </c>
      <c r="J101" s="9">
        <f t="shared" si="32"/>
        <v>3.3818005366378312</v>
      </c>
      <c r="K101" s="11">
        <f t="shared" si="33"/>
        <v>0.41841004184100417</v>
      </c>
      <c r="L101" s="11">
        <f t="shared" si="34"/>
        <v>0.32216494845360821</v>
      </c>
      <c r="M101" s="11">
        <f t="shared" si="35"/>
        <v>0.3125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-0.27102766574645232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0.23985450006470255</v>
      </c>
      <c r="Q101" s="11">
        <f>2*'OddsRatio_working_3-way'!K101*'OddsRatio_working_3-way'!L101*'OddsRatio_working_3-way'!M101</f>
        <v>8.4248155976361982E-2</v>
      </c>
      <c r="R101" s="11">
        <f t="shared" si="36"/>
        <v>0</v>
      </c>
      <c r="S101" s="11">
        <f t="shared" si="37"/>
        <v>-0.88498161028729661</v>
      </c>
      <c r="T101" s="11">
        <f t="shared" si="38"/>
        <v>-0.31084707070154433</v>
      </c>
      <c r="U101" s="11">
        <f>'OddsRatio_working_3-way'!S101-'OddsRatio_working_3-way'!R101^2/3</f>
        <v>-0.88498161028729661</v>
      </c>
      <c r="V101" s="11">
        <f>'OddsRatio_working_3-way'!S101*'OddsRatio_working_3-way'!R101/3-2*'OddsRatio_working_3-way'!R101^3/27-'OddsRatio_working_3-way'!T101</f>
        <v>0.31084707070154433</v>
      </c>
      <c r="W101" s="11">
        <f>'OddsRatio_working_3-way'!V101^2+4*'OddsRatio_working_3-way'!U101^3/27</f>
        <v>-6.0571973102941934E-3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0.16022101818583687</v>
      </c>
      <c r="Y101" s="11">
        <f>IF('OddsRatio_working_3-way'!W101&gt;=0,IF('OddsRatio_working_3-way'!V101+SQRT('OddsRatio_working_3-way'!W101)&gt;0,0,PI()),ACOS('OddsRatio_working_3-way'!V101/(2*'OddsRatio_working_3-way'!X101)))</f>
        <v>0.24533055270946069</v>
      </c>
      <c r="Z101" s="11">
        <f>'OddsRatio_working_3-way'!X101^(1/3)*COS('OddsRatio_working_3-way'!Y101/3)</f>
        <v>0.5413183037813255</v>
      </c>
      <c r="AA101" s="11">
        <f>'OddsRatio_working_3-way'!X101^(1/3)*COS(('OddsRatio_working_3-way'!Y101+2*PI())/3)</f>
        <v>-0.30908145095391032</v>
      </c>
      <c r="AB101" s="11">
        <f>'OddsRatio_working_3-way'!X101^(1/3)*COS(('OddsRatio_working_3-way'!Y101+4*PI())/3)</f>
        <v>-0.2322368528274153</v>
      </c>
      <c r="AC101" s="11">
        <f>'OddsRatio_working_3-way'!X101^(1/3)*SIN('OddsRatio_working_3-way'!Y101/3)</f>
        <v>4.436624941410057E-2</v>
      </c>
      <c r="AD101" s="11">
        <f>'OddsRatio_working_3-way'!X101^(1/3)*SIN(('OddsRatio_working_3-way'!Y101+2*PI())/3)</f>
        <v>0.4466122779010796</v>
      </c>
      <c r="AE101" s="11">
        <f>'OddsRatio_working_3-way'!X101^(1/3)*SIN(('OddsRatio_working_3-way'!Y101+4*PI())/3)</f>
        <v>-0.4909785273151801</v>
      </c>
      <c r="AF101" s="11">
        <f>-'OddsRatio_working_3-way'!U101/(3*'OddsRatio_working_3-way'!X101^(1/3))*COS(('OddsRatio_working_3-way'!Y101)/3)</f>
        <v>0.54131830378132539</v>
      </c>
      <c r="AG101" s="11">
        <f>-'OddsRatio_working_3-way'!U101/(3*'OddsRatio_working_3-way'!X101^(1/3))*COS(('OddsRatio_working_3-way'!Y101+2*PI())/3)</f>
        <v>-0.30908145095391026</v>
      </c>
      <c r="AH101" s="11">
        <f>-'OddsRatio_working_3-way'!U101/(3*'OddsRatio_working_3-way'!X101^(1/3))*COS(('OddsRatio_working_3-way'!Y101+4*PI())/3)</f>
        <v>-0.23223685282741527</v>
      </c>
      <c r="AI101" s="11">
        <f>'OddsRatio_working_3-way'!U101/(3*'OddsRatio_working_3-way'!X101^(1/3))*SIN(('OddsRatio_working_3-way'!Y101)/3)</f>
        <v>-4.4366249414100563E-2</v>
      </c>
      <c r="AJ101" s="11">
        <f>'OddsRatio_working_3-way'!U101/(3*'OddsRatio_working_3-way'!X101^(1/3))*SIN(('OddsRatio_working_3-way'!Y101+2*PI())/3)</f>
        <v>-0.44661227790107949</v>
      </c>
      <c r="AK101" s="11">
        <f>'OddsRatio_working_3-way'!U101/(3*'OddsRatio_working_3-way'!X101^(1/3))*SIN(('OddsRatio_working_3-way'!Y101+4*PI())/3)</f>
        <v>0.49097852731517999</v>
      </c>
      <c r="AL101" s="11">
        <f>'OddsRatio_working_3-way'!Z101+'OddsRatio_working_3-way'!AF101</f>
        <v>1.0826366075626508</v>
      </c>
      <c r="AM101" s="11">
        <f>'OddsRatio_working_3-way'!AA101+'OddsRatio_working_3-way'!AG101</f>
        <v>-0.61816290190782053</v>
      </c>
      <c r="AN101" s="11">
        <f>'OddsRatio_working_3-way'!AB101+'OddsRatio_working_3-way'!AH101</f>
        <v>-0.46447370565483059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1.0826366075626508</v>
      </c>
      <c r="AS101" s="11">
        <f>IF(('OddsRatio_working_3-way'!X101=0),IF(Q101&gt;0,-Q101^(1/3),(-Q101)^(1/3)),'OddsRatio_working_3-way'!AM101-'OddsRatio_working_3-way'!R101/3)</f>
        <v>-0.61816290190782053</v>
      </c>
      <c r="AT101" s="11">
        <f>IF(('OddsRatio_working_3-way'!X101=0),IF(Q101&gt;0,-Q101^(1/3),(-Q101)^(1/3)),'OddsRatio_working_3-way'!AN101-'OddsRatio_working_3-way'!R101/3)</f>
        <v>-0.46447370565483059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9">
        <f t="shared" si="26"/>
        <v>0.55949966416637276</v>
      </c>
      <c r="E102" s="9">
        <f t="shared" si="27"/>
        <v>0.2544175060525955</v>
      </c>
      <c r="F102" s="9">
        <f t="shared" si="28"/>
        <v>0.18608282978103191</v>
      </c>
      <c r="G102" s="9">
        <f t="shared" si="29"/>
        <v>1.0934877376605943</v>
      </c>
      <c r="H102" s="9">
        <f t="shared" si="30"/>
        <v>1.7873111711156275</v>
      </c>
      <c r="I102" s="9">
        <f t="shared" si="31"/>
        <v>3.9305471369303921</v>
      </c>
      <c r="J102" s="9">
        <f t="shared" si="32"/>
        <v>5.373950950642377</v>
      </c>
      <c r="K102" s="11">
        <f t="shared" si="33"/>
        <v>0.58139534883720934</v>
      </c>
      <c r="L102" s="11">
        <f t="shared" si="34"/>
        <v>0.27173913043478259</v>
      </c>
      <c r="M102" s="11">
        <f t="shared" si="35"/>
        <v>0.2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-0.24388270980788684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0.23382204246713856</v>
      </c>
      <c r="Q102" s="11">
        <f>2*'OddsRatio_working_3-way'!K102*'OddsRatio_working_3-way'!L102*'OddsRatio_working_3-way'!M102</f>
        <v>6.3195146612740144E-2</v>
      </c>
      <c r="R102" s="11">
        <f t="shared" si="36"/>
        <v>0</v>
      </c>
      <c r="S102" s="11">
        <f t="shared" si="37"/>
        <v>-0.95874792703150891</v>
      </c>
      <c r="T102" s="11">
        <f t="shared" si="38"/>
        <v>-0.25912106135986723</v>
      </c>
      <c r="U102" s="11">
        <f>'OddsRatio_working_3-way'!S102-'OddsRatio_working_3-way'!R102^2/3</f>
        <v>-0.95874792703150891</v>
      </c>
      <c r="V102" s="11">
        <f>'OddsRatio_working_3-way'!S102*'OddsRatio_working_3-way'!R102/3-2*'OddsRatio_working_3-way'!R102^3/27-'OddsRatio_working_3-way'!T102</f>
        <v>0.25912106135986723</v>
      </c>
      <c r="W102" s="11">
        <f>'OddsRatio_working_3-way'!V102^2+4*'OddsRatio_working_3-way'!U102^3/27</f>
        <v>-6.3416095060714675E-2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0.18066531176527686</v>
      </c>
      <c r="Y102" s="11">
        <f>IF('OddsRatio_working_3-way'!W102&gt;=0,IF('OddsRatio_working_3-way'!V102+SQRT('OddsRatio_working_3-way'!W102)&gt;0,0,PI()),ACOS('OddsRatio_working_3-way'!V102/(2*'OddsRatio_working_3-way'!X102)))</f>
        <v>0.77112066202112983</v>
      </c>
      <c r="Z102" s="11">
        <f>'OddsRatio_working_3-way'!X102^(1/3)*COS('OddsRatio_working_3-way'!Y102/3)</f>
        <v>0.54674386883029713</v>
      </c>
      <c r="AA102" s="11">
        <f>'OddsRatio_working_3-way'!X102^(1/3)*COS(('OddsRatio_working_3-way'!Y102+2*PI())/3)</f>
        <v>-0.39783212154435221</v>
      </c>
      <c r="AB102" s="11">
        <f>'OddsRatio_working_3-way'!X102^(1/3)*COS(('OddsRatio_working_3-way'!Y102+4*PI())/3)</f>
        <v>-0.14891174728594497</v>
      </c>
      <c r="AC102" s="11">
        <f>'OddsRatio_working_3-way'!X102^(1/3)*SIN('OddsRatio_working_3-way'!Y102/3)</f>
        <v>0.14371424508487379</v>
      </c>
      <c r="AD102" s="11">
        <f>'OddsRatio_working_3-way'!X102^(1/3)*SIN(('OddsRatio_working_3-way'!Y102+2*PI())/3)</f>
        <v>0.40163695722798726</v>
      </c>
      <c r="AE102" s="11">
        <f>'OddsRatio_working_3-way'!X102^(1/3)*SIN(('OddsRatio_working_3-way'!Y102+4*PI())/3)</f>
        <v>-0.54535120231286105</v>
      </c>
      <c r="AF102" s="11">
        <f>-'OddsRatio_working_3-way'!U102/(3*'OddsRatio_working_3-way'!X102^(1/3))*COS(('OddsRatio_working_3-way'!Y102)/3)</f>
        <v>0.54674386883029713</v>
      </c>
      <c r="AG102" s="11">
        <f>-'OddsRatio_working_3-way'!U102/(3*'OddsRatio_working_3-way'!X102^(1/3))*COS(('OddsRatio_working_3-way'!Y102+2*PI())/3)</f>
        <v>-0.39783212154435221</v>
      </c>
      <c r="AH102" s="11">
        <f>-'OddsRatio_working_3-way'!U102/(3*'OddsRatio_working_3-way'!X102^(1/3))*COS(('OddsRatio_working_3-way'!Y102+4*PI())/3)</f>
        <v>-0.14891174728594497</v>
      </c>
      <c r="AI102" s="11">
        <f>'OddsRatio_working_3-way'!U102/(3*'OddsRatio_working_3-way'!X102^(1/3))*SIN(('OddsRatio_working_3-way'!Y102)/3)</f>
        <v>-0.14371424508487379</v>
      </c>
      <c r="AJ102" s="11">
        <f>'OddsRatio_working_3-way'!U102/(3*'OddsRatio_working_3-way'!X102^(1/3))*SIN(('OddsRatio_working_3-way'!Y102+2*PI())/3)</f>
        <v>-0.40163695722798726</v>
      </c>
      <c r="AK102" s="11">
        <f>'OddsRatio_working_3-way'!U102/(3*'OddsRatio_working_3-way'!X102^(1/3))*SIN(('OddsRatio_working_3-way'!Y102+4*PI())/3)</f>
        <v>0.54535120231286105</v>
      </c>
      <c r="AL102" s="11">
        <f>'OddsRatio_working_3-way'!Z102+'OddsRatio_working_3-way'!AF102</f>
        <v>1.0934877376605943</v>
      </c>
      <c r="AM102" s="11">
        <f>'OddsRatio_working_3-way'!AA102+'OddsRatio_working_3-way'!AG102</f>
        <v>-0.79566424308870443</v>
      </c>
      <c r="AN102" s="11">
        <f>'OddsRatio_working_3-way'!AB102+'OddsRatio_working_3-way'!AH102</f>
        <v>-0.29782349457188995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1.0934877376605943</v>
      </c>
      <c r="AS102" s="11">
        <f>IF(('OddsRatio_working_3-way'!X102=0),IF(Q102&gt;0,-Q102^(1/3),(-Q102)^(1/3)),'OddsRatio_working_3-way'!AM102-'OddsRatio_working_3-way'!R102/3)</f>
        <v>-0.79566424308870443</v>
      </c>
      <c r="AT102" s="11">
        <f>IF(('OddsRatio_working_3-way'!X102=0),IF(Q102&gt;0,-Q102^(1/3),(-Q102)^(1/3)),'OddsRatio_working_3-way'!AN102-'OddsRatio_working_3-way'!R102/3)</f>
        <v>-0.29782349457188995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9">
        <f t="shared" si="26"/>
        <v>0.31215830285970281</v>
      </c>
      <c r="E103" s="9">
        <f t="shared" si="27"/>
        <v>0.28958976102679701</v>
      </c>
      <c r="F103" s="9">
        <f t="shared" si="28"/>
        <v>0.39825193611350035</v>
      </c>
      <c r="G103" s="9">
        <f t="shared" si="29"/>
        <v>1.0854693639388366</v>
      </c>
      <c r="H103" s="9">
        <f t="shared" si="30"/>
        <v>3.2035028087958386</v>
      </c>
      <c r="I103" s="9">
        <f t="shared" si="31"/>
        <v>3.4531607625017711</v>
      </c>
      <c r="J103" s="9">
        <f t="shared" si="32"/>
        <v>2.5109733546028603</v>
      </c>
      <c r="K103" s="11">
        <f t="shared" si="33"/>
        <v>0.33003300330033003</v>
      </c>
      <c r="L103" s="11">
        <f t="shared" si="34"/>
        <v>0.30674846625766872</v>
      </c>
      <c r="M103" s="11">
        <f t="shared" si="35"/>
        <v>0.41806020066889632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-0.2702852266062522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0.24048047745456161</v>
      </c>
      <c r="Q103" s="11">
        <f>2*'OddsRatio_working_3-way'!K103*'OddsRatio_working_3-way'!L103*'OddsRatio_working_3-way'!M103</f>
        <v>8.464641937858558E-2</v>
      </c>
      <c r="R103" s="11">
        <f t="shared" si="36"/>
        <v>0</v>
      </c>
      <c r="S103" s="11">
        <f t="shared" si="37"/>
        <v>-0.88972853039019506</v>
      </c>
      <c r="T103" s="11">
        <f t="shared" si="38"/>
        <v>-0.31317442111587296</v>
      </c>
      <c r="U103" s="11">
        <f>'OddsRatio_working_3-way'!S103-'OddsRatio_working_3-way'!R103^2/3</f>
        <v>-0.88972853039019506</v>
      </c>
      <c r="V103" s="11">
        <f>'OddsRatio_working_3-way'!S103*'OddsRatio_working_3-way'!R103/3-2*'OddsRatio_working_3-way'!R103^3/27-'OddsRatio_working_3-way'!T103</f>
        <v>0.31317442111587296</v>
      </c>
      <c r="W103" s="11">
        <f>'OddsRatio_working_3-way'!V103^2+4*'OddsRatio_working_3-way'!U103^3/27</f>
        <v>-6.2660935904214621E-3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0.16151185067332025</v>
      </c>
      <c r="Y103" s="11">
        <f>IF('OddsRatio_working_3-way'!W103&gt;=0,IF('OddsRatio_working_3-way'!V103+SQRT('OddsRatio_working_3-way'!W103)&gt;0,0,PI()),ACOS('OddsRatio_working_3-way'!V103/(2*'OddsRatio_working_3-way'!X103)))</f>
        <v>0.24757670200931403</v>
      </c>
      <c r="Z103" s="11">
        <f>'OddsRatio_working_3-way'!X103^(1/3)*COS('OddsRatio_working_3-way'!Y103/3)</f>
        <v>0.54273468196941843</v>
      </c>
      <c r="AA103" s="11">
        <f>'OddsRatio_working_3-way'!X103^(1/3)*COS(('OddsRatio_working_3-way'!Y103+2*PI())/3)</f>
        <v>-0.31024447228595708</v>
      </c>
      <c r="AB103" s="11">
        <f>'OddsRatio_working_3-way'!X103^(1/3)*COS(('OddsRatio_working_3-way'!Y103+4*PI())/3)</f>
        <v>-0.23249020968346171</v>
      </c>
      <c r="AC103" s="11">
        <f>'OddsRatio_working_3-way'!X103^(1/3)*SIN('OddsRatio_working_3-way'!Y103/3)</f>
        <v>4.4891444444191735E-2</v>
      </c>
      <c r="AD103" s="11">
        <f>'OddsRatio_working_3-way'!X103^(1/3)*SIN(('OddsRatio_working_3-way'!Y103+2*PI())/3)</f>
        <v>0.44757629987828862</v>
      </c>
      <c r="AE103" s="11">
        <f>'OddsRatio_working_3-way'!X103^(1/3)*SIN(('OddsRatio_working_3-way'!Y103+4*PI())/3)</f>
        <v>-0.49246774432248019</v>
      </c>
      <c r="AF103" s="11">
        <f>-'OddsRatio_working_3-way'!U103/(3*'OddsRatio_working_3-way'!X103^(1/3))*COS(('OddsRatio_working_3-way'!Y103)/3)</f>
        <v>0.54273468196941832</v>
      </c>
      <c r="AG103" s="11">
        <f>-'OddsRatio_working_3-way'!U103/(3*'OddsRatio_working_3-way'!X103^(1/3))*COS(('OddsRatio_working_3-way'!Y103+2*PI())/3)</f>
        <v>-0.31024447228595703</v>
      </c>
      <c r="AH103" s="11">
        <f>-'OddsRatio_working_3-way'!U103/(3*'OddsRatio_working_3-way'!X103^(1/3))*COS(('OddsRatio_working_3-way'!Y103+4*PI())/3)</f>
        <v>-0.23249020968346165</v>
      </c>
      <c r="AI103" s="11">
        <f>'OddsRatio_working_3-way'!U103/(3*'OddsRatio_working_3-way'!X103^(1/3))*SIN(('OddsRatio_working_3-way'!Y103)/3)</f>
        <v>-4.4891444444191728E-2</v>
      </c>
      <c r="AJ103" s="11">
        <f>'OddsRatio_working_3-way'!U103/(3*'OddsRatio_working_3-way'!X103^(1/3))*SIN(('OddsRatio_working_3-way'!Y103+2*PI())/3)</f>
        <v>-0.44757629987828856</v>
      </c>
      <c r="AK103" s="11">
        <f>'OddsRatio_working_3-way'!U103/(3*'OddsRatio_working_3-way'!X103^(1/3))*SIN(('OddsRatio_working_3-way'!Y103+4*PI())/3)</f>
        <v>0.49246774432248014</v>
      </c>
      <c r="AL103" s="11">
        <f>'OddsRatio_working_3-way'!Z103+'OddsRatio_working_3-way'!AF103</f>
        <v>1.0854693639388366</v>
      </c>
      <c r="AM103" s="11">
        <f>'OddsRatio_working_3-way'!AA103+'OddsRatio_working_3-way'!AG103</f>
        <v>-0.62048894457191417</v>
      </c>
      <c r="AN103" s="11">
        <f>'OddsRatio_working_3-way'!AB103+'OddsRatio_working_3-way'!AH103</f>
        <v>-0.46498041936692336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1.0854693639388366</v>
      </c>
      <c r="AS103" s="11">
        <f>IF(('OddsRatio_working_3-way'!X103=0),IF(Q103&gt;0,-Q103^(1/3),(-Q103)^(1/3)),'OddsRatio_working_3-way'!AM103-'OddsRatio_working_3-way'!R103/3)</f>
        <v>-0.62048894457191417</v>
      </c>
      <c r="AT103" s="11">
        <f>IF(('OddsRatio_working_3-way'!X103=0),IF(Q103&gt;0,-Q103^(1/3),(-Q103)^(1/3)),'OddsRatio_working_3-way'!AN103-'OddsRatio_working_3-way'!R103/3)</f>
        <v>-0.46498041936692336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9">
        <f t="shared" si="26"/>
        <v>0.3405053925348277</v>
      </c>
      <c r="E104" s="9">
        <f t="shared" si="27"/>
        <v>0.27635898294972272</v>
      </c>
      <c r="F104" s="9">
        <f t="shared" si="28"/>
        <v>0.38313562451544986</v>
      </c>
      <c r="G104" s="9">
        <f t="shared" si="29"/>
        <v>1.0820173473845078</v>
      </c>
      <c r="H104" s="9">
        <f t="shared" si="30"/>
        <v>2.9368110518182693</v>
      </c>
      <c r="I104" s="9">
        <f t="shared" si="31"/>
        <v>3.6184819806705089</v>
      </c>
      <c r="J104" s="9">
        <f t="shared" si="32"/>
        <v>2.6100418129081473</v>
      </c>
      <c r="K104" s="11">
        <f t="shared" si="33"/>
        <v>0.35842293906810035</v>
      </c>
      <c r="L104" s="11">
        <f t="shared" si="34"/>
        <v>0.29239766081871343</v>
      </c>
      <c r="M104" s="11">
        <f t="shared" si="35"/>
        <v>0.40192926045016075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-0.27151300903204789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0.24001686537603131</v>
      </c>
      <c r="Q104" s="11">
        <f>2*'OddsRatio_working_3-way'!K104*'OddsRatio_working_3-way'!L104*'OddsRatio_working_3-way'!M104</f>
        <v>8.4246003992990995E-2</v>
      </c>
      <c r="R104" s="11">
        <f t="shared" si="36"/>
        <v>0</v>
      </c>
      <c r="S104" s="11">
        <f t="shared" si="37"/>
        <v>-0.8839976626965268</v>
      </c>
      <c r="T104" s="11">
        <f t="shared" si="38"/>
        <v>-0.31028348988997084</v>
      </c>
      <c r="U104" s="11">
        <f>'OddsRatio_working_3-way'!S104-'OddsRatio_working_3-way'!R104^2/3</f>
        <v>-0.8839976626965268</v>
      </c>
      <c r="V104" s="11">
        <f>'OddsRatio_working_3-way'!S104*'OddsRatio_working_3-way'!R104/3-2*'OddsRatio_working_3-way'!R104^3/27-'OddsRatio_working_3-way'!T104</f>
        <v>0.31028348988997084</v>
      </c>
      <c r="W104" s="11">
        <f>'OddsRatio_working_3-way'!V104^2+4*'OddsRatio_working_3-way'!U104^3/27</f>
        <v>-6.0651373113328189E-3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0.15995388508069477</v>
      </c>
      <c r="Y104" s="11">
        <f>IF('OddsRatio_working_3-way'!W104&gt;=0,IF('OddsRatio_working_3-way'!V104+SQRT('OddsRatio_working_3-way'!W104)&gt;0,0,PI()),ACOS('OddsRatio_working_3-way'!V104/(2*'OddsRatio_working_3-way'!X104)))</f>
        <v>0.24591305547182318</v>
      </c>
      <c r="Z104" s="11">
        <f>'OddsRatio_working_3-way'!X104^(1/3)*COS('OddsRatio_working_3-way'!Y104/3)</f>
        <v>0.54100867369225392</v>
      </c>
      <c r="AA104" s="11">
        <f>'OddsRatio_working_3-way'!X104^(1/3)*COS(('OddsRatio_working_3-way'!Y104+2*PI())/3)</f>
        <v>-0.3089962440013056</v>
      </c>
      <c r="AB104" s="11">
        <f>'OddsRatio_working_3-way'!X104^(1/3)*COS(('OddsRatio_working_3-way'!Y104+4*PI())/3)</f>
        <v>-0.23201242969094868</v>
      </c>
      <c r="AC104" s="11">
        <f>'OddsRatio_working_3-way'!X104^(1/3)*SIN('OddsRatio_working_3-way'!Y104/3)</f>
        <v>4.444662591532892E-2</v>
      </c>
      <c r="AD104" s="11">
        <f>'OddsRatio_working_3-way'!X104^(1/3)*SIN(('OddsRatio_working_3-way'!Y104+2*PI())/3)</f>
        <v>0.44630394212755337</v>
      </c>
      <c r="AE104" s="11">
        <f>'OddsRatio_working_3-way'!X104^(1/3)*SIN(('OddsRatio_working_3-way'!Y104+4*PI())/3)</f>
        <v>-0.49075056804288208</v>
      </c>
      <c r="AF104" s="11">
        <f>-'OddsRatio_working_3-way'!U104/(3*'OddsRatio_working_3-way'!X104^(1/3))*COS(('OddsRatio_working_3-way'!Y104)/3)</f>
        <v>0.54100867369225403</v>
      </c>
      <c r="AG104" s="11">
        <f>-'OddsRatio_working_3-way'!U104/(3*'OddsRatio_working_3-way'!X104^(1/3))*COS(('OddsRatio_working_3-way'!Y104+2*PI())/3)</f>
        <v>-0.30899624400130565</v>
      </c>
      <c r="AH104" s="11">
        <f>-'OddsRatio_working_3-way'!U104/(3*'OddsRatio_working_3-way'!X104^(1/3))*COS(('OddsRatio_working_3-way'!Y104+4*PI())/3)</f>
        <v>-0.23201242969094871</v>
      </c>
      <c r="AI104" s="11">
        <f>'OddsRatio_working_3-way'!U104/(3*'OddsRatio_working_3-way'!X104^(1/3))*SIN(('OddsRatio_working_3-way'!Y104)/3)</f>
        <v>-4.4446625915328934E-2</v>
      </c>
      <c r="AJ104" s="11">
        <f>'OddsRatio_working_3-way'!U104/(3*'OddsRatio_working_3-way'!X104^(1/3))*SIN(('OddsRatio_working_3-way'!Y104+2*PI())/3)</f>
        <v>-0.44630394212755348</v>
      </c>
      <c r="AK104" s="11">
        <f>'OddsRatio_working_3-way'!U104/(3*'OddsRatio_working_3-way'!X104^(1/3))*SIN(('OddsRatio_working_3-way'!Y104+4*PI())/3)</f>
        <v>0.4907505680428822</v>
      </c>
      <c r="AL104" s="11">
        <f>'OddsRatio_working_3-way'!Z104+'OddsRatio_working_3-way'!AF104</f>
        <v>1.0820173473845078</v>
      </c>
      <c r="AM104" s="11">
        <f>'OddsRatio_working_3-way'!AA104+'OddsRatio_working_3-way'!AG104</f>
        <v>-0.61799248800261131</v>
      </c>
      <c r="AN104" s="11">
        <f>'OddsRatio_working_3-way'!AB104+'OddsRatio_working_3-way'!AH104</f>
        <v>-0.46402485938189741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1.0820173473845078</v>
      </c>
      <c r="AS104" s="11">
        <f>IF(('OddsRatio_working_3-way'!X104=0),IF(Q104&gt;0,-Q104^(1/3),(-Q104)^(1/3)),'OddsRatio_working_3-way'!AM104-'OddsRatio_working_3-way'!R104/3)</f>
        <v>-0.61799248800261131</v>
      </c>
      <c r="AT104" s="11">
        <f>IF(('OddsRatio_working_3-way'!X104=0),IF(Q104&gt;0,-Q104^(1/3),(-Q104)^(1/3)),'OddsRatio_working_3-way'!AN104-'OddsRatio_working_3-way'!R104/3)</f>
        <v>-0.46402485938189741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9">
        <f t="shared" si="26"/>
        <v>0.43107485963621428</v>
      </c>
      <c r="E105" s="9">
        <f t="shared" si="27"/>
        <v>0.27088069794182945</v>
      </c>
      <c r="F105" s="9">
        <f t="shared" si="28"/>
        <v>0.2980444424219561</v>
      </c>
      <c r="G105" s="9">
        <f t="shared" si="29"/>
        <v>1.08534761171864</v>
      </c>
      <c r="H105" s="9">
        <f t="shared" si="30"/>
        <v>2.3197826958498666</v>
      </c>
      <c r="I105" s="9">
        <f t="shared" si="31"/>
        <v>3.6916620770622277</v>
      </c>
      <c r="J105" s="9">
        <f t="shared" si="32"/>
        <v>3.355204317429449</v>
      </c>
      <c r="K105" s="11">
        <f t="shared" si="33"/>
        <v>0.45126353790613716</v>
      </c>
      <c r="L105" s="11">
        <f t="shared" si="34"/>
        <v>0.28735632183908044</v>
      </c>
      <c r="M105" s="11">
        <f t="shared" si="35"/>
        <v>0.31545741324921134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-0.26769282283660867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0.23995720596807357</v>
      </c>
      <c r="Q105" s="11">
        <f>2*'OddsRatio_working_3-way'!K105*'OddsRatio_working_3-way'!L105*'OddsRatio_working_3-way'!M105</f>
        <v>8.1812889862964047E-2</v>
      </c>
      <c r="R105" s="11">
        <f t="shared" si="36"/>
        <v>0</v>
      </c>
      <c r="S105" s="11">
        <f t="shared" si="37"/>
        <v>-0.89639013637110454</v>
      </c>
      <c r="T105" s="11">
        <f t="shared" si="38"/>
        <v>-0.30562227629427358</v>
      </c>
      <c r="U105" s="11">
        <f>'OddsRatio_working_3-way'!S105-'OddsRatio_working_3-way'!R105^2/3</f>
        <v>-0.89639013637110454</v>
      </c>
      <c r="V105" s="11">
        <f>'OddsRatio_working_3-way'!S105*'OddsRatio_working_3-way'!R105/3-2*'OddsRatio_working_3-way'!R105^3/27-'OddsRatio_working_3-way'!T105</f>
        <v>0.30562227629427358</v>
      </c>
      <c r="W105" s="11">
        <f>'OddsRatio_working_3-way'!V105^2+4*'OddsRatio_working_3-way'!U105^3/27</f>
        <v>-1.3300678803501706E-2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0.16332915735623799</v>
      </c>
      <c r="Y105" s="11">
        <f>IF('OddsRatio_working_3-way'!W105&gt;=0,IF('OddsRatio_working_3-way'!V105+SQRT('OddsRatio_working_3-way'!W105)&gt;0,0,PI()),ACOS('OddsRatio_working_3-way'!V105/(2*'OddsRatio_working_3-way'!X105)))</f>
        <v>0.36083508753568605</v>
      </c>
      <c r="Z105" s="11">
        <f>'OddsRatio_working_3-way'!X105^(1/3)*COS('OddsRatio_working_3-way'!Y105/3)</f>
        <v>0.54267380585932001</v>
      </c>
      <c r="AA105" s="11">
        <f>'OddsRatio_working_3-way'!X105^(1/3)*COS(('OddsRatio_working_3-way'!Y105+2*PI())/3)</f>
        <v>-0.32813821821722167</v>
      </c>
      <c r="AB105" s="11">
        <f>'OddsRatio_working_3-way'!X105^(1/3)*COS(('OddsRatio_working_3-way'!Y105+4*PI())/3)</f>
        <v>-0.21453558764209824</v>
      </c>
      <c r="AC105" s="11">
        <f>'OddsRatio_working_3-way'!X105^(1/3)*SIN('OddsRatio_working_3-way'!Y105/3)</f>
        <v>6.5588509343197071E-2</v>
      </c>
      <c r="AD105" s="11">
        <f>'OddsRatio_working_3-way'!X105^(1/3)*SIN(('OddsRatio_working_3-way'!Y105+2*PI())/3)</f>
        <v>0.43717504717095712</v>
      </c>
      <c r="AE105" s="11">
        <f>'OddsRatio_working_3-way'!X105^(1/3)*SIN(('OddsRatio_working_3-way'!Y105+4*PI())/3)</f>
        <v>-0.50276355651415416</v>
      </c>
      <c r="AF105" s="11">
        <f>-'OddsRatio_working_3-way'!U105/(3*'OddsRatio_working_3-way'!X105^(1/3))*COS(('OddsRatio_working_3-way'!Y105)/3)</f>
        <v>0.54267380585932001</v>
      </c>
      <c r="AG105" s="11">
        <f>-'OddsRatio_working_3-way'!U105/(3*'OddsRatio_working_3-way'!X105^(1/3))*COS(('OddsRatio_working_3-way'!Y105+2*PI())/3)</f>
        <v>-0.32813821821722167</v>
      </c>
      <c r="AH105" s="11">
        <f>-'OddsRatio_working_3-way'!U105/(3*'OddsRatio_working_3-way'!X105^(1/3))*COS(('OddsRatio_working_3-way'!Y105+4*PI())/3)</f>
        <v>-0.21453558764209824</v>
      </c>
      <c r="AI105" s="11">
        <f>'OddsRatio_working_3-way'!U105/(3*'OddsRatio_working_3-way'!X105^(1/3))*SIN(('OddsRatio_working_3-way'!Y105)/3)</f>
        <v>-6.5588509343197071E-2</v>
      </c>
      <c r="AJ105" s="11">
        <f>'OddsRatio_working_3-way'!U105/(3*'OddsRatio_working_3-way'!X105^(1/3))*SIN(('OddsRatio_working_3-way'!Y105+2*PI())/3)</f>
        <v>-0.43717504717095712</v>
      </c>
      <c r="AK105" s="11">
        <f>'OddsRatio_working_3-way'!U105/(3*'OddsRatio_working_3-way'!X105^(1/3))*SIN(('OddsRatio_working_3-way'!Y105+4*PI())/3)</f>
        <v>0.50276355651415416</v>
      </c>
      <c r="AL105" s="11">
        <f>'OddsRatio_working_3-way'!Z105+'OddsRatio_working_3-way'!AF105</f>
        <v>1.08534761171864</v>
      </c>
      <c r="AM105" s="11">
        <f>'OddsRatio_working_3-way'!AA105+'OddsRatio_working_3-way'!AG105</f>
        <v>-0.65627643643444333</v>
      </c>
      <c r="AN105" s="11">
        <f>'OddsRatio_working_3-way'!AB105+'OddsRatio_working_3-way'!AH105</f>
        <v>-0.42907117528419647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1.08534761171864</v>
      </c>
      <c r="AS105" s="11">
        <f>IF(('OddsRatio_working_3-way'!X105=0),IF(Q105&gt;0,-Q105^(1/3),(-Q105)^(1/3)),'OddsRatio_working_3-way'!AM105-'OddsRatio_working_3-way'!R105/3)</f>
        <v>-0.65627643643444333</v>
      </c>
      <c r="AT105" s="11">
        <f>IF(('OddsRatio_working_3-way'!X105=0),IF(Q105&gt;0,-Q105^(1/3),(-Q105)^(1/3)),'OddsRatio_working_3-way'!AN105-'OddsRatio_working_3-way'!R105/3)</f>
        <v>-0.42907117528419647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9">
        <f t="shared" si="26"/>
        <v>0.43977752860069264</v>
      </c>
      <c r="E106" s="9">
        <f t="shared" si="27"/>
        <v>0.27415431201222756</v>
      </c>
      <c r="F106" s="9">
        <f t="shared" si="28"/>
        <v>0.2860681593870798</v>
      </c>
      <c r="G106" s="9">
        <f t="shared" si="29"/>
        <v>1.0850740912852301</v>
      </c>
      <c r="H106" s="9">
        <f t="shared" si="30"/>
        <v>2.2738769831688601</v>
      </c>
      <c r="I106" s="9">
        <f t="shared" si="31"/>
        <v>3.6475807827359614</v>
      </c>
      <c r="J106" s="9">
        <f t="shared" si="32"/>
        <v>3.4956704099560292</v>
      </c>
      <c r="K106" s="11">
        <f t="shared" si="33"/>
        <v>0.45998160073597055</v>
      </c>
      <c r="L106" s="11">
        <f t="shared" si="34"/>
        <v>0.29069767441860467</v>
      </c>
      <c r="M106" s="11">
        <f t="shared" si="35"/>
        <v>0.30303030303030304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-0.26696469843813719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0.2396345301931404</v>
      </c>
      <c r="Q106" s="11">
        <f>2*'OddsRatio_working_3-way'!K106*'OddsRatio_working_3-way'!L106*'OddsRatio_working_3-way'!M106</f>
        <v>8.103974642987502E-2</v>
      </c>
      <c r="R106" s="11">
        <f t="shared" si="36"/>
        <v>0</v>
      </c>
      <c r="S106" s="11">
        <f t="shared" si="37"/>
        <v>-0.8976262839061101</v>
      </c>
      <c r="T106" s="11">
        <f t="shared" si="38"/>
        <v>-0.30355978488539404</v>
      </c>
      <c r="U106" s="11">
        <f>'OddsRatio_working_3-way'!S106-'OddsRatio_working_3-way'!R106^2/3</f>
        <v>-0.8976262839061101</v>
      </c>
      <c r="V106" s="11">
        <f>'OddsRatio_working_3-way'!S106*'OddsRatio_working_3-way'!R106/3-2*'OddsRatio_working_3-way'!R106^3/27-'OddsRatio_working_3-way'!T106</f>
        <v>0.30355978488539404</v>
      </c>
      <c r="W106" s="11">
        <f>'OddsRatio_working_3-way'!V106^2+4*'OddsRatio_working_3-way'!U106^3/27</f>
        <v>-1.4999171036323283E-2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0.16366712714836018</v>
      </c>
      <c r="Y106" s="11">
        <f>IF('OddsRatio_working_3-way'!W106&gt;=0,IF('OddsRatio_working_3-way'!V106+SQRT('OddsRatio_working_3-way'!W106)&gt;0,0,PI()),ACOS('OddsRatio_working_3-way'!V106/(2*'OddsRatio_working_3-way'!X106)))</f>
        <v>0.38347671067566957</v>
      </c>
      <c r="Z106" s="11">
        <f>'OddsRatio_working_3-way'!X106^(1/3)*COS('OddsRatio_working_3-way'!Y106/3)</f>
        <v>0.54253704564261507</v>
      </c>
      <c r="AA106" s="11">
        <f>'OddsRatio_working_3-way'!X106^(1/3)*COS(('OddsRatio_working_3-way'!Y106+2*PI())/3)</f>
        <v>-0.33165673819123559</v>
      </c>
      <c r="AB106" s="11">
        <f>'OddsRatio_working_3-way'!X106^(1/3)*COS(('OddsRatio_working_3-way'!Y106+4*PI())/3)</f>
        <v>-0.21088030745137964</v>
      </c>
      <c r="AC106" s="11">
        <f>'OddsRatio_working_3-way'!X106^(1/3)*SIN('OddsRatio_working_3-way'!Y106/3)</f>
        <v>6.9730304799418261E-2</v>
      </c>
      <c r="AD106" s="11">
        <f>'OddsRatio_working_3-way'!X106^(1/3)*SIN(('OddsRatio_working_3-way'!Y106+2*PI())/3)</f>
        <v>0.43498571162095312</v>
      </c>
      <c r="AE106" s="11">
        <f>'OddsRatio_working_3-way'!X106^(1/3)*SIN(('OddsRatio_working_3-way'!Y106+4*PI())/3)</f>
        <v>-0.50471601642037112</v>
      </c>
      <c r="AF106" s="11">
        <f>-'OddsRatio_working_3-way'!U106/(3*'OddsRatio_working_3-way'!X106^(1/3))*COS(('OddsRatio_working_3-way'!Y106)/3)</f>
        <v>0.54253704564261496</v>
      </c>
      <c r="AG106" s="11">
        <f>-'OddsRatio_working_3-way'!U106/(3*'OddsRatio_working_3-way'!X106^(1/3))*COS(('OddsRatio_working_3-way'!Y106+2*PI())/3)</f>
        <v>-0.33165673819123553</v>
      </c>
      <c r="AH106" s="11">
        <f>-'OddsRatio_working_3-way'!U106/(3*'OddsRatio_working_3-way'!X106^(1/3))*COS(('OddsRatio_working_3-way'!Y106+4*PI())/3)</f>
        <v>-0.21088030745137962</v>
      </c>
      <c r="AI106" s="11">
        <f>'OddsRatio_working_3-way'!U106/(3*'OddsRatio_working_3-way'!X106^(1/3))*SIN(('OddsRatio_working_3-way'!Y106)/3)</f>
        <v>-6.9730304799418247E-2</v>
      </c>
      <c r="AJ106" s="11">
        <f>'OddsRatio_working_3-way'!U106/(3*'OddsRatio_working_3-way'!X106^(1/3))*SIN(('OddsRatio_working_3-way'!Y106+2*PI())/3)</f>
        <v>-0.43498571162095301</v>
      </c>
      <c r="AK106" s="11">
        <f>'OddsRatio_working_3-way'!U106/(3*'OddsRatio_working_3-way'!X106^(1/3))*SIN(('OddsRatio_working_3-way'!Y106+4*PI())/3)</f>
        <v>0.50471601642037101</v>
      </c>
      <c r="AL106" s="11">
        <f>'OddsRatio_working_3-way'!Z106+'OddsRatio_working_3-way'!AF106</f>
        <v>1.0850740912852301</v>
      </c>
      <c r="AM106" s="11">
        <f>'OddsRatio_working_3-way'!AA106+'OddsRatio_working_3-way'!AG106</f>
        <v>-0.66331347638247107</v>
      </c>
      <c r="AN106" s="11">
        <f>'OddsRatio_working_3-way'!AB106+'OddsRatio_working_3-way'!AH106</f>
        <v>-0.42176061490275929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1.0850740912852301</v>
      </c>
      <c r="AS106" s="11">
        <f>IF(('OddsRatio_working_3-way'!X106=0),IF(Q106&gt;0,-Q106^(1/3),(-Q106)^(1/3)),'OddsRatio_working_3-way'!AM106-'OddsRatio_working_3-way'!R106/3)</f>
        <v>-0.66331347638247107</v>
      </c>
      <c r="AT106" s="11">
        <f>IF(('OddsRatio_working_3-way'!X106=0),IF(Q106&gt;0,-Q106^(1/3),(-Q106)^(1/3)),'OddsRatio_working_3-way'!AN106-'OddsRatio_working_3-way'!R106/3)</f>
        <v>-0.42176061490275929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9">
        <f t="shared" si="26"/>
        <v>0.24832898630040692</v>
      </c>
      <c r="E107" s="9">
        <f t="shared" si="27"/>
        <v>0.2640350467590053</v>
      </c>
      <c r="F107" s="9">
        <f t="shared" si="28"/>
        <v>0.48763596694058747</v>
      </c>
      <c r="G107" s="9">
        <f t="shared" si="29"/>
        <v>1.0888187511037621</v>
      </c>
      <c r="H107" s="9">
        <f t="shared" si="30"/>
        <v>4.0269161280684589</v>
      </c>
      <c r="I107" s="9">
        <f t="shared" si="31"/>
        <v>3.7873760028256309</v>
      </c>
      <c r="J107" s="9">
        <f t="shared" si="32"/>
        <v>2.0507100948151304</v>
      </c>
      <c r="K107" s="11">
        <f t="shared" si="33"/>
        <v>0.26455026455026459</v>
      </c>
      <c r="L107" s="11">
        <f t="shared" si="34"/>
        <v>0.2808988764044944</v>
      </c>
      <c r="M107" s="11">
        <f t="shared" si="35"/>
        <v>0.5089058524173028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-0.25972139212268419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0.238440892299142</v>
      </c>
      <c r="Q107" s="11">
        <f>2*'OddsRatio_working_3-way'!K107*'OddsRatio_working_3-way'!L107*'OddsRatio_working_3-way'!M107</f>
        <v>7.5635493195604142E-2</v>
      </c>
      <c r="R107" s="11">
        <f t="shared" si="36"/>
        <v>0</v>
      </c>
      <c r="S107" s="11">
        <f t="shared" si="37"/>
        <v>-0.91806412383046998</v>
      </c>
      <c r="T107" s="11">
        <f t="shared" si="38"/>
        <v>-0.29121780295970506</v>
      </c>
      <c r="U107" s="11">
        <f>'OddsRatio_working_3-way'!S107-'OddsRatio_working_3-way'!R107^2/3</f>
        <v>-0.91806412383046998</v>
      </c>
      <c r="V107" s="11">
        <f>'OddsRatio_working_3-way'!S107*'OddsRatio_working_3-way'!R107/3-2*'OddsRatio_working_3-way'!R107^3/27-'OddsRatio_working_3-way'!T107</f>
        <v>0.29121780295970506</v>
      </c>
      <c r="W107" s="11">
        <f>'OddsRatio_working_3-way'!V107^2+4*'OddsRatio_working_3-way'!U107^3/27</f>
        <v>-2.9826674112962179E-2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0.16928857232078587</v>
      </c>
      <c r="Y107" s="11">
        <f>IF('OddsRatio_working_3-way'!W107&gt;=0,IF('OddsRatio_working_3-way'!V107+SQRT('OddsRatio_working_3-way'!W107)&gt;0,0,PI()),ACOS('OddsRatio_working_3-way'!V107/(2*'OddsRatio_working_3-way'!X107)))</f>
        <v>0.53528664725577735</v>
      </c>
      <c r="Z107" s="11">
        <f>'OddsRatio_working_3-way'!X107^(1/3)*COS('OddsRatio_working_3-way'!Y107/3)</f>
        <v>0.54440937555188107</v>
      </c>
      <c r="AA107" s="11">
        <f>'OddsRatio_working_3-way'!X107^(1/3)*COS(('OddsRatio_working_3-way'!Y107+2*PI())/3)</f>
        <v>-0.35723324072155843</v>
      </c>
      <c r="AB107" s="11">
        <f>'OddsRatio_working_3-way'!X107^(1/3)*COS(('OddsRatio_working_3-way'!Y107+4*PI())/3)</f>
        <v>-0.1871761348303228</v>
      </c>
      <c r="AC107" s="11">
        <f>'OddsRatio_working_3-way'!X107^(1/3)*SIN('OddsRatio_working_3-way'!Y107/3)</f>
        <v>9.8182515863913661E-2</v>
      </c>
      <c r="AD107" s="11">
        <f>'OddsRatio_working_3-way'!X107^(1/3)*SIN(('OddsRatio_working_3-way'!Y107+2*PI())/3)</f>
        <v>0.42238109135439511</v>
      </c>
      <c r="AE107" s="11">
        <f>'OddsRatio_working_3-way'!X107^(1/3)*SIN(('OddsRatio_working_3-way'!Y107+4*PI())/3)</f>
        <v>-0.52056360721830874</v>
      </c>
      <c r="AF107" s="11">
        <f>-'OddsRatio_working_3-way'!U107/(3*'OddsRatio_working_3-way'!X107^(1/3))*COS(('OddsRatio_working_3-way'!Y107)/3)</f>
        <v>0.54440937555188096</v>
      </c>
      <c r="AG107" s="11">
        <f>-'OddsRatio_working_3-way'!U107/(3*'OddsRatio_working_3-way'!X107^(1/3))*COS(('OddsRatio_working_3-way'!Y107+2*PI())/3)</f>
        <v>-0.35723324072155832</v>
      </c>
      <c r="AH107" s="11">
        <f>-'OddsRatio_working_3-way'!U107/(3*'OddsRatio_working_3-way'!X107^(1/3))*COS(('OddsRatio_working_3-way'!Y107+4*PI())/3)</f>
        <v>-0.18717613483032278</v>
      </c>
      <c r="AI107" s="11">
        <f>'OddsRatio_working_3-way'!U107/(3*'OddsRatio_working_3-way'!X107^(1/3))*SIN(('OddsRatio_working_3-way'!Y107)/3)</f>
        <v>-9.8182515863913633E-2</v>
      </c>
      <c r="AJ107" s="11">
        <f>'OddsRatio_working_3-way'!U107/(3*'OddsRatio_working_3-way'!X107^(1/3))*SIN(('OddsRatio_working_3-way'!Y107+2*PI())/3)</f>
        <v>-0.42238109135439506</v>
      </c>
      <c r="AK107" s="11">
        <f>'OddsRatio_working_3-way'!U107/(3*'OddsRatio_working_3-way'!X107^(1/3))*SIN(('OddsRatio_working_3-way'!Y107+4*PI())/3)</f>
        <v>0.52056360721830863</v>
      </c>
      <c r="AL107" s="11">
        <f>'OddsRatio_working_3-way'!Z107+'OddsRatio_working_3-way'!AF107</f>
        <v>1.0888187511037621</v>
      </c>
      <c r="AM107" s="11">
        <f>'OddsRatio_working_3-way'!AA107+'OddsRatio_working_3-way'!AG107</f>
        <v>-0.71446648144311675</v>
      </c>
      <c r="AN107" s="11">
        <f>'OddsRatio_working_3-way'!AB107+'OddsRatio_working_3-way'!AH107</f>
        <v>-0.37435226966064561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1.0888187511037621</v>
      </c>
      <c r="AS107" s="11">
        <f>IF(('OddsRatio_working_3-way'!X107=0),IF(Q107&gt;0,-Q107^(1/3),(-Q107)^(1/3)),'OddsRatio_working_3-way'!AM107-'OddsRatio_working_3-way'!R107/3)</f>
        <v>-0.71446648144311675</v>
      </c>
      <c r="AT107" s="11">
        <f>IF(('OddsRatio_working_3-way'!X107=0),IF(Q107&gt;0,-Q107^(1/3),(-Q107)^(1/3)),'OddsRatio_working_3-way'!AN107-'OddsRatio_working_3-way'!R107/3)</f>
        <v>-0.37435226966064561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9">
        <f t="shared" si="26"/>
        <v>0.43944794805293813</v>
      </c>
      <c r="E108" s="9">
        <f t="shared" si="27"/>
        <v>0.26012691855702369</v>
      </c>
      <c r="F108" s="9">
        <f t="shared" si="28"/>
        <v>0.30042513339003779</v>
      </c>
      <c r="G108" s="9">
        <f t="shared" si="29"/>
        <v>1.0856020109751185</v>
      </c>
      <c r="H108" s="9">
        <f t="shared" si="30"/>
        <v>2.2755823628957641</v>
      </c>
      <c r="I108" s="9">
        <f t="shared" si="31"/>
        <v>3.8442772687548104</v>
      </c>
      <c r="J108" s="9">
        <f t="shared" si="32"/>
        <v>3.3286163135416298</v>
      </c>
      <c r="K108" s="11">
        <f t="shared" si="33"/>
        <v>0.45977011494252878</v>
      </c>
      <c r="L108" s="11">
        <f t="shared" si="34"/>
        <v>0.27624309392265195</v>
      </c>
      <c r="M108" s="11">
        <f t="shared" si="35"/>
        <v>0.31796502384737679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-0.26667234064721523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0.2398821669719208</v>
      </c>
      <c r="Q108" s="11">
        <f>2*'OddsRatio_working_3-way'!K108*'OddsRatio_working_3-way'!L108*'OddsRatio_working_3-way'!M108</f>
        <v>8.0768406387852112E-2</v>
      </c>
      <c r="R108" s="11">
        <f t="shared" si="36"/>
        <v>0</v>
      </c>
      <c r="S108" s="11">
        <f t="shared" si="37"/>
        <v>-0.89953898626953765</v>
      </c>
      <c r="T108" s="11">
        <f t="shared" si="38"/>
        <v>-0.30287507955203286</v>
      </c>
      <c r="U108" s="11">
        <f>'OddsRatio_working_3-way'!S108-'OddsRatio_working_3-way'!R108^2/3</f>
        <v>-0.89953898626953765</v>
      </c>
      <c r="V108" s="11">
        <f>'OddsRatio_working_3-way'!S108*'OddsRatio_working_3-way'!R108/3-2*'OddsRatio_working_3-way'!R108^3/27-'OddsRatio_working_3-way'!T108</f>
        <v>0.30287507955203286</v>
      </c>
      <c r="W108" s="11">
        <f>'OddsRatio_working_3-way'!V108^2+4*'OddsRatio_working_3-way'!U108^3/27</f>
        <v>-1.6100806242331511E-2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0.16419052961116679</v>
      </c>
      <c r="Y108" s="11">
        <f>IF('OddsRatio_working_3-way'!W108&gt;=0,IF('OddsRatio_working_3-way'!V108+SQRT('OddsRatio_working_3-way'!W108)&gt;0,0,PI()),ACOS('OddsRatio_working_3-way'!V108/(2*'OddsRatio_working_3-way'!X108)))</f>
        <v>0.39673352450336652</v>
      </c>
      <c r="Z108" s="11">
        <f>'OddsRatio_working_3-way'!X108^(1/3)*COS('OddsRatio_working_3-way'!Y108/3)</f>
        <v>0.54280100548755927</v>
      </c>
      <c r="AA108" s="11">
        <f>'OddsRatio_working_3-way'!X108^(1/3)*COS(('OddsRatio_working_3-way'!Y108+2*PI())/3)</f>
        <v>-0.33393087855150577</v>
      </c>
      <c r="AB108" s="11">
        <f>'OddsRatio_working_3-way'!X108^(1/3)*COS(('OddsRatio_working_3-way'!Y108+4*PI())/3)</f>
        <v>-0.20887012693605356</v>
      </c>
      <c r="AC108" s="11">
        <f>'OddsRatio_working_3-way'!X108^(1/3)*SIN('OddsRatio_working_3-way'!Y108/3)</f>
        <v>7.2203858610238508E-2</v>
      </c>
      <c r="AD108" s="11">
        <f>'OddsRatio_working_3-way'!X108^(1/3)*SIN(('OddsRatio_working_3-way'!Y108+2*PI())/3)</f>
        <v>0.43397753064684363</v>
      </c>
      <c r="AE108" s="11">
        <f>'OddsRatio_working_3-way'!X108^(1/3)*SIN(('OddsRatio_working_3-way'!Y108+4*PI())/3)</f>
        <v>-0.50618138925708189</v>
      </c>
      <c r="AF108" s="11">
        <f>-'OddsRatio_working_3-way'!U108/(3*'OddsRatio_working_3-way'!X108^(1/3))*COS(('OddsRatio_working_3-way'!Y108)/3)</f>
        <v>0.54280100548755927</v>
      </c>
      <c r="AG108" s="11">
        <f>-'OddsRatio_working_3-way'!U108/(3*'OddsRatio_working_3-way'!X108^(1/3))*COS(('OddsRatio_working_3-way'!Y108+2*PI())/3)</f>
        <v>-0.33393087855150577</v>
      </c>
      <c r="AH108" s="11">
        <f>-'OddsRatio_working_3-way'!U108/(3*'OddsRatio_working_3-way'!X108^(1/3))*COS(('OddsRatio_working_3-way'!Y108+4*PI())/3)</f>
        <v>-0.20887012693605356</v>
      </c>
      <c r="AI108" s="11">
        <f>'OddsRatio_working_3-way'!U108/(3*'OddsRatio_working_3-way'!X108^(1/3))*SIN(('OddsRatio_working_3-way'!Y108)/3)</f>
        <v>-7.2203858610238508E-2</v>
      </c>
      <c r="AJ108" s="11">
        <f>'OddsRatio_working_3-way'!U108/(3*'OddsRatio_working_3-way'!X108^(1/3))*SIN(('OddsRatio_working_3-way'!Y108+2*PI())/3)</f>
        <v>-0.43397753064684363</v>
      </c>
      <c r="AK108" s="11">
        <f>'OddsRatio_working_3-way'!U108/(3*'OddsRatio_working_3-way'!X108^(1/3))*SIN(('OddsRatio_working_3-way'!Y108+4*PI())/3)</f>
        <v>0.50618138925708189</v>
      </c>
      <c r="AL108" s="11">
        <f>'OddsRatio_working_3-way'!Z108+'OddsRatio_working_3-way'!AF108</f>
        <v>1.0856020109751185</v>
      </c>
      <c r="AM108" s="11">
        <f>'OddsRatio_working_3-way'!AA108+'OddsRatio_working_3-way'!AG108</f>
        <v>-0.66786175710301154</v>
      </c>
      <c r="AN108" s="11">
        <f>'OddsRatio_working_3-way'!AB108+'OddsRatio_working_3-way'!AH108</f>
        <v>-0.41774025387210711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1.0856020109751185</v>
      </c>
      <c r="AS108" s="11">
        <f>IF(('OddsRatio_working_3-way'!X108=0),IF(Q108&gt;0,-Q108^(1/3),(-Q108)^(1/3)),'OddsRatio_working_3-way'!AM108-'OddsRatio_working_3-way'!R108/3)</f>
        <v>-0.66786175710301154</v>
      </c>
      <c r="AT108" s="11">
        <f>IF(('OddsRatio_working_3-way'!X108=0),IF(Q108&gt;0,-Q108^(1/3),(-Q108)^(1/3)),'OddsRatio_working_3-way'!AN108-'OddsRatio_working_3-way'!R108/3)</f>
        <v>-0.41774025387210711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9">
        <f t="shared" si="26"/>
        <v>0.28050060322318393</v>
      </c>
      <c r="E109" s="9">
        <f t="shared" si="27"/>
        <v>0.2822214350219619</v>
      </c>
      <c r="F109" s="9">
        <f t="shared" si="28"/>
        <v>0.43727796175485434</v>
      </c>
      <c r="G109" s="9">
        <f t="shared" si="29"/>
        <v>1.086887594000332</v>
      </c>
      <c r="H109" s="9">
        <f t="shared" si="30"/>
        <v>3.5650547218407835</v>
      </c>
      <c r="I109" s="9">
        <f t="shared" si="31"/>
        <v>3.5433169699607756</v>
      </c>
      <c r="J109" s="9">
        <f t="shared" si="32"/>
        <v>2.2868749112963931</v>
      </c>
      <c r="K109" s="11">
        <f t="shared" si="33"/>
        <v>0.29761904761904762</v>
      </c>
      <c r="L109" s="11">
        <f t="shared" si="34"/>
        <v>0.29940119760479045</v>
      </c>
      <c r="M109" s="11">
        <f t="shared" si="35"/>
        <v>0.45787545787545786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-0.26677257729439086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0.24006800632121417</v>
      </c>
      <c r="Q109" s="11">
        <f>2*'OddsRatio_working_3-way'!K109*'OddsRatio_working_3-way'!L109*'OddsRatio_working_3-way'!M109</f>
        <v>8.1600274072472542E-2</v>
      </c>
      <c r="R109" s="11">
        <f t="shared" si="36"/>
        <v>0</v>
      </c>
      <c r="S109" s="11">
        <f t="shared" si="37"/>
        <v>-0.89989761599931062</v>
      </c>
      <c r="T109" s="11">
        <f t="shared" si="38"/>
        <v>-0.30587954316767874</v>
      </c>
      <c r="U109" s="11">
        <f>'OddsRatio_working_3-way'!S109-'OddsRatio_working_3-way'!R109^2/3</f>
        <v>-0.89989761599931062</v>
      </c>
      <c r="V109" s="11">
        <f>'OddsRatio_working_3-way'!S109*'OddsRatio_working_3-way'!R109/3-2*'OddsRatio_working_3-way'!R109^3/27-'OddsRatio_working_3-way'!T109</f>
        <v>0.30587954316767874</v>
      </c>
      <c r="W109" s="11">
        <f>'OddsRatio_working_3-way'!V109^2+4*'OddsRatio_working_3-way'!U109^3/27</f>
        <v>-1.4400851024118436E-2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0.1642887290356419</v>
      </c>
      <c r="Y109" s="11">
        <f>IF('OddsRatio_working_3-way'!W109&gt;=0,IF('OddsRatio_working_3-way'!V109+SQRT('OddsRatio_working_3-way'!W109)&gt;0,0,PI()),ACOS('OddsRatio_working_3-way'!V109/(2*'OddsRatio_working_3-way'!X109)))</f>
        <v>0.37387070813203338</v>
      </c>
      <c r="Z109" s="11">
        <f>'OddsRatio_working_3-way'!X109^(1/3)*COS('OddsRatio_working_3-way'!Y109/3)</f>
        <v>0.54344379700016587</v>
      </c>
      <c r="AA109" s="11">
        <f>'OddsRatio_working_3-way'!X109^(1/3)*COS(('OddsRatio_working_3-way'!Y109+2*PI())/3)</f>
        <v>-0.33067979556535693</v>
      </c>
      <c r="AB109" s="11">
        <f>'OddsRatio_working_3-way'!X109^(1/3)*COS(('OddsRatio_working_3-way'!Y109+4*PI())/3)</f>
        <v>-0.21276400143480892</v>
      </c>
      <c r="AC109" s="11">
        <f>'OddsRatio_working_3-way'!X109^(1/3)*SIN('OddsRatio_working_3-way'!Y109/3)</f>
        <v>6.8078715482980431E-2</v>
      </c>
      <c r="AD109" s="11">
        <f>'OddsRatio_working_3-way'!X109^(1/3)*SIN(('OddsRatio_working_3-way'!Y109+2*PI())/3)</f>
        <v>0.43659677598972702</v>
      </c>
      <c r="AE109" s="11">
        <f>'OddsRatio_working_3-way'!X109^(1/3)*SIN(('OddsRatio_working_3-way'!Y109+4*PI())/3)</f>
        <v>-0.5046754914727074</v>
      </c>
      <c r="AF109" s="11">
        <f>-'OddsRatio_working_3-way'!U109/(3*'OddsRatio_working_3-way'!X109^(1/3))*COS(('OddsRatio_working_3-way'!Y109)/3)</f>
        <v>0.54344379700016598</v>
      </c>
      <c r="AG109" s="11">
        <f>-'OddsRatio_working_3-way'!U109/(3*'OddsRatio_working_3-way'!X109^(1/3))*COS(('OddsRatio_working_3-way'!Y109+2*PI())/3)</f>
        <v>-0.33067979556535704</v>
      </c>
      <c r="AH109" s="11">
        <f>-'OddsRatio_working_3-way'!U109/(3*'OddsRatio_working_3-way'!X109^(1/3))*COS(('OddsRatio_working_3-way'!Y109+4*PI())/3)</f>
        <v>-0.21276400143480895</v>
      </c>
      <c r="AI109" s="11">
        <f>'OddsRatio_working_3-way'!U109/(3*'OddsRatio_working_3-way'!X109^(1/3))*SIN(('OddsRatio_working_3-way'!Y109)/3)</f>
        <v>-6.8078715482980445E-2</v>
      </c>
      <c r="AJ109" s="11">
        <f>'OddsRatio_working_3-way'!U109/(3*'OddsRatio_working_3-way'!X109^(1/3))*SIN(('OddsRatio_working_3-way'!Y109+2*PI())/3)</f>
        <v>-0.43659677598972713</v>
      </c>
      <c r="AK109" s="11">
        <f>'OddsRatio_working_3-way'!U109/(3*'OddsRatio_working_3-way'!X109^(1/3))*SIN(('OddsRatio_working_3-way'!Y109+4*PI())/3)</f>
        <v>0.50467549147270752</v>
      </c>
      <c r="AL109" s="11">
        <f>'OddsRatio_working_3-way'!Z109+'OddsRatio_working_3-way'!AF109</f>
        <v>1.086887594000332</v>
      </c>
      <c r="AM109" s="11">
        <f>'OddsRatio_working_3-way'!AA109+'OddsRatio_working_3-way'!AG109</f>
        <v>-0.66135959113071396</v>
      </c>
      <c r="AN109" s="11">
        <f>'OddsRatio_working_3-way'!AB109+'OddsRatio_working_3-way'!AH109</f>
        <v>-0.42552800286961789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1.086887594000332</v>
      </c>
      <c r="AS109" s="11">
        <f>IF(('OddsRatio_working_3-way'!X109=0),IF(Q109&gt;0,-Q109^(1/3),(-Q109)^(1/3)),'OddsRatio_working_3-way'!AM109-'OddsRatio_working_3-way'!R109/3)</f>
        <v>-0.66135959113071396</v>
      </c>
      <c r="AT109" s="11">
        <f>IF(('OddsRatio_working_3-way'!X109=0),IF(Q109&gt;0,-Q109^(1/3),(-Q109)^(1/3)),'OddsRatio_working_3-way'!AN109-'OddsRatio_working_3-way'!R109/3)</f>
        <v>-0.42552800286961789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9">
        <f t="shared" si="26"/>
        <v>0.43265706367306078</v>
      </c>
      <c r="E110" s="9">
        <f t="shared" si="27"/>
        <v>0.29326904274400217</v>
      </c>
      <c r="F110" s="9">
        <f t="shared" si="28"/>
        <v>0.2740738935829371</v>
      </c>
      <c r="G110" s="9">
        <f t="shared" si="29"/>
        <v>1.0855127260095134</v>
      </c>
      <c r="H110" s="9">
        <f t="shared" si="30"/>
        <v>2.3112993730194926</v>
      </c>
      <c r="I110" s="9">
        <f t="shared" si="31"/>
        <v>3.4098382517411197</v>
      </c>
      <c r="J110" s="9">
        <f t="shared" si="32"/>
        <v>3.6486510514632124</v>
      </c>
      <c r="K110" s="11">
        <f t="shared" si="33"/>
        <v>0.45289855072463764</v>
      </c>
      <c r="L110" s="11">
        <f t="shared" si="34"/>
        <v>0.3105590062111801</v>
      </c>
      <c r="M110" s="11">
        <f t="shared" si="35"/>
        <v>0.29069767441860467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-0.26754469977202644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0.23992567308718887</v>
      </c>
      <c r="Q110" s="11">
        <f>2*'OddsRatio_working_3-way'!K110*'OddsRatio_working_3-way'!L110*'OddsRatio_working_3-way'!M110</f>
        <v>8.1774258039260014E-2</v>
      </c>
      <c r="R110" s="11">
        <f t="shared" si="36"/>
        <v>0</v>
      </c>
      <c r="S110" s="11">
        <f t="shared" si="37"/>
        <v>-0.89676855228912544</v>
      </c>
      <c r="T110" s="11">
        <f t="shared" si="38"/>
        <v>-0.30564708666977691</v>
      </c>
      <c r="U110" s="11">
        <f>'OddsRatio_working_3-way'!S110-'OddsRatio_working_3-way'!R110^2/3</f>
        <v>-0.89676855228912544</v>
      </c>
      <c r="V110" s="11">
        <f>'OddsRatio_working_3-way'!S110*'OddsRatio_working_3-way'!R110/3-2*'OddsRatio_working_3-way'!R110^3/27-'OddsRatio_working_3-way'!T110</f>
        <v>0.30564708666977691</v>
      </c>
      <c r="W110" s="11">
        <f>'OddsRatio_working_3-way'!V110^2+4*'OddsRatio_working_3-way'!U110^3/27</f>
        <v>-1.3420709137034623E-2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0.16343259369443167</v>
      </c>
      <c r="Y110" s="11">
        <f>IF('OddsRatio_working_3-way'!W110&gt;=0,IF('OddsRatio_working_3-way'!V110+SQRT('OddsRatio_working_3-way'!W110)&gt;0,0,PI()),ACOS('OddsRatio_working_3-way'!V110/(2*'OddsRatio_working_3-way'!X110)))</f>
        <v>0.36229446565059131</v>
      </c>
      <c r="Z110" s="11">
        <f>'OddsRatio_working_3-way'!X110^(1/3)*COS('OddsRatio_working_3-way'!Y110/3)</f>
        <v>0.54275636300475671</v>
      </c>
      <c r="AA110" s="11">
        <f>'OddsRatio_working_3-way'!X110^(1/3)*COS(('OddsRatio_working_3-way'!Y110+2*PI())/3)</f>
        <v>-0.32842014750696064</v>
      </c>
      <c r="AB110" s="11">
        <f>'OddsRatio_working_3-way'!X110^(1/3)*COS(('OddsRatio_working_3-way'!Y110+4*PI())/3)</f>
        <v>-0.21433621549779586</v>
      </c>
      <c r="AC110" s="11">
        <f>'OddsRatio_working_3-way'!X110^(1/3)*SIN('OddsRatio_working_3-way'!Y110/3)</f>
        <v>6.5866388855702188E-2</v>
      </c>
      <c r="AD110" s="11">
        <f>'OddsRatio_working_3-way'!X110^(1/3)*SIN(('OddsRatio_working_3-way'!Y110+2*PI())/3)</f>
        <v>0.43710760399991683</v>
      </c>
      <c r="AE110" s="11">
        <f>'OddsRatio_working_3-way'!X110^(1/3)*SIN(('OddsRatio_working_3-way'!Y110+4*PI())/3)</f>
        <v>-0.50297399285561906</v>
      </c>
      <c r="AF110" s="11">
        <f>-'OddsRatio_working_3-way'!U110/(3*'OddsRatio_working_3-way'!X110^(1/3))*COS(('OddsRatio_working_3-way'!Y110)/3)</f>
        <v>0.5427563630047566</v>
      </c>
      <c r="AG110" s="11">
        <f>-'OddsRatio_working_3-way'!U110/(3*'OddsRatio_working_3-way'!X110^(1/3))*COS(('OddsRatio_working_3-way'!Y110+2*PI())/3)</f>
        <v>-0.32842014750696058</v>
      </c>
      <c r="AH110" s="11">
        <f>-'OddsRatio_working_3-way'!U110/(3*'OddsRatio_working_3-way'!X110^(1/3))*COS(('OddsRatio_working_3-way'!Y110+4*PI())/3)</f>
        <v>-0.2143362154977958</v>
      </c>
      <c r="AI110" s="11">
        <f>'OddsRatio_working_3-way'!U110/(3*'OddsRatio_working_3-way'!X110^(1/3))*SIN(('OddsRatio_working_3-way'!Y110)/3)</f>
        <v>-6.5866388855702174E-2</v>
      </c>
      <c r="AJ110" s="11">
        <f>'OddsRatio_working_3-way'!U110/(3*'OddsRatio_working_3-way'!X110^(1/3))*SIN(('OddsRatio_working_3-way'!Y110+2*PI())/3)</f>
        <v>-0.43710760399991672</v>
      </c>
      <c r="AK110" s="11">
        <f>'OddsRatio_working_3-way'!U110/(3*'OddsRatio_working_3-way'!X110^(1/3))*SIN(('OddsRatio_working_3-way'!Y110+4*PI())/3)</f>
        <v>0.50297399285561895</v>
      </c>
      <c r="AL110" s="11">
        <f>'OddsRatio_working_3-way'!Z110+'OddsRatio_working_3-way'!AF110</f>
        <v>1.0855127260095134</v>
      </c>
      <c r="AM110" s="11">
        <f>'OddsRatio_working_3-way'!AA110+'OddsRatio_working_3-way'!AG110</f>
        <v>-0.65684029501392116</v>
      </c>
      <c r="AN110" s="11">
        <f>'OddsRatio_working_3-way'!AB110+'OddsRatio_working_3-way'!AH110</f>
        <v>-0.42867243099559166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1.0855127260095134</v>
      </c>
      <c r="AS110" s="11">
        <f>IF(('OddsRatio_working_3-way'!X110=0),IF(Q110&gt;0,-Q110^(1/3),(-Q110)^(1/3)),'OddsRatio_working_3-way'!AM110-'OddsRatio_working_3-way'!R110/3)</f>
        <v>-0.65684029501392116</v>
      </c>
      <c r="AT110" s="11">
        <f>IF(('OddsRatio_working_3-way'!X110=0),IF(Q110&gt;0,-Q110^(1/3),(-Q110)^(1/3)),'OddsRatio_working_3-way'!AN110-'OddsRatio_working_3-way'!R110/3)</f>
        <v>-0.42867243099559166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9">
        <f t="shared" si="26"/>
        <v>0.5246836613065996</v>
      </c>
      <c r="E111" s="9">
        <f t="shared" si="27"/>
        <v>0.26205710518016068</v>
      </c>
      <c r="F111" s="9">
        <f t="shared" si="28"/>
        <v>0.21325923351323972</v>
      </c>
      <c r="G111" s="9">
        <f t="shared" si="29"/>
        <v>1.0914582058002553</v>
      </c>
      <c r="H111" s="9">
        <f t="shared" si="30"/>
        <v>1.9059103108142119</v>
      </c>
      <c r="I111" s="9">
        <f t="shared" si="31"/>
        <v>3.8159621709646592</v>
      </c>
      <c r="J111" s="9">
        <f t="shared" si="32"/>
        <v>4.6891287356048634</v>
      </c>
      <c r="K111" s="11">
        <f t="shared" si="33"/>
        <v>0.54644808743169393</v>
      </c>
      <c r="L111" s="11">
        <f t="shared" si="34"/>
        <v>0.27932960893854747</v>
      </c>
      <c r="M111" s="11">
        <f t="shared" si="35"/>
        <v>0.22831050228310504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-0.25223553597871584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0.23662550149621195</v>
      </c>
      <c r="Q111" s="11">
        <f>2*'OddsRatio_working_3-way'!K111*'OddsRatio_working_3-way'!L111*'OddsRatio_working_3-way'!M111</f>
        <v>6.9698233135850357E-2</v>
      </c>
      <c r="R111" s="11">
        <f t="shared" si="36"/>
        <v>0</v>
      </c>
      <c r="S111" s="11">
        <f t="shared" si="37"/>
        <v>-0.93811326218593916</v>
      </c>
      <c r="T111" s="11">
        <f t="shared" si="38"/>
        <v>-0.27632202126242689</v>
      </c>
      <c r="U111" s="11">
        <f>'OddsRatio_working_3-way'!S111-'OddsRatio_working_3-way'!R111^2/3</f>
        <v>-0.93811326218593916</v>
      </c>
      <c r="V111" s="11">
        <f>'OddsRatio_working_3-way'!S111*'OddsRatio_working_3-way'!R111/3-2*'OddsRatio_working_3-way'!R111^3/27-'OddsRatio_working_3-way'!T111</f>
        <v>0.27632202126242689</v>
      </c>
      <c r="W111" s="11">
        <f>'OddsRatio_working_3-way'!V111^2+4*'OddsRatio_working_3-way'!U111^3/27</f>
        <v>-4.595616534537722E-2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0.17486425076322085</v>
      </c>
      <c r="Y111" s="11">
        <f>IF('OddsRatio_working_3-way'!W111&gt;=0,IF('OddsRatio_working_3-way'!V111+SQRT('OddsRatio_working_3-way'!W111)&gt;0,0,PI()),ACOS('OddsRatio_working_3-way'!V111/(2*'OddsRatio_working_3-way'!X111)))</f>
        <v>0.65981706121256867</v>
      </c>
      <c r="Z111" s="11">
        <f>'OddsRatio_working_3-way'!X111^(1/3)*COS('OddsRatio_working_3-way'!Y111/3)</f>
        <v>0.54572910290012777</v>
      </c>
      <c r="AA111" s="11">
        <f>'OddsRatio_working_3-way'!X111^(1/3)*COS(('OddsRatio_working_3-way'!Y111+2*PI())/3)</f>
        <v>-0.37852024335708395</v>
      </c>
      <c r="AB111" s="11">
        <f>'OddsRatio_working_3-way'!X111^(1/3)*COS(('OddsRatio_working_3-way'!Y111+4*PI())/3)</f>
        <v>-0.1672088595430439</v>
      </c>
      <c r="AC111" s="11">
        <f>'OddsRatio_working_3-way'!X111^(1/3)*SIN('OddsRatio_working_3-way'!Y111/3)</f>
        <v>0.12200068432786855</v>
      </c>
      <c r="AD111" s="11">
        <f>'OddsRatio_working_3-way'!X111^(1/3)*SIN(('OddsRatio_working_3-way'!Y111+2*PI())/3)</f>
        <v>0.41161492453206838</v>
      </c>
      <c r="AE111" s="11">
        <f>'OddsRatio_working_3-way'!X111^(1/3)*SIN(('OddsRatio_working_3-way'!Y111+4*PI())/3)</f>
        <v>-0.53361560885993675</v>
      </c>
      <c r="AF111" s="11">
        <f>-'OddsRatio_working_3-way'!U111/(3*'OddsRatio_working_3-way'!X111^(1/3))*COS(('OddsRatio_working_3-way'!Y111)/3)</f>
        <v>0.54572910290012766</v>
      </c>
      <c r="AG111" s="11">
        <f>-'OddsRatio_working_3-way'!U111/(3*'OddsRatio_working_3-way'!X111^(1/3))*COS(('OddsRatio_working_3-way'!Y111+2*PI())/3)</f>
        <v>-0.37852024335708384</v>
      </c>
      <c r="AH111" s="11">
        <f>-'OddsRatio_working_3-way'!U111/(3*'OddsRatio_working_3-way'!X111^(1/3))*COS(('OddsRatio_working_3-way'!Y111+4*PI())/3)</f>
        <v>-0.16720885954304388</v>
      </c>
      <c r="AI111" s="11">
        <f>'OddsRatio_working_3-way'!U111/(3*'OddsRatio_working_3-way'!X111^(1/3))*SIN(('OddsRatio_working_3-way'!Y111)/3)</f>
        <v>-0.12200068432786854</v>
      </c>
      <c r="AJ111" s="11">
        <f>'OddsRatio_working_3-way'!U111/(3*'OddsRatio_working_3-way'!X111^(1/3))*SIN(('OddsRatio_working_3-way'!Y111+2*PI())/3)</f>
        <v>-0.41161492453206827</v>
      </c>
      <c r="AK111" s="11">
        <f>'OddsRatio_working_3-way'!U111/(3*'OddsRatio_working_3-way'!X111^(1/3))*SIN(('OddsRatio_working_3-way'!Y111+4*PI())/3)</f>
        <v>0.53361560885993664</v>
      </c>
      <c r="AL111" s="11">
        <f>'OddsRatio_working_3-way'!Z111+'OddsRatio_working_3-way'!AF111</f>
        <v>1.0914582058002553</v>
      </c>
      <c r="AM111" s="11">
        <f>'OddsRatio_working_3-way'!AA111+'OddsRatio_working_3-way'!AG111</f>
        <v>-0.75704048671416779</v>
      </c>
      <c r="AN111" s="11">
        <f>'OddsRatio_working_3-way'!AB111+'OddsRatio_working_3-way'!AH111</f>
        <v>-0.33441771908608775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1.0914582058002553</v>
      </c>
      <c r="AS111" s="11">
        <f>IF(('OddsRatio_working_3-way'!X111=0),IF(Q111&gt;0,-Q111^(1/3),(-Q111)^(1/3)),'OddsRatio_working_3-way'!AM111-'OddsRatio_working_3-way'!R111/3)</f>
        <v>-0.75704048671416779</v>
      </c>
      <c r="AT111" s="11">
        <f>IF(('OddsRatio_working_3-way'!X111=0),IF(Q111&gt;0,-Q111^(1/3),(-Q111)^(1/3)),'OddsRatio_working_3-way'!AN111-'OddsRatio_working_3-way'!R111/3)</f>
        <v>-0.33441771908608775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9">
        <f t="shared" si="26"/>
        <v>0.54542302361086026</v>
      </c>
      <c r="E112" s="9">
        <f t="shared" si="27"/>
        <v>0.26063574687194585</v>
      </c>
      <c r="F112" s="9">
        <f t="shared" si="28"/>
        <v>0.19394122951719392</v>
      </c>
      <c r="G112" s="9">
        <f t="shared" si="29"/>
        <v>1.0995241264848337</v>
      </c>
      <c r="H112" s="9">
        <f t="shared" si="30"/>
        <v>1.8334392878755044</v>
      </c>
      <c r="I112" s="9">
        <f t="shared" si="31"/>
        <v>3.8367722463308711</v>
      </c>
      <c r="J112" s="9">
        <f t="shared" si="32"/>
        <v>5.1562011981126723</v>
      </c>
      <c r="K112" s="11">
        <f t="shared" si="33"/>
        <v>0.56882821387940841</v>
      </c>
      <c r="L112" s="11">
        <f t="shared" si="34"/>
        <v>0.27932960893854747</v>
      </c>
      <c r="M112" s="11">
        <f t="shared" si="35"/>
        <v>0.20920502092050208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-0.24572589040476256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0.23660732722433023</v>
      </c>
      <c r="Q112" s="11">
        <f>2*'OddsRatio_working_3-way'!K112*'OddsRatio_working_3-way'!L112*'OddsRatio_working_3-way'!M112</f>
        <v>6.6481406918890193E-2</v>
      </c>
      <c r="R112" s="11">
        <f t="shared" si="36"/>
        <v>0</v>
      </c>
      <c r="S112" s="11">
        <f t="shared" si="37"/>
        <v>-0.96289132103494623</v>
      </c>
      <c r="T112" s="11">
        <f t="shared" si="38"/>
        <v>-0.27055108767489355</v>
      </c>
      <c r="U112" s="11">
        <f>'OddsRatio_working_3-way'!S112-'OddsRatio_working_3-way'!R112^2/3</f>
        <v>-0.96289132103494623</v>
      </c>
      <c r="V112" s="11">
        <f>'OddsRatio_working_3-way'!S112*'OddsRatio_working_3-way'!R112/3-2*'OddsRatio_working_3-way'!R112^3/27-'OddsRatio_working_3-way'!T112</f>
        <v>0.27055108767489355</v>
      </c>
      <c r="W112" s="11">
        <f>'OddsRatio_working_3-way'!V112^2+4*'OddsRatio_working_3-way'!U112^3/27</f>
        <v>-5.906196445594776E-2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0.18183774051198481</v>
      </c>
      <c r="Y112" s="11">
        <f>IF('OddsRatio_working_3-way'!W112&gt;=0,IF('OddsRatio_working_3-way'!V112+SQRT('OddsRatio_working_3-way'!W112)&gt;0,0,PI()),ACOS('OddsRatio_working_3-way'!V112/(2*'OddsRatio_working_3-way'!X112)))</f>
        <v>0.73185591870646882</v>
      </c>
      <c r="Z112" s="11">
        <f>'OddsRatio_working_3-way'!X112^(1/3)*COS('OddsRatio_working_3-way'!Y112/3)</f>
        <v>0.54976206324241683</v>
      </c>
      <c r="AA112" s="11">
        <f>'OddsRatio_working_3-way'!X112^(1/3)*COS(('OddsRatio_working_3-way'!Y112+2*PI())/3)</f>
        <v>-0.39338877661417143</v>
      </c>
      <c r="AB112" s="11">
        <f>'OddsRatio_working_3-way'!X112^(1/3)*COS(('OddsRatio_working_3-way'!Y112+4*PI())/3)</f>
        <v>-0.15637328662824565</v>
      </c>
      <c r="AC112" s="11">
        <f>'OddsRatio_working_3-way'!X112^(1/3)*SIN('OddsRatio_working_3-way'!Y112/3)</f>
        <v>0.13684095694548554</v>
      </c>
      <c r="AD112" s="11">
        <f>'OddsRatio_working_3-way'!X112^(1/3)*SIN(('OddsRatio_working_3-way'!Y112+2*PI())/3)</f>
        <v>0.40768743433213755</v>
      </c>
      <c r="AE112" s="11">
        <f>'OddsRatio_working_3-way'!X112^(1/3)*SIN(('OddsRatio_working_3-way'!Y112+4*PI())/3)</f>
        <v>-0.54452839127762287</v>
      </c>
      <c r="AF112" s="11">
        <f>-'OddsRatio_working_3-way'!U112/(3*'OddsRatio_working_3-way'!X112^(1/3))*COS(('OddsRatio_working_3-way'!Y112)/3)</f>
        <v>0.54976206324241683</v>
      </c>
      <c r="AG112" s="11">
        <f>-'OddsRatio_working_3-way'!U112/(3*'OddsRatio_working_3-way'!X112^(1/3))*COS(('OddsRatio_working_3-way'!Y112+2*PI())/3)</f>
        <v>-0.39338877661417143</v>
      </c>
      <c r="AH112" s="11">
        <f>-'OddsRatio_working_3-way'!U112/(3*'OddsRatio_working_3-way'!X112^(1/3))*COS(('OddsRatio_working_3-way'!Y112+4*PI())/3)</f>
        <v>-0.15637328662824565</v>
      </c>
      <c r="AI112" s="11">
        <f>'OddsRatio_working_3-way'!U112/(3*'OddsRatio_working_3-way'!X112^(1/3))*SIN(('OddsRatio_working_3-way'!Y112)/3)</f>
        <v>-0.13684095694548554</v>
      </c>
      <c r="AJ112" s="11">
        <f>'OddsRatio_working_3-way'!U112/(3*'OddsRatio_working_3-way'!X112^(1/3))*SIN(('OddsRatio_working_3-way'!Y112+2*PI())/3)</f>
        <v>-0.40768743433213755</v>
      </c>
      <c r="AK112" s="11">
        <f>'OddsRatio_working_3-way'!U112/(3*'OddsRatio_working_3-way'!X112^(1/3))*SIN(('OddsRatio_working_3-way'!Y112+4*PI())/3)</f>
        <v>0.54452839127762287</v>
      </c>
      <c r="AL112" s="11">
        <f>'OddsRatio_working_3-way'!Z112+'OddsRatio_working_3-way'!AF112</f>
        <v>1.0995241264848337</v>
      </c>
      <c r="AM112" s="11">
        <f>'OddsRatio_working_3-way'!AA112+'OddsRatio_working_3-way'!AG112</f>
        <v>-0.78677755322834286</v>
      </c>
      <c r="AN112" s="11">
        <f>'OddsRatio_working_3-way'!AB112+'OddsRatio_working_3-way'!AH112</f>
        <v>-0.3127465732564913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1.0995241264848337</v>
      </c>
      <c r="AS112" s="11">
        <f>IF(('OddsRatio_working_3-way'!X112=0),IF(Q112&gt;0,-Q112^(1/3),(-Q112)^(1/3)),'OddsRatio_working_3-way'!AM112-'OddsRatio_working_3-way'!R112/3)</f>
        <v>-0.78677755322834286</v>
      </c>
      <c r="AT112" s="11">
        <f>IF(('OddsRatio_working_3-way'!X112=0),IF(Q112&gt;0,-Q112^(1/3),(-Q112)^(1/3)),'OddsRatio_working_3-way'!AN112-'OddsRatio_working_3-way'!R112/3)</f>
        <v>-0.3127465732564913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9">
        <f t="shared" si="26"/>
        <v>0.27458616704409422</v>
      </c>
      <c r="E113" s="9">
        <f t="shared" si="27"/>
        <v>0.31918653321122126</v>
      </c>
      <c r="F113" s="9">
        <f t="shared" si="28"/>
        <v>0.40622729974468441</v>
      </c>
      <c r="G113" s="9">
        <f t="shared" si="29"/>
        <v>1.0827229733087571</v>
      </c>
      <c r="H113" s="9">
        <f t="shared" si="30"/>
        <v>3.6418440548733679</v>
      </c>
      <c r="I113" s="9">
        <f t="shared" si="31"/>
        <v>3.1329642574182519</v>
      </c>
      <c r="J113" s="9">
        <f t="shared" si="32"/>
        <v>2.4616760139668217</v>
      </c>
      <c r="K113" s="11">
        <f t="shared" si="33"/>
        <v>0.29069767441860467</v>
      </c>
      <c r="L113" s="11">
        <f t="shared" si="34"/>
        <v>0.33670033670033667</v>
      </c>
      <c r="M113" s="11">
        <f t="shared" si="35"/>
        <v>0.42553191489361702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-0.27027574108227248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0.23990523743121467</v>
      </c>
      <c r="Q113" s="11">
        <f>2*'OddsRatio_working_3-way'!K113*'OddsRatio_working_3-way'!L113*'OddsRatio_working_3-way'!M113</f>
        <v>8.3300429663616199E-2</v>
      </c>
      <c r="R113" s="11">
        <f t="shared" si="36"/>
        <v>0</v>
      </c>
      <c r="S113" s="11">
        <f t="shared" si="37"/>
        <v>-0.88763141105655885</v>
      </c>
      <c r="T113" s="11">
        <f t="shared" si="38"/>
        <v>-0.30820535106130514</v>
      </c>
      <c r="U113" s="11">
        <f>'OddsRatio_working_3-way'!S113-'OddsRatio_working_3-way'!R113^2/3</f>
        <v>-0.88763141105655885</v>
      </c>
      <c r="V113" s="11">
        <f>'OddsRatio_working_3-way'!S113*'OddsRatio_working_3-way'!R113/3-2*'OddsRatio_working_3-way'!R113^3/27-'OddsRatio_working_3-way'!T113</f>
        <v>0.30820535106130514</v>
      </c>
      <c r="W113" s="11">
        <f>'OddsRatio_working_3-way'!V113^2+4*'OddsRatio_working_3-way'!U113^3/27</f>
        <v>-8.6176820328335846E-3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0.16094115419591715</v>
      </c>
      <c r="Y113" s="11">
        <f>IF('OddsRatio_working_3-way'!W113&gt;=0,IF('OddsRatio_working_3-way'!V113+SQRT('OddsRatio_working_3-way'!W113)&gt;0,0,PI()),ACOS('OddsRatio_working_3-way'!V113/(2*'OddsRatio_working_3-way'!X113)))</f>
        <v>0.29255740567060795</v>
      </c>
      <c r="Z113" s="11">
        <f>'OddsRatio_working_3-way'!X113^(1/3)*COS('OddsRatio_working_3-way'!Y113/3)</f>
        <v>0.54136148665437855</v>
      </c>
      <c r="AA113" s="11">
        <f>'OddsRatio_working_3-way'!X113^(1/3)*COS(('OddsRatio_working_3-way'!Y113+2*PI())/3)</f>
        <v>-0.31654639866602197</v>
      </c>
      <c r="AB113" s="11">
        <f>'OddsRatio_working_3-way'!X113^(1/3)*COS(('OddsRatio_working_3-way'!Y113+4*PI())/3)</f>
        <v>-0.22481508798835648</v>
      </c>
      <c r="AC113" s="11">
        <f>'OddsRatio_working_3-way'!X113^(1/3)*SIN('OddsRatio_working_3-way'!Y113/3)</f>
        <v>5.2961096912867378E-2</v>
      </c>
      <c r="AD113" s="11">
        <f>'OddsRatio_working_3-way'!X113^(1/3)*SIN(('OddsRatio_working_3-way'!Y113+2*PI())/3)</f>
        <v>0.4423522516167685</v>
      </c>
      <c r="AE113" s="11">
        <f>'OddsRatio_working_3-way'!X113^(1/3)*SIN(('OddsRatio_working_3-way'!Y113+4*PI())/3)</f>
        <v>-0.49531334852963588</v>
      </c>
      <c r="AF113" s="11">
        <f>-'OddsRatio_working_3-way'!U113/(3*'OddsRatio_working_3-way'!X113^(1/3))*COS(('OddsRatio_working_3-way'!Y113)/3)</f>
        <v>0.54136148665437855</v>
      </c>
      <c r="AG113" s="11">
        <f>-'OddsRatio_working_3-way'!U113/(3*'OddsRatio_working_3-way'!X113^(1/3))*COS(('OddsRatio_working_3-way'!Y113+2*PI())/3)</f>
        <v>-0.31654639866602197</v>
      </c>
      <c r="AH113" s="11">
        <f>-'OddsRatio_working_3-way'!U113/(3*'OddsRatio_working_3-way'!X113^(1/3))*COS(('OddsRatio_working_3-way'!Y113+4*PI())/3)</f>
        <v>-0.22481508798835648</v>
      </c>
      <c r="AI113" s="11">
        <f>'OddsRatio_working_3-way'!U113/(3*'OddsRatio_working_3-way'!X113^(1/3))*SIN(('OddsRatio_working_3-way'!Y113)/3)</f>
        <v>-5.2961096912867378E-2</v>
      </c>
      <c r="AJ113" s="11">
        <f>'OddsRatio_working_3-way'!U113/(3*'OddsRatio_working_3-way'!X113^(1/3))*SIN(('OddsRatio_working_3-way'!Y113+2*PI())/3)</f>
        <v>-0.4423522516167685</v>
      </c>
      <c r="AK113" s="11">
        <f>'OddsRatio_working_3-way'!U113/(3*'OddsRatio_working_3-way'!X113^(1/3))*SIN(('OddsRatio_working_3-way'!Y113+4*PI())/3)</f>
        <v>0.49531334852963588</v>
      </c>
      <c r="AL113" s="11">
        <f>'OddsRatio_working_3-way'!Z113+'OddsRatio_working_3-way'!AF113</f>
        <v>1.0827229733087571</v>
      </c>
      <c r="AM113" s="11">
        <f>'OddsRatio_working_3-way'!AA113+'OddsRatio_working_3-way'!AG113</f>
        <v>-0.63309279733204393</v>
      </c>
      <c r="AN113" s="11">
        <f>'OddsRatio_working_3-way'!AB113+'OddsRatio_working_3-way'!AH113</f>
        <v>-0.44963017597671295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1.0827229733087571</v>
      </c>
      <c r="AS113" s="11">
        <f>IF(('OddsRatio_working_3-way'!X113=0),IF(Q113&gt;0,-Q113^(1/3),(-Q113)^(1/3)),'OddsRatio_working_3-way'!AM113-'OddsRatio_working_3-way'!R113/3)</f>
        <v>-0.63309279733204393</v>
      </c>
      <c r="AT113" s="11">
        <f>IF(('OddsRatio_working_3-way'!X113=0),IF(Q113&gt;0,-Q113^(1/3),(-Q113)^(1/3)),'OddsRatio_working_3-way'!AN113-'OddsRatio_working_3-way'!R113/3)</f>
        <v>-0.44963017597671295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9">
        <f t="shared" si="26"/>
        <v>0.40844040808719739</v>
      </c>
      <c r="E114" s="9">
        <f t="shared" si="27"/>
        <v>0.27763864730119081</v>
      </c>
      <c r="F114" s="9">
        <f t="shared" si="28"/>
        <v>0.31392094461161191</v>
      </c>
      <c r="G114" s="9">
        <f t="shared" si="29"/>
        <v>1.0840850144011858</v>
      </c>
      <c r="H114" s="9">
        <f t="shared" si="30"/>
        <v>2.448337579239984</v>
      </c>
      <c r="I114" s="9">
        <f t="shared" si="31"/>
        <v>3.6018040345628459</v>
      </c>
      <c r="J114" s="9">
        <f t="shared" si="32"/>
        <v>3.1855153890327905</v>
      </c>
      <c r="K114" s="11">
        <f t="shared" si="33"/>
        <v>0.42808219178082196</v>
      </c>
      <c r="L114" s="11">
        <f t="shared" si="34"/>
        <v>0.29411764705882354</v>
      </c>
      <c r="M114" s="11">
        <f t="shared" si="35"/>
        <v>0.33156498673740054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-0.26985168545089633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0.24012411912186846</v>
      </c>
      <c r="Q114" s="11">
        <f>2*'OddsRatio_working_3-way'!K114*'OddsRatio_working_3-way'!L114*'OddsRatio_working_3-way'!M114</f>
        <v>8.3492391906073882E-2</v>
      </c>
      <c r="R114" s="11">
        <f t="shared" si="36"/>
        <v>0</v>
      </c>
      <c r="S114" s="11">
        <f t="shared" si="37"/>
        <v>-0.88983738871463425</v>
      </c>
      <c r="T114" s="11">
        <f t="shared" si="38"/>
        <v>-0.30940103919145839</v>
      </c>
      <c r="U114" s="11">
        <f>'OddsRatio_working_3-way'!S114-'OddsRatio_working_3-way'!R114^2/3</f>
        <v>-0.88983738871463425</v>
      </c>
      <c r="V114" s="11">
        <f>'OddsRatio_working_3-way'!S114*'OddsRatio_working_3-way'!R114/3-2*'OddsRatio_working_3-way'!R114^3/27-'OddsRatio_working_3-way'!T114</f>
        <v>0.30940103919145839</v>
      </c>
      <c r="W114" s="11">
        <f>'OddsRatio_working_3-way'!V114^2+4*'OddsRatio_working_3-way'!U114^3/27</f>
        <v>-8.6536128582936078E-3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0.16154149305290574</v>
      </c>
      <c r="Y114" s="11">
        <f>IF('OddsRatio_working_3-way'!W114&gt;=0,IF('OddsRatio_working_3-way'!V114+SQRT('OddsRatio_working_3-way'!W114)&gt;0,0,PI()),ACOS('OddsRatio_working_3-way'!V114/(2*'OddsRatio_working_3-way'!X114)))</f>
        <v>0.29206302064236933</v>
      </c>
      <c r="Z114" s="11">
        <f>'OddsRatio_working_3-way'!X114^(1/3)*COS('OddsRatio_working_3-way'!Y114/3)</f>
        <v>0.54204250720059288</v>
      </c>
      <c r="AA114" s="11">
        <f>'OddsRatio_working_3-way'!X114^(1/3)*COS(('OddsRatio_working_3-way'!Y114+2*PI())/3)</f>
        <v>-0.31686650929191534</v>
      </c>
      <c r="AB114" s="11">
        <f>'OddsRatio_working_3-way'!X114^(1/3)*COS(('OddsRatio_working_3-way'!Y114+4*PI())/3)</f>
        <v>-0.22517599790867743</v>
      </c>
      <c r="AC114" s="11">
        <f>'OddsRatio_working_3-way'!X114^(1/3)*SIN('OddsRatio_working_3-way'!Y114/3)</f>
        <v>5.293754142924683E-2</v>
      </c>
      <c r="AD114" s="11">
        <f>'OddsRatio_working_3-way'!X114^(1/3)*SIN(('OddsRatio_working_3-way'!Y114+2*PI())/3)</f>
        <v>0.44295381045209958</v>
      </c>
      <c r="AE114" s="11">
        <f>'OddsRatio_working_3-way'!X114^(1/3)*SIN(('OddsRatio_working_3-way'!Y114+4*PI())/3)</f>
        <v>-0.49589135188134642</v>
      </c>
      <c r="AF114" s="11">
        <f>-'OddsRatio_working_3-way'!U114/(3*'OddsRatio_working_3-way'!X114^(1/3))*COS(('OddsRatio_working_3-way'!Y114)/3)</f>
        <v>0.54204250720059288</v>
      </c>
      <c r="AG114" s="11">
        <f>-'OddsRatio_working_3-way'!U114/(3*'OddsRatio_working_3-way'!X114^(1/3))*COS(('OddsRatio_working_3-way'!Y114+2*PI())/3)</f>
        <v>-0.31686650929191534</v>
      </c>
      <c r="AH114" s="11">
        <f>-'OddsRatio_working_3-way'!U114/(3*'OddsRatio_working_3-way'!X114^(1/3))*COS(('OddsRatio_working_3-way'!Y114+4*PI())/3)</f>
        <v>-0.22517599790867743</v>
      </c>
      <c r="AI114" s="11">
        <f>'OddsRatio_working_3-way'!U114/(3*'OddsRatio_working_3-way'!X114^(1/3))*SIN(('OddsRatio_working_3-way'!Y114)/3)</f>
        <v>-5.293754142924683E-2</v>
      </c>
      <c r="AJ114" s="11">
        <f>'OddsRatio_working_3-way'!U114/(3*'OddsRatio_working_3-way'!X114^(1/3))*SIN(('OddsRatio_working_3-way'!Y114+2*PI())/3)</f>
        <v>-0.44295381045209958</v>
      </c>
      <c r="AK114" s="11">
        <f>'OddsRatio_working_3-way'!U114/(3*'OddsRatio_working_3-way'!X114^(1/3))*SIN(('OddsRatio_working_3-way'!Y114+4*PI())/3)</f>
        <v>0.49589135188134642</v>
      </c>
      <c r="AL114" s="11">
        <f>'OddsRatio_working_3-way'!Z114+'OddsRatio_working_3-way'!AF114</f>
        <v>1.0840850144011858</v>
      </c>
      <c r="AM114" s="11">
        <f>'OddsRatio_working_3-way'!AA114+'OddsRatio_working_3-way'!AG114</f>
        <v>-0.63373301858383069</v>
      </c>
      <c r="AN114" s="11">
        <f>'OddsRatio_working_3-way'!AB114+'OddsRatio_working_3-way'!AH114</f>
        <v>-0.45035199581735486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1.0840850144011858</v>
      </c>
      <c r="AS114" s="11">
        <f>IF(('OddsRatio_working_3-way'!X114=0),IF(Q114&gt;0,-Q114^(1/3),(-Q114)^(1/3)),'OddsRatio_working_3-way'!AM114-'OddsRatio_working_3-way'!R114/3)</f>
        <v>-0.63373301858383069</v>
      </c>
      <c r="AT114" s="11">
        <f>IF(('OddsRatio_working_3-way'!X114=0),IF(Q114&gt;0,-Q114^(1/3),(-Q114)^(1/3)),'OddsRatio_working_3-way'!AN114-'OddsRatio_working_3-way'!R114/3)</f>
        <v>-0.45035199581735486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9">
        <f t="shared" si="26"/>
        <v>0.23239584154791967</v>
      </c>
      <c r="E115" s="9">
        <f t="shared" si="27"/>
        <v>0.3217671522491336</v>
      </c>
      <c r="F115" s="9">
        <f t="shared" si="28"/>
        <v>0.44583700620294653</v>
      </c>
      <c r="G115" s="9">
        <f t="shared" si="29"/>
        <v>1.0865141399692522</v>
      </c>
      <c r="H115" s="9">
        <f t="shared" si="30"/>
        <v>4.3030029855065264</v>
      </c>
      <c r="I115" s="9">
        <f t="shared" si="31"/>
        <v>3.1078374315403496</v>
      </c>
      <c r="J115" s="9">
        <f t="shared" si="32"/>
        <v>2.2429721761248249</v>
      </c>
      <c r="K115" s="11">
        <f t="shared" si="33"/>
        <v>0.24752475247524752</v>
      </c>
      <c r="L115" s="11">
        <f t="shared" si="34"/>
        <v>0.3401360544217687</v>
      </c>
      <c r="M115" s="11">
        <f t="shared" si="35"/>
        <v>0.46641791044776115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-0.26494020099542692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0.24048151845339877</v>
      </c>
      <c r="Q115" s="11">
        <f>2*'OddsRatio_working_3-way'!K115*'OddsRatio_working_3-way'!L115*'OddsRatio_working_3-way'!M115</f>
        <v>7.8537399886805609E-2</v>
      </c>
      <c r="R115" s="11">
        <f t="shared" si="36"/>
        <v>0</v>
      </c>
      <c r="S115" s="11">
        <f t="shared" si="37"/>
        <v>-0.90768225263613234</v>
      </c>
      <c r="T115" s="11">
        <f t="shared" si="38"/>
        <v>-0.29643443913655532</v>
      </c>
      <c r="U115" s="11">
        <f>'OddsRatio_working_3-way'!S115-'OddsRatio_working_3-way'!R115^2/3</f>
        <v>-0.90768225263613234</v>
      </c>
      <c r="V115" s="11">
        <f>'OddsRatio_working_3-way'!S115*'OddsRatio_working_3-way'!R115/3-2*'OddsRatio_working_3-way'!R115^3/27-'OddsRatio_working_3-way'!T115</f>
        <v>0.29643443913655532</v>
      </c>
      <c r="W115" s="11">
        <f>'OddsRatio_working_3-way'!V115^2+4*'OddsRatio_working_3-way'!U115^3/27</f>
        <v>-2.2915908212962507E-2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0.16642512199121759</v>
      </c>
      <c r="Y115" s="11">
        <f>IF('OddsRatio_working_3-way'!W115&gt;=0,IF('OddsRatio_working_3-way'!V115+SQRT('OddsRatio_working_3-way'!W115)&gt;0,0,PI()),ACOS('OddsRatio_working_3-way'!V115/(2*'OddsRatio_working_3-way'!X115)))</f>
        <v>0.4721466928691076</v>
      </c>
      <c r="Z115" s="11">
        <f>'OddsRatio_working_3-way'!X115^(1/3)*COS('OddsRatio_working_3-way'!Y115/3)</f>
        <v>0.5432570699846262</v>
      </c>
      <c r="AA115" s="11">
        <f>'OddsRatio_working_3-way'!X115^(1/3)*COS(('OddsRatio_working_3-way'!Y115+2*PI())/3)</f>
        <v>-0.34629030628674745</v>
      </c>
      <c r="AB115" s="11">
        <f>'OddsRatio_working_3-way'!X115^(1/3)*COS(('OddsRatio_working_3-way'!Y115+4*PI())/3)</f>
        <v>-0.19696676369787866</v>
      </c>
      <c r="AC115" s="11">
        <f>'OddsRatio_working_3-way'!X115^(1/3)*SIN('OddsRatio_working_3-way'!Y115/3)</f>
        <v>8.6211987510031951E-2</v>
      </c>
      <c r="AD115" s="11">
        <f>'OddsRatio_working_3-way'!X115^(1/3)*SIN(('OddsRatio_working_3-way'!Y115+2*PI())/3)</f>
        <v>0.42736842963717103</v>
      </c>
      <c r="AE115" s="11">
        <f>'OddsRatio_working_3-way'!X115^(1/3)*SIN(('OddsRatio_working_3-way'!Y115+4*PI())/3)</f>
        <v>-0.51358041714720293</v>
      </c>
      <c r="AF115" s="11">
        <f>-'OddsRatio_working_3-way'!U115/(3*'OddsRatio_working_3-way'!X115^(1/3))*COS(('OddsRatio_working_3-way'!Y115)/3)</f>
        <v>0.54325706998462597</v>
      </c>
      <c r="AG115" s="11">
        <f>-'OddsRatio_working_3-way'!U115/(3*'OddsRatio_working_3-way'!X115^(1/3))*COS(('OddsRatio_working_3-way'!Y115+2*PI())/3)</f>
        <v>-0.34629030628674728</v>
      </c>
      <c r="AH115" s="11">
        <f>-'OddsRatio_working_3-way'!U115/(3*'OddsRatio_working_3-way'!X115^(1/3))*COS(('OddsRatio_working_3-way'!Y115+4*PI())/3)</f>
        <v>-0.19696676369787858</v>
      </c>
      <c r="AI115" s="11">
        <f>'OddsRatio_working_3-way'!U115/(3*'OddsRatio_working_3-way'!X115^(1/3))*SIN(('OddsRatio_working_3-way'!Y115)/3)</f>
        <v>-8.6211987510031909E-2</v>
      </c>
      <c r="AJ115" s="11">
        <f>'OddsRatio_working_3-way'!U115/(3*'OddsRatio_working_3-way'!X115^(1/3))*SIN(('OddsRatio_working_3-way'!Y115+2*PI())/3)</f>
        <v>-0.42736842963717081</v>
      </c>
      <c r="AK115" s="11">
        <f>'OddsRatio_working_3-way'!U115/(3*'OddsRatio_working_3-way'!X115^(1/3))*SIN(('OddsRatio_working_3-way'!Y115+4*PI())/3)</f>
        <v>0.51358041714720271</v>
      </c>
      <c r="AL115" s="11">
        <f>'OddsRatio_working_3-way'!Z115+'OddsRatio_working_3-way'!AF115</f>
        <v>1.0865141399692522</v>
      </c>
      <c r="AM115" s="11">
        <f>'OddsRatio_working_3-way'!AA115+'OddsRatio_working_3-way'!AG115</f>
        <v>-0.69258061257349479</v>
      </c>
      <c r="AN115" s="11">
        <f>'OddsRatio_working_3-way'!AB115+'OddsRatio_working_3-way'!AH115</f>
        <v>-0.39393352739575727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1.0865141399692522</v>
      </c>
      <c r="AS115" s="11">
        <f>IF(('OddsRatio_working_3-way'!X115=0),IF(Q115&gt;0,-Q115^(1/3),(-Q115)^(1/3)),'OddsRatio_working_3-way'!AM115-'OddsRatio_working_3-way'!R115/3)</f>
        <v>-0.69258061257349479</v>
      </c>
      <c r="AT115" s="11">
        <f>IF(('OddsRatio_working_3-way'!X115=0),IF(Q115&gt;0,-Q115^(1/3),(-Q115)^(1/3)),'OddsRatio_working_3-way'!AN115-'OddsRatio_working_3-way'!R115/3)</f>
        <v>-0.39393352739575727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9">
        <f t="shared" si="26"/>
        <v>0.3450620009353299</v>
      </c>
      <c r="E116" s="9">
        <f t="shared" si="27"/>
        <v>0.30210742440628596</v>
      </c>
      <c r="F116" s="9">
        <f t="shared" si="28"/>
        <v>0.35283057465838424</v>
      </c>
      <c r="G116" s="9">
        <f t="shared" si="29"/>
        <v>1.0814985250173481</v>
      </c>
      <c r="H116" s="9">
        <f t="shared" si="30"/>
        <v>2.898029911405446</v>
      </c>
      <c r="I116" s="9">
        <f t="shared" si="31"/>
        <v>3.3100808494370551</v>
      </c>
      <c r="J116" s="9">
        <f t="shared" si="32"/>
        <v>2.8342214984294225</v>
      </c>
      <c r="K116" s="11">
        <f t="shared" si="33"/>
        <v>0.36297640653357532</v>
      </c>
      <c r="L116" s="11">
        <f t="shared" si="34"/>
        <v>0.31887755102040816</v>
      </c>
      <c r="M116" s="11">
        <f t="shared" si="35"/>
        <v>0.37091988130563797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-0.2729522458409549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0.23986182090709371</v>
      </c>
      <c r="Q116" s="11">
        <f>2*'OddsRatio_working_3-way'!K116*'OddsRatio_working_3-way'!L116*'OddsRatio_working_3-way'!M116</f>
        <v>8.5864263793482623E-2</v>
      </c>
      <c r="R116" s="11">
        <f t="shared" si="36"/>
        <v>0</v>
      </c>
      <c r="S116" s="11">
        <f t="shared" si="37"/>
        <v>-0.87876844598984372</v>
      </c>
      <c r="T116" s="11">
        <f t="shared" si="38"/>
        <v>-0.31457613960617281</v>
      </c>
      <c r="U116" s="11">
        <f>'OddsRatio_working_3-way'!S116-'OddsRatio_working_3-way'!R116^2/3</f>
        <v>-0.87876844598984372</v>
      </c>
      <c r="V116" s="11">
        <f>'OddsRatio_working_3-way'!S116*'OddsRatio_working_3-way'!R116/3-2*'OddsRatio_working_3-way'!R116^3/27-'OddsRatio_working_3-way'!T116</f>
        <v>0.31457613960617281</v>
      </c>
      <c r="W116" s="11">
        <f>'OddsRatio_working_3-way'!V116^2+4*'OddsRatio_working_3-way'!U116^3/27</f>
        <v>-1.5773866142428233E-3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0.15853669466701167</v>
      </c>
      <c r="Y116" s="11">
        <f>IF('OddsRatio_working_3-way'!W116&gt;=0,IF('OddsRatio_working_3-way'!V116+SQRT('OddsRatio_working_3-way'!W116)&gt;0,0,PI()),ACOS('OddsRatio_working_3-way'!V116/(2*'OddsRatio_working_3-way'!X116)))</f>
        <v>0.12558898186093748</v>
      </c>
      <c r="Z116" s="11">
        <f>'OddsRatio_working_3-way'!X116^(1/3)*COS('OddsRatio_working_3-way'!Y116/3)</f>
        <v>0.54074926250867406</v>
      </c>
      <c r="AA116" s="11">
        <f>'OddsRatio_working_3-way'!X116^(1/3)*COS(('OddsRatio_working_3-way'!Y116+2*PI())/3)</f>
        <v>-0.28999064052494872</v>
      </c>
      <c r="AB116" s="11">
        <f>'OddsRatio_working_3-way'!X116^(1/3)*COS(('OddsRatio_working_3-way'!Y116+4*PI())/3)</f>
        <v>-0.25075862198372534</v>
      </c>
      <c r="AC116" s="11">
        <f>'OddsRatio_working_3-way'!X116^(1/3)*SIN('OddsRatio_working_3-way'!Y116/3)</f>
        <v>2.2650616465627597E-2</v>
      </c>
      <c r="AD116" s="11">
        <f>'OddsRatio_working_3-way'!X116^(1/3)*SIN(('OddsRatio_working_3-way'!Y116+2*PI())/3)</f>
        <v>0.45697729017739813</v>
      </c>
      <c r="AE116" s="11">
        <f>'OddsRatio_working_3-way'!X116^(1/3)*SIN(('OddsRatio_working_3-way'!Y116+4*PI())/3)</f>
        <v>-0.47962790664302574</v>
      </c>
      <c r="AF116" s="11">
        <f>-'OddsRatio_working_3-way'!U116/(3*'OddsRatio_working_3-way'!X116^(1/3))*COS(('OddsRatio_working_3-way'!Y116)/3)</f>
        <v>0.54074926250867406</v>
      </c>
      <c r="AG116" s="11">
        <f>-'OddsRatio_working_3-way'!U116/(3*'OddsRatio_working_3-way'!X116^(1/3))*COS(('OddsRatio_working_3-way'!Y116+2*PI())/3)</f>
        <v>-0.28999064052494872</v>
      </c>
      <c r="AH116" s="11">
        <f>-'OddsRatio_working_3-way'!U116/(3*'OddsRatio_working_3-way'!X116^(1/3))*COS(('OddsRatio_working_3-way'!Y116+4*PI())/3)</f>
        <v>-0.25075862198372534</v>
      </c>
      <c r="AI116" s="11">
        <f>'OddsRatio_working_3-way'!U116/(3*'OddsRatio_working_3-way'!X116^(1/3))*SIN(('OddsRatio_working_3-way'!Y116)/3)</f>
        <v>-2.2650616465627597E-2</v>
      </c>
      <c r="AJ116" s="11">
        <f>'OddsRatio_working_3-way'!U116/(3*'OddsRatio_working_3-way'!X116^(1/3))*SIN(('OddsRatio_working_3-way'!Y116+2*PI())/3)</f>
        <v>-0.45697729017739813</v>
      </c>
      <c r="AK116" s="11">
        <f>'OddsRatio_working_3-way'!U116/(3*'OddsRatio_working_3-way'!X116^(1/3))*SIN(('OddsRatio_working_3-way'!Y116+4*PI())/3)</f>
        <v>0.47962790664302574</v>
      </c>
      <c r="AL116" s="11">
        <f>'OddsRatio_working_3-way'!Z116+'OddsRatio_working_3-way'!AF116</f>
        <v>1.0814985250173481</v>
      </c>
      <c r="AM116" s="11">
        <f>'OddsRatio_working_3-way'!AA116+'OddsRatio_working_3-way'!AG116</f>
        <v>-0.57998128104989743</v>
      </c>
      <c r="AN116" s="11">
        <f>'OddsRatio_working_3-way'!AB116+'OddsRatio_working_3-way'!AH116</f>
        <v>-0.50151724396745068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1.0814985250173481</v>
      </c>
      <c r="AS116" s="11">
        <f>IF(('OddsRatio_working_3-way'!X116=0),IF(Q116&gt;0,-Q116^(1/3),(-Q116)^(1/3)),'OddsRatio_working_3-way'!AM116-'OddsRatio_working_3-way'!R116/3)</f>
        <v>-0.57998128104989743</v>
      </c>
      <c r="AT116" s="11">
        <f>IF(('OddsRatio_working_3-way'!X116=0),IF(Q116&gt;0,-Q116^(1/3),(-Q116)^(1/3)),'OddsRatio_working_3-way'!AN116-'OddsRatio_working_3-way'!R116/3)</f>
        <v>-0.50151724396745068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9">
        <f t="shared" si="26"/>
        <v>0.15084132628848326</v>
      </c>
      <c r="E117" s="9">
        <f t="shared" si="27"/>
        <v>0.22726199954269863</v>
      </c>
      <c r="F117" s="9">
        <f t="shared" si="28"/>
        <v>0.621896674168818</v>
      </c>
      <c r="G117" s="9">
        <f t="shared" si="29"/>
        <v>1.1258965889593213</v>
      </c>
      <c r="H117" s="9">
        <f t="shared" si="30"/>
        <v>6.6294829447966075</v>
      </c>
      <c r="I117" s="9">
        <f t="shared" si="31"/>
        <v>4.400207698657149</v>
      </c>
      <c r="J117" s="9">
        <f t="shared" si="32"/>
        <v>1.6079841580380334</v>
      </c>
      <c r="K117" s="11">
        <f t="shared" si="33"/>
        <v>0.16666666666666666</v>
      </c>
      <c r="L117" s="11">
        <f t="shared" si="34"/>
        <v>0.24875621890547267</v>
      </c>
      <c r="M117" s="11">
        <f t="shared" si="35"/>
        <v>0.64935064935064934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-0.21951928668346565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0.2304494841808275</v>
      </c>
      <c r="Q117" s="11">
        <f>2*'OddsRatio_working_3-way'!K117*'OddsRatio_working_3-way'!L117*'OddsRatio_working_3-way'!M117</f>
        <v>5.3843337425426983E-2</v>
      </c>
      <c r="R117" s="11">
        <f t="shared" si="36"/>
        <v>0</v>
      </c>
      <c r="S117" s="11">
        <f t="shared" si="37"/>
        <v>-1.0497915133676732</v>
      </c>
      <c r="T117" s="11">
        <f t="shared" si="38"/>
        <v>-0.24527839097375539</v>
      </c>
      <c r="U117" s="11">
        <f>'OddsRatio_working_3-way'!S117-'OddsRatio_working_3-way'!R117^2/3</f>
        <v>-1.0497915133676732</v>
      </c>
      <c r="V117" s="11">
        <f>'OddsRatio_working_3-way'!S117*'OddsRatio_working_3-way'!R117/3-2*'OddsRatio_working_3-way'!R117^3/27-'OddsRatio_working_3-way'!T117</f>
        <v>0.24527839097375539</v>
      </c>
      <c r="W117" s="11">
        <f>'OddsRatio_working_3-way'!V117^2+4*'OddsRatio_working_3-way'!U117^3/27</f>
        <v>-0.11123637275459164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0.20700112429239728</v>
      </c>
      <c r="Y117" s="11">
        <f>IF('OddsRatio_working_3-way'!W117&gt;=0,IF('OddsRatio_working_3-way'!V117+SQRT('OddsRatio_working_3-way'!W117)&gt;0,0,PI()),ACOS('OddsRatio_working_3-way'!V117/(2*'OddsRatio_working_3-way'!X117)))</f>
        <v>0.93669141862369087</v>
      </c>
      <c r="Z117" s="11">
        <f>'OddsRatio_working_3-way'!X117^(1/3)*COS('OddsRatio_working_3-way'!Y117/3)</f>
        <v>0.56294829447966066</v>
      </c>
      <c r="AA117" s="11">
        <f>'OddsRatio_working_3-way'!X117^(1/3)*COS(('OddsRatio_working_3-way'!Y117+2*PI())/3)</f>
        <v>-0.43884247838923679</v>
      </c>
      <c r="AB117" s="11">
        <f>'OddsRatio_working_3-way'!X117^(1/3)*COS(('OddsRatio_working_3-way'!Y117+4*PI())/3)</f>
        <v>-0.12410581609042402</v>
      </c>
      <c r="AC117" s="11">
        <f>'OddsRatio_working_3-way'!X117^(1/3)*SIN('OddsRatio_working_3-way'!Y117/3)</f>
        <v>0.18171329670206393</v>
      </c>
      <c r="AD117" s="11">
        <f>'OddsRatio_working_3-way'!X117^(1/3)*SIN(('OddsRatio_working_3-way'!Y117+2*PI())/3)</f>
        <v>0.39667087568547721</v>
      </c>
      <c r="AE117" s="11">
        <f>'OddsRatio_working_3-way'!X117^(1/3)*SIN(('OddsRatio_working_3-way'!Y117+4*PI())/3)</f>
        <v>-0.57838417238754114</v>
      </c>
      <c r="AF117" s="11">
        <f>-'OddsRatio_working_3-way'!U117/(3*'OddsRatio_working_3-way'!X117^(1/3))*COS(('OddsRatio_working_3-way'!Y117)/3)</f>
        <v>0.56294829447966055</v>
      </c>
      <c r="AG117" s="11">
        <f>-'OddsRatio_working_3-way'!U117/(3*'OddsRatio_working_3-way'!X117^(1/3))*COS(('OddsRatio_working_3-way'!Y117+2*PI())/3)</f>
        <v>-0.43884247838923673</v>
      </c>
      <c r="AH117" s="11">
        <f>-'OddsRatio_working_3-way'!U117/(3*'OddsRatio_working_3-way'!X117^(1/3))*COS(('OddsRatio_working_3-way'!Y117+4*PI())/3)</f>
        <v>-0.124105816090424</v>
      </c>
      <c r="AI117" s="11">
        <f>'OddsRatio_working_3-way'!U117/(3*'OddsRatio_working_3-way'!X117^(1/3))*SIN(('OddsRatio_working_3-way'!Y117)/3)</f>
        <v>-0.18171329670206388</v>
      </c>
      <c r="AJ117" s="11">
        <f>'OddsRatio_working_3-way'!U117/(3*'OddsRatio_working_3-way'!X117^(1/3))*SIN(('OddsRatio_working_3-way'!Y117+2*PI())/3)</f>
        <v>-0.39667087568547715</v>
      </c>
      <c r="AK117" s="11">
        <f>'OddsRatio_working_3-way'!U117/(3*'OddsRatio_working_3-way'!X117^(1/3))*SIN(('OddsRatio_working_3-way'!Y117+4*PI())/3)</f>
        <v>0.57838417238754103</v>
      </c>
      <c r="AL117" s="11">
        <f>'OddsRatio_working_3-way'!Z117+'OddsRatio_working_3-way'!AF117</f>
        <v>1.1258965889593213</v>
      </c>
      <c r="AM117" s="11">
        <f>'OddsRatio_working_3-way'!AA117+'OddsRatio_working_3-way'!AG117</f>
        <v>-0.87768495677847347</v>
      </c>
      <c r="AN117" s="11">
        <f>'OddsRatio_working_3-way'!AB117+'OddsRatio_working_3-way'!AH117</f>
        <v>-0.24821163218084802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1.1258965889593213</v>
      </c>
      <c r="AS117" s="11">
        <f>IF(('OddsRatio_working_3-way'!X117=0),IF(Q117&gt;0,-Q117^(1/3),(-Q117)^(1/3)),'OddsRatio_working_3-way'!AM117-'OddsRatio_working_3-way'!R117/3)</f>
        <v>-0.87768495677847347</v>
      </c>
      <c r="AT117" s="11">
        <f>IF(('OddsRatio_working_3-way'!X117=0),IF(Q117&gt;0,-Q117^(1/3),(-Q117)^(1/3)),'OddsRatio_working_3-way'!AN117-'OddsRatio_working_3-way'!R117/3)</f>
        <v>-0.24821163218084802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9">
        <f t="shared" si="26"/>
        <v>0.82285045103934573</v>
      </c>
      <c r="E118" s="9">
        <f t="shared" si="27"/>
        <v>0.11882886248145018</v>
      </c>
      <c r="F118" s="9">
        <f t="shared" si="28"/>
        <v>5.8320686479204256E-2</v>
      </c>
      <c r="G118" s="9">
        <f t="shared" si="29"/>
        <v>1.1960425611354086</v>
      </c>
      <c r="H118" s="9">
        <f t="shared" si="30"/>
        <v>1.2152876610043732</v>
      </c>
      <c r="I118" s="9">
        <f t="shared" si="31"/>
        <v>8.4154638790395335</v>
      </c>
      <c r="J118" s="9">
        <f t="shared" si="32"/>
        <v>17.146574575328014</v>
      </c>
      <c r="K118" s="11">
        <f t="shared" si="33"/>
        <v>0.84745762711864414</v>
      </c>
      <c r="L118" s="11">
        <f t="shared" si="34"/>
        <v>0.1388888888888889</v>
      </c>
      <c r="M118" s="11">
        <f t="shared" si="35"/>
        <v>6.8965517241379309E-2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-0.12229690239625945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0.16137411520228589</v>
      </c>
      <c r="Q118" s="11">
        <f>2*'OddsRatio_working_3-way'!K118*'OddsRatio_working_3-way'!L118*'OddsRatio_working_3-way'!M118</f>
        <v>1.6234820442885906E-2</v>
      </c>
      <c r="R118" s="11">
        <f t="shared" si="36"/>
        <v>0</v>
      </c>
      <c r="S118" s="11">
        <f t="shared" si="37"/>
        <v>-1.3195274127173775</v>
      </c>
      <c r="T118" s="11">
        <f t="shared" si="38"/>
        <v>-0.13274923669188909</v>
      </c>
      <c r="U118" s="11">
        <f>'OddsRatio_working_3-way'!S118-'OddsRatio_working_3-way'!R118^2/3</f>
        <v>-1.3195274127173775</v>
      </c>
      <c r="V118" s="11">
        <f>'OddsRatio_working_3-way'!S118*'OddsRatio_working_3-way'!R118/3-2*'OddsRatio_working_3-way'!R118^3/27-'OddsRatio_working_3-way'!T118</f>
        <v>0.13274923669188909</v>
      </c>
      <c r="W118" s="11">
        <f>'OddsRatio_working_3-way'!V118^2+4*'OddsRatio_working_3-way'!U118^3/27</f>
        <v>-0.32274779957581534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0.29170625611138962</v>
      </c>
      <c r="Y118" s="11">
        <f>IF('OddsRatio_working_3-way'!W118&gt;=0,IF('OddsRatio_working_3-way'!V118+SQRT('OddsRatio_working_3-way'!W118)&gt;0,0,PI()),ACOS('OddsRatio_working_3-way'!V118/(2*'OddsRatio_working_3-way'!X118)))</f>
        <v>1.3412464455486486</v>
      </c>
      <c r="Z118" s="11">
        <f>'OddsRatio_working_3-way'!X118^(1/3)*COS('OddsRatio_working_3-way'!Y118/3)</f>
        <v>0.59802128056770443</v>
      </c>
      <c r="AA118" s="11">
        <f>'OddsRatio_working_3-way'!X118^(1/3)*COS(('OddsRatio_working_3-way'!Y118+2*PI())/3)</f>
        <v>-0.54732448236774933</v>
      </c>
      <c r="AB118" s="11">
        <f>'OddsRatio_working_3-way'!X118^(1/3)*COS(('OddsRatio_working_3-way'!Y118+4*PI())/3)</f>
        <v>-5.0696798199955227E-2</v>
      </c>
      <c r="AC118" s="11">
        <f>'OddsRatio_working_3-way'!X118^(1/3)*SIN('OddsRatio_working_3-way'!Y118/3)</f>
        <v>0.28672812714129664</v>
      </c>
      <c r="AD118" s="11">
        <f>'OddsRatio_working_3-way'!X118^(1/3)*SIN(('OddsRatio_working_3-way'!Y118+2*PI())/3)</f>
        <v>0.37453755740468508</v>
      </c>
      <c r="AE118" s="11">
        <f>'OddsRatio_working_3-way'!X118^(1/3)*SIN(('OddsRatio_working_3-way'!Y118+4*PI())/3)</f>
        <v>-0.66126568454598156</v>
      </c>
      <c r="AF118" s="11">
        <f>-'OddsRatio_working_3-way'!U118/(3*'OddsRatio_working_3-way'!X118^(1/3))*COS(('OddsRatio_working_3-way'!Y118)/3)</f>
        <v>0.59802128056770432</v>
      </c>
      <c r="AG118" s="11">
        <f>-'OddsRatio_working_3-way'!U118/(3*'OddsRatio_working_3-way'!X118^(1/3))*COS(('OddsRatio_working_3-way'!Y118+2*PI())/3)</f>
        <v>-0.54732448236774922</v>
      </c>
      <c r="AH118" s="11">
        <f>-'OddsRatio_working_3-way'!U118/(3*'OddsRatio_working_3-way'!X118^(1/3))*COS(('OddsRatio_working_3-way'!Y118+4*PI())/3)</f>
        <v>-5.0696798199955213E-2</v>
      </c>
      <c r="AI118" s="11">
        <f>'OddsRatio_working_3-way'!U118/(3*'OddsRatio_working_3-way'!X118^(1/3))*SIN(('OddsRatio_working_3-way'!Y118)/3)</f>
        <v>-0.28672812714129658</v>
      </c>
      <c r="AJ118" s="11">
        <f>'OddsRatio_working_3-way'!U118/(3*'OddsRatio_working_3-way'!X118^(1/3))*SIN(('OddsRatio_working_3-way'!Y118+2*PI())/3)</f>
        <v>-0.37453755740468503</v>
      </c>
      <c r="AK118" s="11">
        <f>'OddsRatio_working_3-way'!U118/(3*'OddsRatio_working_3-way'!X118^(1/3))*SIN(('OddsRatio_working_3-way'!Y118+4*PI())/3)</f>
        <v>0.66126568454598145</v>
      </c>
      <c r="AL118" s="11">
        <f>'OddsRatio_working_3-way'!Z118+'OddsRatio_working_3-way'!AF118</f>
        <v>1.1960425611354086</v>
      </c>
      <c r="AM118" s="11">
        <f>'OddsRatio_working_3-way'!AA118+'OddsRatio_working_3-way'!AG118</f>
        <v>-1.0946489647354984</v>
      </c>
      <c r="AN118" s="11">
        <f>'OddsRatio_working_3-way'!AB118+'OddsRatio_working_3-way'!AH118</f>
        <v>-0.10139359639991044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1.1960425611354086</v>
      </c>
      <c r="AS118" s="11">
        <f>IF(('OddsRatio_working_3-way'!X118=0),IF(Q118&gt;0,-Q118^(1/3),(-Q118)^(1/3)),'OddsRatio_working_3-way'!AM118-'OddsRatio_working_3-way'!R118/3)</f>
        <v>-1.0946489647354984</v>
      </c>
      <c r="AT118" s="11">
        <f>IF(('OddsRatio_working_3-way'!X118=0),IF(Q118&gt;0,-Q118^(1/3),(-Q118)^(1/3)),'OddsRatio_working_3-way'!AN118-'OddsRatio_working_3-way'!R118/3)</f>
        <v>-0.10139359639991044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9">
        <f t="shared" si="26"/>
        <v>0.4057038156175144</v>
      </c>
      <c r="E119" s="9">
        <f t="shared" si="27"/>
        <v>0.29523199333864508</v>
      </c>
      <c r="F119" s="9">
        <f t="shared" si="28"/>
        <v>0.29906419104384074</v>
      </c>
      <c r="G119" s="9">
        <f t="shared" si="29"/>
        <v>1.0850758087370425</v>
      </c>
      <c r="H119" s="9">
        <f t="shared" si="30"/>
        <v>2.4648523417950066</v>
      </c>
      <c r="I119" s="9">
        <f t="shared" si="31"/>
        <v>3.3871667792214937</v>
      </c>
      <c r="J119" s="9">
        <f t="shared" si="32"/>
        <v>3.3437637468720114</v>
      </c>
      <c r="K119" s="11">
        <f t="shared" si="33"/>
        <v>0.42553191489361702</v>
      </c>
      <c r="L119" s="11">
        <f t="shared" si="34"/>
        <v>0.3125</v>
      </c>
      <c r="M119" s="11">
        <f t="shared" si="35"/>
        <v>0.31645569620253161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-0.26996364126043637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0.24028750336654994</v>
      </c>
      <c r="Q119" s="11">
        <f>2*'OddsRatio_working_3-way'!K119*'OddsRatio_working_3-way'!L119*'OddsRatio_working_3-way'!M119</f>
        <v>8.4163748990034995E-2</v>
      </c>
      <c r="R119" s="11">
        <f t="shared" si="36"/>
        <v>0</v>
      </c>
      <c r="S119" s="11">
        <f t="shared" si="37"/>
        <v>-0.89007357525876019</v>
      </c>
      <c r="T119" s="11">
        <f t="shared" si="38"/>
        <v>-0.31175957101883012</v>
      </c>
      <c r="U119" s="11">
        <f>'OddsRatio_working_3-way'!S119-'OddsRatio_working_3-way'!R119^2/3</f>
        <v>-0.89007357525876019</v>
      </c>
      <c r="V119" s="11">
        <f>'OddsRatio_working_3-way'!S119*'OddsRatio_working_3-way'!R119/3-2*'OddsRatio_working_3-way'!R119^3/27-'OddsRatio_working_3-way'!T119</f>
        <v>0.31175957101883012</v>
      </c>
      <c r="W119" s="11">
        <f>'OddsRatio_working_3-way'!V119^2+4*'OddsRatio_working_3-way'!U119^3/27</f>
        <v>-7.2717256324292545E-3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0.16160581344298403</v>
      </c>
      <c r="Y119" s="11">
        <f>IF('OddsRatio_working_3-way'!W119&gt;=0,IF('OddsRatio_working_3-way'!V119+SQRT('OddsRatio_working_3-way'!W119)&gt;0,0,PI()),ACOS('OddsRatio_working_3-way'!V119/(2*'OddsRatio_working_3-way'!X119)))</f>
        <v>0.26699552389919168</v>
      </c>
      <c r="Z119" s="11">
        <f>'OddsRatio_working_3-way'!X119^(1/3)*COS('OddsRatio_working_3-way'!Y119/3)</f>
        <v>0.54253790436852134</v>
      </c>
      <c r="AA119" s="11">
        <f>'OddsRatio_working_3-way'!X119^(1/3)*COS(('OddsRatio_working_3-way'!Y119+2*PI())/3)</f>
        <v>-0.31319579987461293</v>
      </c>
      <c r="AB119" s="11">
        <f>'OddsRatio_working_3-way'!X119^(1/3)*COS(('OddsRatio_working_3-way'!Y119+4*PI())/3)</f>
        <v>-0.22934210449390832</v>
      </c>
      <c r="AC119" s="11">
        <f>'OddsRatio_working_3-way'!X119^(1/3)*SIN('OddsRatio_working_3-way'!Y119/3)</f>
        <v>4.8412953600594583E-2</v>
      </c>
      <c r="AD119" s="11">
        <f>'OddsRatio_working_3-way'!X119^(1/3)*SIN(('OddsRatio_working_3-way'!Y119+2*PI())/3)</f>
        <v>0.44564513089881458</v>
      </c>
      <c r="AE119" s="11">
        <f>'OddsRatio_working_3-way'!X119^(1/3)*SIN(('OddsRatio_working_3-way'!Y119+4*PI())/3)</f>
        <v>-0.49405808449940924</v>
      </c>
      <c r="AF119" s="11">
        <f>-'OddsRatio_working_3-way'!U119/(3*'OddsRatio_working_3-way'!X119^(1/3))*COS(('OddsRatio_working_3-way'!Y119)/3)</f>
        <v>0.54253790436852112</v>
      </c>
      <c r="AG119" s="11">
        <f>-'OddsRatio_working_3-way'!U119/(3*'OddsRatio_working_3-way'!X119^(1/3))*COS(('OddsRatio_working_3-way'!Y119+2*PI())/3)</f>
        <v>-0.31319579987461277</v>
      </c>
      <c r="AH119" s="11">
        <f>-'OddsRatio_working_3-way'!U119/(3*'OddsRatio_working_3-way'!X119^(1/3))*COS(('OddsRatio_working_3-way'!Y119+4*PI())/3)</f>
        <v>-0.22934210449390821</v>
      </c>
      <c r="AI119" s="11">
        <f>'OddsRatio_working_3-way'!U119/(3*'OddsRatio_working_3-way'!X119^(1/3))*SIN(('OddsRatio_working_3-way'!Y119)/3)</f>
        <v>-4.8412953600594562E-2</v>
      </c>
      <c r="AJ119" s="11">
        <f>'OddsRatio_working_3-way'!U119/(3*'OddsRatio_working_3-way'!X119^(1/3))*SIN(('OddsRatio_working_3-way'!Y119+2*PI())/3)</f>
        <v>-0.44564513089881436</v>
      </c>
      <c r="AK119" s="11">
        <f>'OddsRatio_working_3-way'!U119/(3*'OddsRatio_working_3-way'!X119^(1/3))*SIN(('OddsRatio_working_3-way'!Y119+4*PI())/3)</f>
        <v>0.49405808449940902</v>
      </c>
      <c r="AL119" s="11">
        <f>'OddsRatio_working_3-way'!Z119+'OddsRatio_working_3-way'!AF119</f>
        <v>1.0850758087370425</v>
      </c>
      <c r="AM119" s="11">
        <f>'OddsRatio_working_3-way'!AA119+'OddsRatio_working_3-way'!AG119</f>
        <v>-0.62639159974922576</v>
      </c>
      <c r="AN119" s="11">
        <f>'OddsRatio_working_3-way'!AB119+'OddsRatio_working_3-way'!AH119</f>
        <v>-0.45868420898781653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1.0850758087370425</v>
      </c>
      <c r="AS119" s="11">
        <f>IF(('OddsRatio_working_3-way'!X119=0),IF(Q119&gt;0,-Q119^(1/3),(-Q119)^(1/3)),'OddsRatio_working_3-way'!AM119-'OddsRatio_working_3-way'!R119/3)</f>
        <v>-0.62639159974922576</v>
      </c>
      <c r="AT119" s="11">
        <f>IF(('OddsRatio_working_3-way'!X119=0),IF(Q119&gt;0,-Q119^(1/3),(-Q119)^(1/3)),'OddsRatio_working_3-way'!AN119-'OddsRatio_working_3-way'!R119/3)</f>
        <v>-0.45868420898781653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9">
        <f t="shared" si="26"/>
        <v>0.5338893066141408</v>
      </c>
      <c r="E120" s="9">
        <f t="shared" si="27"/>
        <v>0.25479596519408521</v>
      </c>
      <c r="F120" s="9">
        <f t="shared" si="28"/>
        <v>0.21131472819177383</v>
      </c>
      <c r="G120" s="9">
        <f t="shared" si="29"/>
        <v>1.0913093023483529</v>
      </c>
      <c r="H120" s="9">
        <f t="shared" si="30"/>
        <v>1.8730474418786824</v>
      </c>
      <c r="I120" s="9">
        <f t="shared" si="31"/>
        <v>3.9247089302935865</v>
      </c>
      <c r="J120" s="9">
        <f t="shared" si="32"/>
        <v>4.7322778140313675</v>
      </c>
      <c r="K120" s="11">
        <f t="shared" si="33"/>
        <v>0.55555555555555558</v>
      </c>
      <c r="L120" s="11">
        <f t="shared" si="34"/>
        <v>0.27173913043478259</v>
      </c>
      <c r="M120" s="11">
        <f t="shared" si="35"/>
        <v>0.22624434389140272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-0.25044265197717885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0.23567119155354449</v>
      </c>
      <c r="Q120" s="11">
        <f>2*'OddsRatio_working_3-way'!K120*'OddsRatio_working_3-way'!L120*'OddsRatio_working_3-way'!M120</f>
        <v>6.8310490305375213E-2</v>
      </c>
      <c r="R120" s="11">
        <f t="shared" si="36"/>
        <v>0</v>
      </c>
      <c r="S120" s="11">
        <f t="shared" si="37"/>
        <v>-0.94101859125425491</v>
      </c>
      <c r="T120" s="11">
        <f t="shared" si="38"/>
        <v>-0.27275901195775504</v>
      </c>
      <c r="U120" s="11">
        <f>'OddsRatio_working_3-way'!S120-'OddsRatio_working_3-way'!R120^2/3</f>
        <v>-0.94101859125425491</v>
      </c>
      <c r="V120" s="11">
        <f>'OddsRatio_working_3-way'!S120*'OddsRatio_working_3-way'!R120/3-2*'OddsRatio_working_3-way'!R120^3/27-'OddsRatio_working_3-way'!T120</f>
        <v>0.27275901195775504</v>
      </c>
      <c r="W120" s="11">
        <f>'OddsRatio_working_3-way'!V120^2+4*'OddsRatio_working_3-way'!U120^3/27</f>
        <v>-4.9052448593304793E-2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0.17567720910627219</v>
      </c>
      <c r="Y120" s="11">
        <f>IF('OddsRatio_working_3-way'!W120&gt;=0,IF('OddsRatio_working_3-way'!V120+SQRT('OddsRatio_working_3-way'!W120)&gt;0,0,PI()),ACOS('OddsRatio_working_3-way'!V120/(2*'OddsRatio_working_3-way'!X120)))</f>
        <v>0.682009905023647</v>
      </c>
      <c r="Z120" s="11">
        <f>'OddsRatio_working_3-way'!X120^(1/3)*COS('OddsRatio_working_3-way'!Y120/3)</f>
        <v>0.54565465117417644</v>
      </c>
      <c r="AA120" s="11">
        <f>'OddsRatio_working_3-way'!X120^(1/3)*COS(('OddsRatio_working_3-way'!Y120+2*PI())/3)</f>
        <v>-0.38214520634112886</v>
      </c>
      <c r="AB120" s="11">
        <f>'OddsRatio_working_3-way'!X120^(1/3)*COS(('OddsRatio_working_3-way'!Y120+4*PI())/3)</f>
        <v>-0.16350944483304741</v>
      </c>
      <c r="AC120" s="11">
        <f>'OddsRatio_working_3-way'!X120^(1/3)*SIN('OddsRatio_working_3-way'!Y120/3)</f>
        <v>0.12622941576116964</v>
      </c>
      <c r="AD120" s="11">
        <f>'OddsRatio_working_3-way'!X120^(1/3)*SIN(('OddsRatio_working_3-way'!Y120+2*PI())/3)</f>
        <v>0.40943608172938833</v>
      </c>
      <c r="AE120" s="11">
        <f>'OddsRatio_working_3-way'!X120^(1/3)*SIN(('OddsRatio_working_3-way'!Y120+4*PI())/3)</f>
        <v>-0.53566549749055792</v>
      </c>
      <c r="AF120" s="11">
        <f>-'OddsRatio_working_3-way'!U120/(3*'OddsRatio_working_3-way'!X120^(1/3))*COS(('OddsRatio_working_3-way'!Y120)/3)</f>
        <v>0.54565465117417644</v>
      </c>
      <c r="AG120" s="11">
        <f>-'OddsRatio_working_3-way'!U120/(3*'OddsRatio_working_3-way'!X120^(1/3))*COS(('OddsRatio_working_3-way'!Y120+2*PI())/3)</f>
        <v>-0.38214520634112886</v>
      </c>
      <c r="AH120" s="11">
        <f>-'OddsRatio_working_3-way'!U120/(3*'OddsRatio_working_3-way'!X120^(1/3))*COS(('OddsRatio_working_3-way'!Y120+4*PI())/3)</f>
        <v>-0.16350944483304741</v>
      </c>
      <c r="AI120" s="11">
        <f>'OddsRatio_working_3-way'!U120/(3*'OddsRatio_working_3-way'!X120^(1/3))*SIN(('OddsRatio_working_3-way'!Y120)/3)</f>
        <v>-0.12622941576116964</v>
      </c>
      <c r="AJ120" s="11">
        <f>'OddsRatio_working_3-way'!U120/(3*'OddsRatio_working_3-way'!X120^(1/3))*SIN(('OddsRatio_working_3-way'!Y120+2*PI())/3)</f>
        <v>-0.40943608172938833</v>
      </c>
      <c r="AK120" s="11">
        <f>'OddsRatio_working_3-way'!U120/(3*'OddsRatio_working_3-way'!X120^(1/3))*SIN(('OddsRatio_working_3-way'!Y120+4*PI())/3)</f>
        <v>0.53566549749055792</v>
      </c>
      <c r="AL120" s="11">
        <f>'OddsRatio_working_3-way'!Z120+'OddsRatio_working_3-way'!AF120</f>
        <v>1.0913093023483529</v>
      </c>
      <c r="AM120" s="11">
        <f>'OddsRatio_working_3-way'!AA120+'OddsRatio_working_3-way'!AG120</f>
        <v>-0.76429041268225772</v>
      </c>
      <c r="AN120" s="11">
        <f>'OddsRatio_working_3-way'!AB120+'OddsRatio_working_3-way'!AH120</f>
        <v>-0.32701888966609483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1.0913093023483529</v>
      </c>
      <c r="AS120" s="11">
        <f>IF(('OddsRatio_working_3-way'!X120=0),IF(Q120&gt;0,-Q120^(1/3),(-Q120)^(1/3)),'OddsRatio_working_3-way'!AM120-'OddsRatio_working_3-way'!R120/3)</f>
        <v>-0.76429041268225772</v>
      </c>
      <c r="AT120" s="11">
        <f>IF(('OddsRatio_working_3-way'!X120=0),IF(Q120&gt;0,-Q120^(1/3),(-Q120)^(1/3)),'OddsRatio_working_3-way'!AN120-'OddsRatio_working_3-way'!R120/3)</f>
        <v>-0.32701888966609483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9">
        <f t="shared" si="26"/>
        <v>0.39515586935630603</v>
      </c>
      <c r="E121" s="9">
        <f t="shared" si="27"/>
        <v>0.28776243871381263</v>
      </c>
      <c r="F121" s="9">
        <f t="shared" si="28"/>
        <v>0.31708169192988134</v>
      </c>
      <c r="G121" s="9">
        <f t="shared" si="29"/>
        <v>1.0855652207327668</v>
      </c>
      <c r="H121" s="9">
        <f t="shared" si="30"/>
        <v>2.5306469612332019</v>
      </c>
      <c r="I121" s="9">
        <f t="shared" si="31"/>
        <v>3.4750887032707092</v>
      </c>
      <c r="J121" s="9">
        <f t="shared" si="32"/>
        <v>3.1537613979338093</v>
      </c>
      <c r="K121" s="11">
        <f t="shared" si="33"/>
        <v>0.41493775933609955</v>
      </c>
      <c r="L121" s="11">
        <f t="shared" si="34"/>
        <v>0.3048780487804878</v>
      </c>
      <c r="M121" s="11">
        <f t="shared" si="35"/>
        <v>0.33512064343163539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-0.27039952376985876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0.24054682355418214</v>
      </c>
      <c r="Q121" s="11">
        <f>2*'OddsRatio_working_3-way'!K121*'OddsRatio_working_3-way'!L121*'OddsRatio_working_3-way'!M121</f>
        <v>8.4789151763899229E-2</v>
      </c>
      <c r="R121" s="11">
        <f t="shared" si="36"/>
        <v>0</v>
      </c>
      <c r="S121" s="11">
        <f t="shared" si="37"/>
        <v>-0.8895978077199399</v>
      </c>
      <c r="T121" s="11">
        <f t="shared" si="38"/>
        <v>-0.31356990050050754</v>
      </c>
      <c r="U121" s="11">
        <f>'OddsRatio_working_3-way'!S121-'OddsRatio_working_3-way'!R121^2/3</f>
        <v>-0.8895978077199399</v>
      </c>
      <c r="V121" s="11">
        <f>'OddsRatio_working_3-way'!S121*'OddsRatio_working_3-way'!R121/3-2*'OddsRatio_working_3-way'!R121^3/27-'OddsRatio_working_3-way'!T121</f>
        <v>0.31356990050050754</v>
      </c>
      <c r="W121" s="11">
        <f>'OddsRatio_working_3-way'!V121^2+4*'OddsRatio_working_3-way'!U121^3/27</f>
        <v>-5.9722437690466201E-3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0.16147625697679582</v>
      </c>
      <c r="Y121" s="11">
        <f>IF('OddsRatio_working_3-way'!W121&gt;=0,IF('OddsRatio_working_3-way'!V121+SQRT('OddsRatio_working_3-way'!W121)&gt;0,0,PI()),ACOS('OddsRatio_working_3-way'!V121/(2*'OddsRatio_working_3-way'!X121)))</f>
        <v>0.24163768701452049</v>
      </c>
      <c r="Z121" s="11">
        <f>'OddsRatio_working_3-way'!X121^(1/3)*COS('OddsRatio_working_3-way'!Y121/3)</f>
        <v>0.54278261036638342</v>
      </c>
      <c r="AA121" s="11">
        <f>'OddsRatio_working_3-way'!X121^(1/3)*COS(('OddsRatio_working_3-way'!Y121+2*PI())/3)</f>
        <v>-0.30933508389428077</v>
      </c>
      <c r="AB121" s="11">
        <f>'OddsRatio_working_3-way'!X121^(1/3)*COS(('OddsRatio_working_3-way'!Y121+4*PI())/3)</f>
        <v>-0.23344752647210246</v>
      </c>
      <c r="AC121" s="11">
        <f>'OddsRatio_working_3-way'!X121^(1/3)*SIN('OddsRatio_working_3-way'!Y121/3)</f>
        <v>4.3813701705837794E-2</v>
      </c>
      <c r="AD121" s="11">
        <f>'OddsRatio_working_3-way'!X121^(1/3)*SIN(('OddsRatio_working_3-way'!Y121+2*PI())/3)</f>
        <v>0.44815667845679996</v>
      </c>
      <c r="AE121" s="11">
        <f>'OddsRatio_working_3-way'!X121^(1/3)*SIN(('OddsRatio_working_3-way'!Y121+4*PI())/3)</f>
        <v>-0.49197038016263778</v>
      </c>
      <c r="AF121" s="11">
        <f>-'OddsRatio_working_3-way'!U121/(3*'OddsRatio_working_3-way'!X121^(1/3))*COS(('OddsRatio_working_3-way'!Y121)/3)</f>
        <v>0.54278261036638342</v>
      </c>
      <c r="AG121" s="11">
        <f>-'OddsRatio_working_3-way'!U121/(3*'OddsRatio_working_3-way'!X121^(1/3))*COS(('OddsRatio_working_3-way'!Y121+2*PI())/3)</f>
        <v>-0.30933508389428077</v>
      </c>
      <c r="AH121" s="11">
        <f>-'OddsRatio_working_3-way'!U121/(3*'OddsRatio_working_3-way'!X121^(1/3))*COS(('OddsRatio_working_3-way'!Y121+4*PI())/3)</f>
        <v>-0.23344752647210246</v>
      </c>
      <c r="AI121" s="11">
        <f>'OddsRatio_working_3-way'!U121/(3*'OddsRatio_working_3-way'!X121^(1/3))*SIN(('OddsRatio_working_3-way'!Y121)/3)</f>
        <v>-4.3813701705837794E-2</v>
      </c>
      <c r="AJ121" s="11">
        <f>'OddsRatio_working_3-way'!U121/(3*'OddsRatio_working_3-way'!X121^(1/3))*SIN(('OddsRatio_working_3-way'!Y121+2*PI())/3)</f>
        <v>-0.44815667845679996</v>
      </c>
      <c r="AK121" s="11">
        <f>'OddsRatio_working_3-way'!U121/(3*'OddsRatio_working_3-way'!X121^(1/3))*SIN(('OddsRatio_working_3-way'!Y121+4*PI())/3)</f>
        <v>0.49197038016263778</v>
      </c>
      <c r="AL121" s="11">
        <f>'OddsRatio_working_3-way'!Z121+'OddsRatio_working_3-way'!AF121</f>
        <v>1.0855652207327668</v>
      </c>
      <c r="AM121" s="11">
        <f>'OddsRatio_working_3-way'!AA121+'OddsRatio_working_3-way'!AG121</f>
        <v>-0.61867016778856154</v>
      </c>
      <c r="AN121" s="11">
        <f>'OddsRatio_working_3-way'!AB121+'OddsRatio_working_3-way'!AH121</f>
        <v>-0.46689505294420491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1.0855652207327668</v>
      </c>
      <c r="AS121" s="11">
        <f>IF(('OddsRatio_working_3-way'!X121=0),IF(Q121&gt;0,-Q121^(1/3),(-Q121)^(1/3)),'OddsRatio_working_3-way'!AM121-'OddsRatio_working_3-way'!R121/3)</f>
        <v>-0.61867016778856154</v>
      </c>
      <c r="AT121" s="11">
        <f>IF(('OddsRatio_working_3-way'!X121=0),IF(Q121&gt;0,-Q121^(1/3),(-Q121)^(1/3)),'OddsRatio_working_3-way'!AN121-'OddsRatio_working_3-way'!R121/3)</f>
        <v>-0.46689505294420491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9">
        <f t="shared" si="26"/>
        <v>0.64506875793066554</v>
      </c>
      <c r="E122" s="9">
        <f t="shared" si="27"/>
        <v>0.20956955788277393</v>
      </c>
      <c r="F122" s="9">
        <f t="shared" si="28"/>
        <v>0.14536168418656034</v>
      </c>
      <c r="G122" s="9">
        <f t="shared" si="29"/>
        <v>1.1093192358082142</v>
      </c>
      <c r="H122" s="9">
        <f t="shared" si="30"/>
        <v>1.5502223409608744</v>
      </c>
      <c r="I122" s="9">
        <f t="shared" si="31"/>
        <v>4.7716854017479289</v>
      </c>
      <c r="J122" s="9">
        <f t="shared" si="32"/>
        <v>6.8793919497835363</v>
      </c>
      <c r="K122" s="11">
        <f t="shared" si="33"/>
        <v>0.66844919786096257</v>
      </c>
      <c r="L122" s="11">
        <f t="shared" si="34"/>
        <v>0.22727272727272727</v>
      </c>
      <c r="M122" s="11">
        <f t="shared" si="35"/>
        <v>0.15873015873015872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-0.21553194280467003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0.22175536881419239</v>
      </c>
      <c r="Q122" s="11">
        <f>2*'OddsRatio_working_3-way'!K122*'OddsRatio_working_3-way'!L122*'OddsRatio_working_3-way'!M122</f>
        <v>4.8228657854326305E-2</v>
      </c>
      <c r="R122" s="11">
        <f t="shared" si="36"/>
        <v>0</v>
      </c>
      <c r="S122" s="11">
        <f t="shared" si="37"/>
        <v>-1.0288747270058363</v>
      </c>
      <c r="T122" s="11">
        <f t="shared" si="38"/>
        <v>-0.22376570835272641</v>
      </c>
      <c r="U122" s="11">
        <f>'OddsRatio_working_3-way'!S122-'OddsRatio_working_3-way'!R122^2/3</f>
        <v>-1.0288747270058363</v>
      </c>
      <c r="V122" s="11">
        <f>'OddsRatio_working_3-way'!S122*'OddsRatio_working_3-way'!R122/3-2*'OddsRatio_working_3-way'!R122^3/27-'OddsRatio_working_3-way'!T122</f>
        <v>0.22376570835272641</v>
      </c>
      <c r="W122" s="11">
        <f>'OddsRatio_working_3-way'!V122^2+4*'OddsRatio_working_3-way'!U122^3/27</f>
        <v>-0.11128438997222961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0.2008453896700314</v>
      </c>
      <c r="Y122" s="11">
        <f>IF('OddsRatio_working_3-way'!W122&gt;=0,IF('OddsRatio_working_3-way'!V122+SQRT('OddsRatio_working_3-way'!W122)&gt;0,0,PI()),ACOS('OddsRatio_working_3-way'!V122/(2*'OddsRatio_working_3-way'!X122)))</f>
        <v>0.97995537315623638</v>
      </c>
      <c r="Z122" s="11">
        <f>'OddsRatio_working_3-way'!X122^(1/3)*COS('OddsRatio_working_3-way'!Y122/3)</f>
        <v>0.55465961790410712</v>
      </c>
      <c r="AA122" s="11">
        <f>'OddsRatio_working_3-way'!X122^(1/3)*COS(('OddsRatio_working_3-way'!Y122+2*PI())/3)</f>
        <v>-0.44006644573465226</v>
      </c>
      <c r="AB122" s="11">
        <f>'OddsRatio_working_3-way'!X122^(1/3)*COS(('OddsRatio_working_3-way'!Y122+4*PI())/3)</f>
        <v>-0.11459317216945508</v>
      </c>
      <c r="AC122" s="11">
        <f>'OddsRatio_working_3-way'!X122^(1/3)*SIN('OddsRatio_working_3-way'!Y122/3)</f>
        <v>0.18791208210689536</v>
      </c>
      <c r="AD122" s="11">
        <f>'OddsRatio_working_3-way'!X122^(1/3)*SIN(('OddsRatio_working_3-way'!Y122+2*PI())/3)</f>
        <v>0.3863932785048792</v>
      </c>
      <c r="AE122" s="11">
        <f>'OddsRatio_working_3-way'!X122^(1/3)*SIN(('OddsRatio_working_3-way'!Y122+4*PI())/3)</f>
        <v>-0.57430536061177451</v>
      </c>
      <c r="AF122" s="11">
        <f>-'OddsRatio_working_3-way'!U122/(3*'OddsRatio_working_3-way'!X122^(1/3))*COS(('OddsRatio_working_3-way'!Y122)/3)</f>
        <v>0.55465961790410712</v>
      </c>
      <c r="AG122" s="11">
        <f>-'OddsRatio_working_3-way'!U122/(3*'OddsRatio_working_3-way'!X122^(1/3))*COS(('OddsRatio_working_3-way'!Y122+2*PI())/3)</f>
        <v>-0.44006644573465226</v>
      </c>
      <c r="AH122" s="11">
        <f>-'OddsRatio_working_3-way'!U122/(3*'OddsRatio_working_3-way'!X122^(1/3))*COS(('OddsRatio_working_3-way'!Y122+4*PI())/3)</f>
        <v>-0.11459317216945508</v>
      </c>
      <c r="AI122" s="11">
        <f>'OddsRatio_working_3-way'!U122/(3*'OddsRatio_working_3-way'!X122^(1/3))*SIN(('OddsRatio_working_3-way'!Y122)/3)</f>
        <v>-0.18791208210689536</v>
      </c>
      <c r="AJ122" s="11">
        <f>'OddsRatio_working_3-way'!U122/(3*'OddsRatio_working_3-way'!X122^(1/3))*SIN(('OddsRatio_working_3-way'!Y122+2*PI())/3)</f>
        <v>-0.3863932785048792</v>
      </c>
      <c r="AK122" s="11">
        <f>'OddsRatio_working_3-way'!U122/(3*'OddsRatio_working_3-way'!X122^(1/3))*SIN(('OddsRatio_working_3-way'!Y122+4*PI())/3)</f>
        <v>0.57430536061177451</v>
      </c>
      <c r="AL122" s="11">
        <f>'OddsRatio_working_3-way'!Z122+'OddsRatio_working_3-way'!AF122</f>
        <v>1.1093192358082142</v>
      </c>
      <c r="AM122" s="11">
        <f>'OddsRatio_working_3-way'!AA122+'OddsRatio_working_3-way'!AG122</f>
        <v>-0.88013289146930451</v>
      </c>
      <c r="AN122" s="11">
        <f>'OddsRatio_working_3-way'!AB122+'OddsRatio_working_3-way'!AH122</f>
        <v>-0.22918634433891016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1.1093192358082142</v>
      </c>
      <c r="AS122" s="11">
        <f>IF(('OddsRatio_working_3-way'!X122=0),IF(Q122&gt;0,-Q122^(1/3),(-Q122)^(1/3)),'OddsRatio_working_3-way'!AM122-'OddsRatio_working_3-way'!R122/3)</f>
        <v>-0.88013289146930451</v>
      </c>
      <c r="AT122" s="11">
        <f>IF(('OddsRatio_working_3-way'!X122=0),IF(Q122&gt;0,-Q122^(1/3),(-Q122)^(1/3)),'OddsRatio_working_3-way'!AN122-'OddsRatio_working_3-way'!R122/3)</f>
        <v>-0.22918634433891016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9">
        <f t="shared" si="26"/>
        <v>0.42232074095236066</v>
      </c>
      <c r="E123" s="9">
        <f t="shared" si="27"/>
        <v>0.28792668671757554</v>
      </c>
      <c r="F123" s="9">
        <f t="shared" si="28"/>
        <v>0.2897525723300638</v>
      </c>
      <c r="G123" s="9">
        <f t="shared" si="29"/>
        <v>1.0942948390267269</v>
      </c>
      <c r="H123" s="9">
        <f t="shared" si="30"/>
        <v>2.3678685487834086</v>
      </c>
      <c r="I123" s="9">
        <f t="shared" si="31"/>
        <v>3.4731063362004031</v>
      </c>
      <c r="J123" s="9">
        <f t="shared" si="32"/>
        <v>3.4512204394198687</v>
      </c>
      <c r="K123" s="11">
        <f t="shared" si="33"/>
        <v>0.44444444444444442</v>
      </c>
      <c r="L123" s="11">
        <f t="shared" si="34"/>
        <v>0.30674846625766872</v>
      </c>
      <c r="M123" s="11">
        <f t="shared" si="35"/>
        <v>0.30864197530864196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-0.26626945054575124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0.24194837873547251</v>
      </c>
      <c r="Q123" s="11">
        <f>2*'OddsRatio_working_3-way'!K123*'OddsRatio_working_3-way'!L123*'OddsRatio_working_3-way'!M123</f>
        <v>8.4155957821033925E-2</v>
      </c>
      <c r="R123" s="11">
        <f t="shared" si="36"/>
        <v>0</v>
      </c>
      <c r="S123" s="11">
        <f t="shared" si="37"/>
        <v>-0.90865992414665009</v>
      </c>
      <c r="T123" s="11">
        <f t="shared" si="38"/>
        <v>-0.31605562579013918</v>
      </c>
      <c r="U123" s="11">
        <f>'OddsRatio_working_3-way'!S123-'OddsRatio_working_3-way'!R123^2/3</f>
        <v>-0.90865992414665009</v>
      </c>
      <c r="V123" s="11">
        <f>'OddsRatio_working_3-way'!S123*'OddsRatio_working_3-way'!R123/3-2*'OddsRatio_working_3-way'!R123^3/27-'OddsRatio_working_3-way'!T123</f>
        <v>0.31605562579013918</v>
      </c>
      <c r="W123" s="11">
        <f>'OddsRatio_working_3-way'!V123^2+4*'OddsRatio_working_3-way'!U123^3/27</f>
        <v>-1.1256508027736728E-2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0.16669408104468889</v>
      </c>
      <c r="Y123" s="11">
        <f>IF('OddsRatio_working_3-way'!W123&gt;=0,IF('OddsRatio_working_3-way'!V123+SQRT('OddsRatio_working_3-way'!W123)&gt;0,0,PI()),ACOS('OddsRatio_working_3-way'!V123/(2*'OddsRatio_working_3-way'!X123)))</f>
        <v>0.32386999261615634</v>
      </c>
      <c r="Z123" s="11">
        <f>'OddsRatio_working_3-way'!X123^(1/3)*COS('OddsRatio_working_3-way'!Y123/3)</f>
        <v>0.54714741951336354</v>
      </c>
      <c r="AA123" s="11">
        <f>'OddsRatio_working_3-way'!X123^(1/3)*COS(('OddsRatio_working_3-way'!Y123+2*PI())/3)</f>
        <v>-0.32492794061026437</v>
      </c>
      <c r="AB123" s="11">
        <f>'OddsRatio_working_3-way'!X123^(1/3)*COS(('OddsRatio_working_3-way'!Y123+4*PI())/3)</f>
        <v>-0.22221947890309932</v>
      </c>
      <c r="AC123" s="11">
        <f>'OddsRatio_working_3-way'!X123^(1/3)*SIN('OddsRatio_working_3-way'!Y123/3)</f>
        <v>5.9298758014684289E-2</v>
      </c>
      <c r="AD123" s="11">
        <f>'OddsRatio_working_3-way'!X123^(1/3)*SIN(('OddsRatio_working_3-way'!Y123+2*PI())/3)</f>
        <v>0.44419418590633225</v>
      </c>
      <c r="AE123" s="11">
        <f>'OddsRatio_working_3-way'!X123^(1/3)*SIN(('OddsRatio_working_3-way'!Y123+4*PI())/3)</f>
        <v>-0.5034929439210164</v>
      </c>
      <c r="AF123" s="11">
        <f>-'OddsRatio_working_3-way'!U123/(3*'OddsRatio_working_3-way'!X123^(1/3))*COS(('OddsRatio_working_3-way'!Y123)/3)</f>
        <v>0.54714741951336343</v>
      </c>
      <c r="AG123" s="11">
        <f>-'OddsRatio_working_3-way'!U123/(3*'OddsRatio_working_3-way'!X123^(1/3))*COS(('OddsRatio_working_3-way'!Y123+2*PI())/3)</f>
        <v>-0.32492794061026431</v>
      </c>
      <c r="AH123" s="11">
        <f>-'OddsRatio_working_3-way'!U123/(3*'OddsRatio_working_3-way'!X123^(1/3))*COS(('OddsRatio_working_3-way'!Y123+4*PI())/3)</f>
        <v>-0.22221947890309926</v>
      </c>
      <c r="AI123" s="11">
        <f>'OddsRatio_working_3-way'!U123/(3*'OddsRatio_working_3-way'!X123^(1/3))*SIN(('OddsRatio_working_3-way'!Y123)/3)</f>
        <v>-5.9298758014684282E-2</v>
      </c>
      <c r="AJ123" s="11">
        <f>'OddsRatio_working_3-way'!U123/(3*'OddsRatio_working_3-way'!X123^(1/3))*SIN(('OddsRatio_working_3-way'!Y123+2*PI())/3)</f>
        <v>-0.44419418590633214</v>
      </c>
      <c r="AK123" s="11">
        <f>'OddsRatio_working_3-way'!U123/(3*'OddsRatio_working_3-way'!X123^(1/3))*SIN(('OddsRatio_working_3-way'!Y123+4*PI())/3)</f>
        <v>0.50349294392101629</v>
      </c>
      <c r="AL123" s="11">
        <f>'OddsRatio_working_3-way'!Z123+'OddsRatio_working_3-way'!AF123</f>
        <v>1.0942948390267269</v>
      </c>
      <c r="AM123" s="11">
        <f>'OddsRatio_working_3-way'!AA123+'OddsRatio_working_3-way'!AG123</f>
        <v>-0.64985588122052862</v>
      </c>
      <c r="AN123" s="11">
        <f>'OddsRatio_working_3-way'!AB123+'OddsRatio_working_3-way'!AH123</f>
        <v>-0.44443895780619858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1.0942948390267269</v>
      </c>
      <c r="AS123" s="11">
        <f>IF(('OddsRatio_working_3-way'!X123=0),IF(Q123&gt;0,-Q123^(1/3),(-Q123)^(1/3)),'OddsRatio_working_3-way'!AM123-'OddsRatio_working_3-way'!R123/3)</f>
        <v>-0.64985588122052862</v>
      </c>
      <c r="AT123" s="11">
        <f>IF(('OddsRatio_working_3-way'!X123=0),IF(Q123&gt;0,-Q123^(1/3),(-Q123)^(1/3)),'OddsRatio_working_3-way'!AN123-'OddsRatio_working_3-way'!R123/3)</f>
        <v>-0.44443895780619858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9">
        <f t="shared" si="26"/>
        <v>0.41605531155759717</v>
      </c>
      <c r="E124" s="9">
        <f t="shared" si="27"/>
        <v>0.28201330939180141</v>
      </c>
      <c r="F124" s="9">
        <f t="shared" si="28"/>
        <v>0.30193137905060125</v>
      </c>
      <c r="G124" s="9">
        <f t="shared" si="29"/>
        <v>1.0880051006282505</v>
      </c>
      <c r="H124" s="9">
        <f t="shared" si="30"/>
        <v>2.4035265798104435</v>
      </c>
      <c r="I124" s="9">
        <f t="shared" si="31"/>
        <v>3.5459319354701053</v>
      </c>
      <c r="J124" s="9">
        <f t="shared" si="32"/>
        <v>3.3120108388350324</v>
      </c>
      <c r="K124" s="11">
        <f t="shared" si="33"/>
        <v>0.4366812227074236</v>
      </c>
      <c r="L124" s="11">
        <f t="shared" si="34"/>
        <v>0.29940119760479045</v>
      </c>
      <c r="M124" s="11">
        <f t="shared" si="35"/>
        <v>0.32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-0.26836911330178059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0.24077608974191358</v>
      </c>
      <c r="Q124" s="11">
        <f>2*'OddsRatio_working_3-way'!K124*'OddsRatio_working_3-way'!L124*'OddsRatio_working_3-way'!M124</f>
        <v>8.3675443872081187E-2</v>
      </c>
      <c r="R124" s="11">
        <f t="shared" si="36"/>
        <v>0</v>
      </c>
      <c r="S124" s="11">
        <f t="shared" si="37"/>
        <v>-0.8971825661292151</v>
      </c>
      <c r="T124" s="11">
        <f t="shared" si="38"/>
        <v>-0.31179237745585237</v>
      </c>
      <c r="U124" s="11">
        <f>'OddsRatio_working_3-way'!S124-'OddsRatio_working_3-way'!R124^2/3</f>
        <v>-0.8971825661292151</v>
      </c>
      <c r="V124" s="11">
        <f>'OddsRatio_working_3-way'!S124*'OddsRatio_working_3-way'!R124/3-2*'OddsRatio_working_3-way'!R124^3/27-'OddsRatio_working_3-way'!T124</f>
        <v>0.31179237745585237</v>
      </c>
      <c r="W124" s="11">
        <f>'OddsRatio_working_3-way'!V124^2+4*'OddsRatio_working_3-way'!U124^3/27</f>
        <v>-9.7744090271166956E-3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0.16354578538339762</v>
      </c>
      <c r="Y124" s="11">
        <f>IF('OddsRatio_working_3-way'!W124&gt;=0,IF('OddsRatio_working_3-way'!V124+SQRT('OddsRatio_working_3-way'!W124)&gt;0,0,PI()),ACOS('OddsRatio_working_3-way'!V124/(2*'OddsRatio_working_3-way'!X124)))</f>
        <v>0.30705917613162392</v>
      </c>
      <c r="Z124" s="11">
        <f>'OddsRatio_working_3-way'!X124^(1/3)*COS('OddsRatio_working_3-way'!Y124/3)</f>
        <v>0.54400255031412537</v>
      </c>
      <c r="AA124" s="11">
        <f>'OddsRatio_working_3-way'!X124^(1/3)*COS(('OddsRatio_working_3-way'!Y124+2*PI())/3)</f>
        <v>-0.32039094834359561</v>
      </c>
      <c r="AB124" s="11">
        <f>'OddsRatio_working_3-way'!X124^(1/3)*COS(('OddsRatio_working_3-way'!Y124+4*PI())/3)</f>
        <v>-0.22361160197052982</v>
      </c>
      <c r="AC124" s="11">
        <f>'OddsRatio_working_3-way'!X124^(1/3)*SIN('OddsRatio_working_3-way'!Y124/3)</f>
        <v>5.5875581680485793E-2</v>
      </c>
      <c r="AD124" s="11">
        <f>'OddsRatio_working_3-way'!X124^(1/3)*SIN(('OddsRatio_working_3-way'!Y124+2*PI())/3)</f>
        <v>0.44318223745531193</v>
      </c>
      <c r="AE124" s="11">
        <f>'OddsRatio_working_3-way'!X124^(1/3)*SIN(('OddsRatio_working_3-way'!Y124+4*PI())/3)</f>
        <v>-0.49905781913579755</v>
      </c>
      <c r="AF124" s="11">
        <f>-'OddsRatio_working_3-way'!U124/(3*'OddsRatio_working_3-way'!X124^(1/3))*COS(('OddsRatio_working_3-way'!Y124)/3)</f>
        <v>0.54400255031412525</v>
      </c>
      <c r="AG124" s="11">
        <f>-'OddsRatio_working_3-way'!U124/(3*'OddsRatio_working_3-way'!X124^(1/3))*COS(('OddsRatio_working_3-way'!Y124+2*PI())/3)</f>
        <v>-0.32039094834359555</v>
      </c>
      <c r="AH124" s="11">
        <f>-'OddsRatio_working_3-way'!U124/(3*'OddsRatio_working_3-way'!X124^(1/3))*COS(('OddsRatio_working_3-way'!Y124+4*PI())/3)</f>
        <v>-0.22361160197052979</v>
      </c>
      <c r="AI124" s="11">
        <f>'OddsRatio_working_3-way'!U124/(3*'OddsRatio_working_3-way'!X124^(1/3))*SIN(('OddsRatio_working_3-way'!Y124)/3)</f>
        <v>-5.5875581680485786E-2</v>
      </c>
      <c r="AJ124" s="11">
        <f>'OddsRatio_working_3-way'!U124/(3*'OddsRatio_working_3-way'!X124^(1/3))*SIN(('OddsRatio_working_3-way'!Y124+2*PI())/3)</f>
        <v>-0.44318223745531182</v>
      </c>
      <c r="AK124" s="11">
        <f>'OddsRatio_working_3-way'!U124/(3*'OddsRatio_working_3-way'!X124^(1/3))*SIN(('OddsRatio_working_3-way'!Y124+4*PI())/3)</f>
        <v>0.49905781913579744</v>
      </c>
      <c r="AL124" s="11">
        <f>'OddsRatio_working_3-way'!Z124+'OddsRatio_working_3-way'!AF124</f>
        <v>1.0880051006282505</v>
      </c>
      <c r="AM124" s="11">
        <f>'OddsRatio_working_3-way'!AA124+'OddsRatio_working_3-way'!AG124</f>
        <v>-0.64078189668719121</v>
      </c>
      <c r="AN124" s="11">
        <f>'OddsRatio_working_3-way'!AB124+'OddsRatio_working_3-way'!AH124</f>
        <v>-0.44722320394105963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1.0880051006282505</v>
      </c>
      <c r="AS124" s="11">
        <f>IF(('OddsRatio_working_3-way'!X124=0),IF(Q124&gt;0,-Q124^(1/3),(-Q124)^(1/3)),'OddsRatio_working_3-way'!AM124-'OddsRatio_working_3-way'!R124/3)</f>
        <v>-0.64078189668719121</v>
      </c>
      <c r="AT124" s="11">
        <f>IF(('OddsRatio_working_3-way'!X124=0),IF(Q124&gt;0,-Q124^(1/3),(-Q124)^(1/3)),'OddsRatio_working_3-way'!AN124-'OddsRatio_working_3-way'!R124/3)</f>
        <v>-0.44722320394105963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9">
        <f t="shared" si="26"/>
        <v>0.53987958615658294</v>
      </c>
      <c r="E125" s="9">
        <f t="shared" si="27"/>
        <v>0.27943516961705239</v>
      </c>
      <c r="F125" s="9">
        <f t="shared" si="28"/>
        <v>0.18068524422636478</v>
      </c>
      <c r="G125" s="9">
        <f t="shared" si="29"/>
        <v>1.0926472894917527</v>
      </c>
      <c r="H125" s="9">
        <f t="shared" si="30"/>
        <v>1.8522648858035669</v>
      </c>
      <c r="I125" s="9">
        <f t="shared" si="31"/>
        <v>3.5786476032005368</v>
      </c>
      <c r="J125" s="9">
        <f t="shared" si="32"/>
        <v>5.5344862513907733</v>
      </c>
      <c r="K125" s="11">
        <f t="shared" si="33"/>
        <v>0.5617977528089888</v>
      </c>
      <c r="L125" s="11">
        <f t="shared" si="34"/>
        <v>0.29761904761904762</v>
      </c>
      <c r="M125" s="11">
        <f t="shared" si="35"/>
        <v>0.1941747572815534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-0.24802085118982686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0.23667970515357883</v>
      </c>
      <c r="Q125" s="11">
        <f>2*'OddsRatio_working_3-way'!K125*'OddsRatio_working_3-way'!L125*'OddsRatio_working_3-way'!M125</f>
        <v>6.4932703745837816E-2</v>
      </c>
      <c r="R125" s="11">
        <f t="shared" si="36"/>
        <v>0</v>
      </c>
      <c r="S125" s="11">
        <f t="shared" si="37"/>
        <v>-0.95427341700570212</v>
      </c>
      <c r="T125" s="11">
        <f t="shared" si="38"/>
        <v>-0.26180340658592649</v>
      </c>
      <c r="U125" s="11">
        <f>'OddsRatio_working_3-way'!S125-'OddsRatio_working_3-way'!R125^2/3</f>
        <v>-0.95427341700570212</v>
      </c>
      <c r="V125" s="11">
        <f>'OddsRatio_working_3-way'!S125*'OddsRatio_working_3-way'!R125/3-2*'OddsRatio_working_3-way'!R125^3/27-'OddsRatio_working_3-way'!T125</f>
        <v>0.26180340658592649</v>
      </c>
      <c r="W125" s="11">
        <f>'OddsRatio_working_3-way'!V125^2+4*'OddsRatio_working_3-way'!U125^3/27</f>
        <v>-6.0199332085078869E-2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0.17940203161131901</v>
      </c>
      <c r="Y125" s="11">
        <f>IF('OddsRatio_working_3-way'!W125&gt;=0,IF('OddsRatio_working_3-way'!V125+SQRT('OddsRatio_working_3-way'!W125)&gt;0,0,PI()),ACOS('OddsRatio_working_3-way'!V125/(2*'OddsRatio_working_3-way'!X125)))</f>
        <v>0.75297810555300382</v>
      </c>
      <c r="Z125" s="11">
        <f>'OddsRatio_working_3-way'!X125^(1/3)*COS('OddsRatio_working_3-way'!Y125/3)</f>
        <v>0.54632364474587647</v>
      </c>
      <c r="AA125" s="11">
        <f>'OddsRatio_working_3-way'!X125^(1/3)*COS(('OddsRatio_working_3-way'!Y125+2*PI())/3)</f>
        <v>-0.39447221205622796</v>
      </c>
      <c r="AB125" s="11">
        <f>'OddsRatio_working_3-way'!X125^(1/3)*COS(('OddsRatio_working_3-way'!Y125+4*PI())/3)</f>
        <v>-0.15185143268964865</v>
      </c>
      <c r="AC125" s="11">
        <f>'OddsRatio_working_3-way'!X125^(1/3)*SIN('OddsRatio_working_3-way'!Y125/3)</f>
        <v>0.14007717227829147</v>
      </c>
      <c r="AD125" s="11">
        <f>'OddsRatio_working_3-way'!X125^(1/3)*SIN(('OddsRatio_working_3-way'!Y125+2*PI())/3)</f>
        <v>0.40309156889888825</v>
      </c>
      <c r="AE125" s="11">
        <f>'OddsRatio_working_3-way'!X125^(1/3)*SIN(('OddsRatio_working_3-way'!Y125+4*PI())/3)</f>
        <v>-0.54316874117717961</v>
      </c>
      <c r="AF125" s="11">
        <f>-'OddsRatio_working_3-way'!U125/(3*'OddsRatio_working_3-way'!X125^(1/3))*COS(('OddsRatio_working_3-way'!Y125)/3)</f>
        <v>0.54632364474587625</v>
      </c>
      <c r="AG125" s="11">
        <f>-'OddsRatio_working_3-way'!U125/(3*'OddsRatio_working_3-way'!X125^(1/3))*COS(('OddsRatio_working_3-way'!Y125+2*PI())/3)</f>
        <v>-0.39447221205622779</v>
      </c>
      <c r="AH125" s="11">
        <f>-'OddsRatio_working_3-way'!U125/(3*'OddsRatio_working_3-way'!X125^(1/3))*COS(('OddsRatio_working_3-way'!Y125+4*PI())/3)</f>
        <v>-0.1518514326896486</v>
      </c>
      <c r="AI125" s="11">
        <f>'OddsRatio_working_3-way'!U125/(3*'OddsRatio_working_3-way'!X125^(1/3))*SIN(('OddsRatio_working_3-way'!Y125)/3)</f>
        <v>-0.14007717227829142</v>
      </c>
      <c r="AJ125" s="11">
        <f>'OddsRatio_working_3-way'!U125/(3*'OddsRatio_working_3-way'!X125^(1/3))*SIN(('OddsRatio_working_3-way'!Y125+2*PI())/3)</f>
        <v>-0.40309156889888809</v>
      </c>
      <c r="AK125" s="11">
        <f>'OddsRatio_working_3-way'!U125/(3*'OddsRatio_working_3-way'!X125^(1/3))*SIN(('OddsRatio_working_3-way'!Y125+4*PI())/3)</f>
        <v>0.54316874117717939</v>
      </c>
      <c r="AL125" s="11">
        <f>'OddsRatio_working_3-way'!Z125+'OddsRatio_working_3-way'!AF125</f>
        <v>1.0926472894917527</v>
      </c>
      <c r="AM125" s="11">
        <f>'OddsRatio_working_3-way'!AA125+'OddsRatio_working_3-way'!AG125</f>
        <v>-0.78894442411245569</v>
      </c>
      <c r="AN125" s="11">
        <f>'OddsRatio_working_3-way'!AB125+'OddsRatio_working_3-way'!AH125</f>
        <v>-0.30370286537929725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1.0926472894917527</v>
      </c>
      <c r="AS125" s="11">
        <f>IF(('OddsRatio_working_3-way'!X125=0),IF(Q125&gt;0,-Q125^(1/3),(-Q125)^(1/3)),'OddsRatio_working_3-way'!AM125-'OddsRatio_working_3-way'!R125/3)</f>
        <v>-0.78894442411245569</v>
      </c>
      <c r="AT125" s="11">
        <f>IF(('OddsRatio_working_3-way'!X125=0),IF(Q125&gt;0,-Q125^(1/3),(-Q125)^(1/3)),'OddsRatio_working_3-way'!AN125-'OddsRatio_working_3-way'!R125/3)</f>
        <v>-0.30370286537929725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9">
        <f t="shared" si="26"/>
        <v>0.34182609454057278</v>
      </c>
      <c r="E126" s="9">
        <f t="shared" si="27"/>
        <v>0.30525571472109986</v>
      </c>
      <c r="F126" s="9">
        <f t="shared" si="28"/>
        <v>0.35291819073832742</v>
      </c>
      <c r="G126" s="9">
        <f t="shared" si="29"/>
        <v>1.081721457051412</v>
      </c>
      <c r="H126" s="9">
        <f t="shared" si="30"/>
        <v>2.9254641935515129</v>
      </c>
      <c r="I126" s="9">
        <f t="shared" si="31"/>
        <v>3.2759419456361716</v>
      </c>
      <c r="J126" s="9">
        <f t="shared" si="32"/>
        <v>2.8335178697021428</v>
      </c>
      <c r="K126" s="11">
        <f t="shared" si="33"/>
        <v>0.35971223021582738</v>
      </c>
      <c r="L126" s="11">
        <f t="shared" si="34"/>
        <v>0.32216494845360821</v>
      </c>
      <c r="M126" s="11">
        <f t="shared" si="35"/>
        <v>0.3710575139146568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-0.27296700978639077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0.23990046147577856</v>
      </c>
      <c r="Q126" s="11">
        <f>2*'OddsRatio_working_3-way'!K126*'OddsRatio_working_3-way'!L126*'OddsRatio_working_3-way'!M126</f>
        <v>8.6001240894704623E-2</v>
      </c>
      <c r="R126" s="11">
        <f t="shared" si="36"/>
        <v>0</v>
      </c>
      <c r="S126" s="11">
        <f t="shared" si="37"/>
        <v>-0.87886247376015036</v>
      </c>
      <c r="T126" s="11">
        <f t="shared" si="38"/>
        <v>-0.31506093341464431</v>
      </c>
      <c r="U126" s="11">
        <f>'OddsRatio_working_3-way'!S126-'OddsRatio_working_3-way'!R126^2/3</f>
        <v>-0.87886247376015036</v>
      </c>
      <c r="V126" s="11">
        <f>'OddsRatio_working_3-way'!S126*'OddsRatio_working_3-way'!R126/3-2*'OddsRatio_working_3-way'!R126^3/27-'OddsRatio_working_3-way'!T126</f>
        <v>0.31506093341464431</v>
      </c>
      <c r="W126" s="11">
        <f>'OddsRatio_working_3-way'!V126^2+4*'OddsRatio_working_3-way'!U126^3/27</f>
        <v>-1.3044176637092703E-3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0.1585621403644453</v>
      </c>
      <c r="Y126" s="11">
        <f>IF('OddsRatio_working_3-way'!W126&gt;=0,IF('OddsRatio_working_3-way'!V126+SQRT('OddsRatio_working_3-way'!W126)&gt;0,0,PI()),ACOS('OddsRatio_working_3-way'!V126/(2*'OddsRatio_working_3-way'!X126)))</f>
        <v>0.11413587582162665</v>
      </c>
      <c r="Z126" s="11">
        <f>'OddsRatio_working_3-way'!X126^(1/3)*COS('OddsRatio_working_3-way'!Y126/3)</f>
        <v>0.54086072852570599</v>
      </c>
      <c r="AA126" s="11">
        <f>'OddsRatio_working_3-way'!X126^(1/3)*COS(('OddsRatio_working_3-way'!Y126+2*PI())/3)</f>
        <v>-0.28825934892321592</v>
      </c>
      <c r="AB126" s="11">
        <f>'OddsRatio_working_3-way'!X126^(1/3)*COS(('OddsRatio_working_3-way'!Y126+4*PI())/3)</f>
        <v>-0.25260137960249018</v>
      </c>
      <c r="AC126" s="11">
        <f>'OddsRatio_working_3-way'!X126^(1/3)*SIN('OddsRatio_working_3-way'!Y126/3)</f>
        <v>2.0587138186076572E-2</v>
      </c>
      <c r="AD126" s="11">
        <f>'OddsRatio_working_3-way'!X126^(1/3)*SIN(('OddsRatio_working_3-way'!Y126+2*PI())/3)</f>
        <v>0.45810556171958194</v>
      </c>
      <c r="AE126" s="11">
        <f>'OddsRatio_working_3-way'!X126^(1/3)*SIN(('OddsRatio_working_3-way'!Y126+4*PI())/3)</f>
        <v>-0.47869269990565838</v>
      </c>
      <c r="AF126" s="11">
        <f>-'OddsRatio_working_3-way'!U126/(3*'OddsRatio_working_3-way'!X126^(1/3))*COS(('OddsRatio_working_3-way'!Y126)/3)</f>
        <v>0.54086072852570599</v>
      </c>
      <c r="AG126" s="11">
        <f>-'OddsRatio_working_3-way'!U126/(3*'OddsRatio_working_3-way'!X126^(1/3))*COS(('OddsRatio_working_3-way'!Y126+2*PI())/3)</f>
        <v>-0.28825934892321592</v>
      </c>
      <c r="AH126" s="11">
        <f>-'OddsRatio_working_3-way'!U126/(3*'OddsRatio_working_3-way'!X126^(1/3))*COS(('OddsRatio_working_3-way'!Y126+4*PI())/3)</f>
        <v>-0.25260137960249018</v>
      </c>
      <c r="AI126" s="11">
        <f>'OddsRatio_working_3-way'!U126/(3*'OddsRatio_working_3-way'!X126^(1/3))*SIN(('OddsRatio_working_3-way'!Y126)/3)</f>
        <v>-2.0587138186076572E-2</v>
      </c>
      <c r="AJ126" s="11">
        <f>'OddsRatio_working_3-way'!U126/(3*'OddsRatio_working_3-way'!X126^(1/3))*SIN(('OddsRatio_working_3-way'!Y126+2*PI())/3)</f>
        <v>-0.45810556171958194</v>
      </c>
      <c r="AK126" s="11">
        <f>'OddsRatio_working_3-way'!U126/(3*'OddsRatio_working_3-way'!X126^(1/3))*SIN(('OddsRatio_working_3-way'!Y126+4*PI())/3)</f>
        <v>0.47869269990565838</v>
      </c>
      <c r="AL126" s="11">
        <f>'OddsRatio_working_3-way'!Z126+'OddsRatio_working_3-way'!AF126</f>
        <v>1.081721457051412</v>
      </c>
      <c r="AM126" s="11">
        <f>'OddsRatio_working_3-way'!AA126+'OddsRatio_working_3-way'!AG126</f>
        <v>-0.57651869784643184</v>
      </c>
      <c r="AN126" s="11">
        <f>'OddsRatio_working_3-way'!AB126+'OddsRatio_working_3-way'!AH126</f>
        <v>-0.50520275920498037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1.081721457051412</v>
      </c>
      <c r="AS126" s="11">
        <f>IF(('OddsRatio_working_3-way'!X126=0),IF(Q126&gt;0,-Q126^(1/3),(-Q126)^(1/3)),'OddsRatio_working_3-way'!AM126-'OddsRatio_working_3-way'!R126/3)</f>
        <v>-0.57651869784643184</v>
      </c>
      <c r="AT126" s="11">
        <f>IF(('OddsRatio_working_3-way'!X126=0),IF(Q126&gt;0,-Q126^(1/3),(-Q126)^(1/3)),'OddsRatio_working_3-way'!AN126-'OddsRatio_working_3-way'!R126/3)</f>
        <v>-0.50520275920498037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9">
        <f t="shared" si="26"/>
        <v>0.12402103298118421</v>
      </c>
      <c r="E127" s="9">
        <f t="shared" si="27"/>
        <v>0.20125515803057845</v>
      </c>
      <c r="F127" s="9">
        <f t="shared" si="28"/>
        <v>0.67472380898823703</v>
      </c>
      <c r="G127" s="9">
        <f t="shared" si="29"/>
        <v>1.1211346747956221</v>
      </c>
      <c r="H127" s="9">
        <f t="shared" si="30"/>
        <v>8.0631484512124203</v>
      </c>
      <c r="I127" s="9">
        <f t="shared" si="31"/>
        <v>4.9688167487765025</v>
      </c>
      <c r="J127" s="9">
        <f t="shared" si="32"/>
        <v>1.4820879101621176</v>
      </c>
      <c r="K127" s="11">
        <f t="shared" si="33"/>
        <v>0.13698630136986301</v>
      </c>
      <c r="L127" s="11">
        <f t="shared" si="34"/>
        <v>0.22026431718061673</v>
      </c>
      <c r="M127" s="11">
        <f t="shared" si="35"/>
        <v>0.69930069930069938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-0.20234734790283626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0.21669839423746856</v>
      </c>
      <c r="Q127" s="11">
        <f>2*'OddsRatio_working_3-way'!K127*'OddsRatio_working_3-way'!L127*'OddsRatio_working_3-way'!M127</f>
        <v>4.2200271516546935E-2</v>
      </c>
      <c r="R127" s="11">
        <f t="shared" si="36"/>
        <v>0</v>
      </c>
      <c r="S127" s="11">
        <f t="shared" si="37"/>
        <v>-1.0709228289046981</v>
      </c>
      <c r="T127" s="11">
        <f t="shared" si="38"/>
        <v>-0.2085536180924436</v>
      </c>
      <c r="U127" s="11">
        <f>'OddsRatio_working_3-way'!S127-'OddsRatio_working_3-way'!R127^2/3</f>
        <v>-1.0709228289046981</v>
      </c>
      <c r="V127" s="11">
        <f>'OddsRatio_working_3-way'!S127*'OddsRatio_working_3-way'!R127/3-2*'OddsRatio_working_3-way'!R127^3/27-'OddsRatio_working_3-way'!T127</f>
        <v>0.2085536180924436</v>
      </c>
      <c r="W127" s="11">
        <f>'OddsRatio_working_3-way'!V127^2+4*'OddsRatio_working_3-way'!U127^3/27</f>
        <v>-0.13846322169954248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0.21328257858940994</v>
      </c>
      <c r="Y127" s="11">
        <f>IF('OddsRatio_working_3-way'!W127&gt;=0,IF('OddsRatio_working_3-way'!V127+SQRT('OddsRatio_working_3-way'!W127)&gt;0,0,PI()),ACOS('OddsRatio_working_3-way'!V127/(2*'OddsRatio_working_3-way'!X127)))</f>
        <v>1.0599521066798328</v>
      </c>
      <c r="Z127" s="11">
        <f>'OddsRatio_working_3-way'!X127^(1/3)*COS('OddsRatio_working_3-way'!Y127/3)</f>
        <v>0.56056733739781106</v>
      </c>
      <c r="AA127" s="11">
        <f>'OddsRatio_working_3-way'!X127^(1/3)*COS(('OddsRatio_working_3-way'!Y127+2*PI())/3)</f>
        <v>-0.45931970531785299</v>
      </c>
      <c r="AB127" s="11">
        <f>'OddsRatio_working_3-way'!X127^(1/3)*COS(('OddsRatio_working_3-way'!Y127+4*PI())/3)</f>
        <v>-0.10124763207995838</v>
      </c>
      <c r="AC127" s="11">
        <f>'OddsRatio_working_3-way'!X127^(1/3)*SIN('OddsRatio_working_3-way'!Y127/3)</f>
        <v>0.2067330078731861</v>
      </c>
      <c r="AD127" s="11">
        <f>'OddsRatio_working_3-way'!X127^(1/3)*SIN(('OddsRatio_working_3-way'!Y127+2*PI())/3)</f>
        <v>0.38209905078171391</v>
      </c>
      <c r="AE127" s="11">
        <f>'OddsRatio_working_3-way'!X127^(1/3)*SIN(('OddsRatio_working_3-way'!Y127+4*PI())/3)</f>
        <v>-0.58883205865489985</v>
      </c>
      <c r="AF127" s="11">
        <f>-'OddsRatio_working_3-way'!U127/(3*'OddsRatio_working_3-way'!X127^(1/3))*COS(('OddsRatio_working_3-way'!Y127)/3)</f>
        <v>0.56056733739781095</v>
      </c>
      <c r="AG127" s="11">
        <f>-'OddsRatio_working_3-way'!U127/(3*'OddsRatio_working_3-way'!X127^(1/3))*COS(('OddsRatio_working_3-way'!Y127+2*PI())/3)</f>
        <v>-0.45931970531785293</v>
      </c>
      <c r="AH127" s="11">
        <f>-'OddsRatio_working_3-way'!U127/(3*'OddsRatio_working_3-way'!X127^(1/3))*COS(('OddsRatio_working_3-way'!Y127+4*PI())/3)</f>
        <v>-0.10124763207995836</v>
      </c>
      <c r="AI127" s="11">
        <f>'OddsRatio_working_3-way'!U127/(3*'OddsRatio_working_3-way'!X127^(1/3))*SIN(('OddsRatio_working_3-way'!Y127)/3)</f>
        <v>-0.20673300787318608</v>
      </c>
      <c r="AJ127" s="11">
        <f>'OddsRatio_working_3-way'!U127/(3*'OddsRatio_working_3-way'!X127^(1/3))*SIN(('OddsRatio_working_3-way'!Y127+2*PI())/3)</f>
        <v>-0.38209905078171386</v>
      </c>
      <c r="AK127" s="11">
        <f>'OddsRatio_working_3-way'!U127/(3*'OddsRatio_working_3-way'!X127^(1/3))*SIN(('OddsRatio_working_3-way'!Y127+4*PI())/3)</f>
        <v>0.58883205865489985</v>
      </c>
      <c r="AL127" s="11">
        <f>'OddsRatio_working_3-way'!Z127+'OddsRatio_working_3-way'!AF127</f>
        <v>1.1211346747956221</v>
      </c>
      <c r="AM127" s="11">
        <f>'OddsRatio_working_3-way'!AA127+'OddsRatio_working_3-way'!AG127</f>
        <v>-0.91863941063570587</v>
      </c>
      <c r="AN127" s="11">
        <f>'OddsRatio_working_3-way'!AB127+'OddsRatio_working_3-way'!AH127</f>
        <v>-0.20249526415991675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1.1211346747956221</v>
      </c>
      <c r="AS127" s="11">
        <f>IF(('OddsRatio_working_3-way'!X127=0),IF(Q127&gt;0,-Q127^(1/3),(-Q127)^(1/3)),'OddsRatio_working_3-way'!AM127-'OddsRatio_working_3-way'!R127/3)</f>
        <v>-0.91863941063570587</v>
      </c>
      <c r="AT127" s="11">
        <f>IF(('OddsRatio_working_3-way'!X127=0),IF(Q127&gt;0,-Q127^(1/3),(-Q127)^(1/3)),'OddsRatio_working_3-way'!AN127-'OddsRatio_working_3-way'!R127/3)</f>
        <v>-0.20249526415991675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9">
        <f t="shared" si="26"/>
        <v>0.53993302812868826</v>
      </c>
      <c r="E128" s="9">
        <f t="shared" si="27"/>
        <v>0.25180282608815791</v>
      </c>
      <c r="F128" s="9">
        <f t="shared" si="28"/>
        <v>0.20826414578315389</v>
      </c>
      <c r="G128" s="9">
        <f t="shared" si="29"/>
        <v>1.0924122444617073</v>
      </c>
      <c r="H128" s="9">
        <f t="shared" si="30"/>
        <v>1.8520815506801314</v>
      </c>
      <c r="I128" s="9">
        <f t="shared" si="31"/>
        <v>3.9713613049358432</v>
      </c>
      <c r="J128" s="9">
        <f t="shared" si="32"/>
        <v>4.8015946107267409</v>
      </c>
      <c r="K128" s="11">
        <f t="shared" si="33"/>
        <v>0.5617977528089888</v>
      </c>
      <c r="L128" s="11">
        <f t="shared" si="34"/>
        <v>0.26881720430107525</v>
      </c>
      <c r="M128" s="11">
        <f t="shared" si="35"/>
        <v>0.2232142857142857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-0.24888676021332778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0.23529595781770485</v>
      </c>
      <c r="Q128" s="11">
        <f>2*'OddsRatio_working_3-way'!K128*'OddsRatio_working_3-way'!L128*'OddsRatio_working_3-way'!M128</f>
        <v>6.7420045219972732E-2</v>
      </c>
      <c r="R128" s="11">
        <f t="shared" si="36"/>
        <v>0</v>
      </c>
      <c r="S128" s="11">
        <f t="shared" si="37"/>
        <v>-0.94539363048490854</v>
      </c>
      <c r="T128" s="11">
        <f t="shared" si="38"/>
        <v>-0.27088642707303967</v>
      </c>
      <c r="U128" s="11">
        <f>'OddsRatio_working_3-way'!S128-'OddsRatio_working_3-way'!R128^2/3</f>
        <v>-0.94539363048490854</v>
      </c>
      <c r="V128" s="11">
        <f>'OddsRatio_working_3-way'!S128*'OddsRatio_working_3-way'!R128/3-2*'OddsRatio_working_3-way'!R128^3/27-'OddsRatio_working_3-way'!T128</f>
        <v>0.27088642707303967</v>
      </c>
      <c r="W128" s="11">
        <f>'OddsRatio_working_3-way'!V128^2+4*'OddsRatio_working_3-way'!U128^3/27</f>
        <v>-5.1800340652981308E-2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0.17690378530812911</v>
      </c>
      <c r="Y128" s="11">
        <f>IF('OddsRatio_working_3-way'!W128&gt;=0,IF('OddsRatio_working_3-way'!V128+SQRT('OddsRatio_working_3-way'!W128)&gt;0,0,PI()),ACOS('OddsRatio_working_3-way'!V128/(2*'OddsRatio_working_3-way'!X128)))</f>
        <v>0.6987729751352304</v>
      </c>
      <c r="Z128" s="11">
        <f>'OddsRatio_working_3-way'!X128^(1/3)*COS('OddsRatio_working_3-way'!Y128/3)</f>
        <v>0.54620612223085363</v>
      </c>
      <c r="AA128" s="11">
        <f>'OddsRatio_working_3-way'!X128^(1/3)*COS(('OddsRatio_working_3-way'!Y128+2*PI())/3)</f>
        <v>-0.38531964478013053</v>
      </c>
      <c r="AB128" s="11">
        <f>'OddsRatio_working_3-way'!X128^(1/3)*COS(('OddsRatio_working_3-way'!Y128+4*PI())/3)</f>
        <v>-0.16088647745072276</v>
      </c>
      <c r="AC128" s="11">
        <f>'OddsRatio_working_3-way'!X128^(1/3)*SIN('OddsRatio_working_3-way'!Y128/3)</f>
        <v>0.12957654957271383</v>
      </c>
      <c r="AD128" s="11">
        <f>'OddsRatio_working_3-way'!X128^(1/3)*SIN(('OddsRatio_working_3-way'!Y128+2*PI())/3)</f>
        <v>0.4082401027681507</v>
      </c>
      <c r="AE128" s="11">
        <f>'OddsRatio_working_3-way'!X128^(1/3)*SIN(('OddsRatio_working_3-way'!Y128+4*PI())/3)</f>
        <v>-0.53781665234086451</v>
      </c>
      <c r="AF128" s="11">
        <f>-'OddsRatio_working_3-way'!U128/(3*'OddsRatio_working_3-way'!X128^(1/3))*COS(('OddsRatio_working_3-way'!Y128)/3)</f>
        <v>0.54620612223085352</v>
      </c>
      <c r="AG128" s="11">
        <f>-'OddsRatio_working_3-way'!U128/(3*'OddsRatio_working_3-way'!X128^(1/3))*COS(('OddsRatio_working_3-way'!Y128+2*PI())/3)</f>
        <v>-0.38531964478013048</v>
      </c>
      <c r="AH128" s="11">
        <f>-'OddsRatio_working_3-way'!U128/(3*'OddsRatio_working_3-way'!X128^(1/3))*COS(('OddsRatio_working_3-way'!Y128+4*PI())/3)</f>
        <v>-0.16088647745072274</v>
      </c>
      <c r="AI128" s="11">
        <f>'OddsRatio_working_3-way'!U128/(3*'OddsRatio_working_3-way'!X128^(1/3))*SIN(('OddsRatio_working_3-way'!Y128)/3)</f>
        <v>-0.12957654957271383</v>
      </c>
      <c r="AJ128" s="11">
        <f>'OddsRatio_working_3-way'!U128/(3*'OddsRatio_working_3-way'!X128^(1/3))*SIN(('OddsRatio_working_3-way'!Y128+2*PI())/3)</f>
        <v>-0.40824010276815065</v>
      </c>
      <c r="AK128" s="11">
        <f>'OddsRatio_working_3-way'!U128/(3*'OddsRatio_working_3-way'!X128^(1/3))*SIN(('OddsRatio_working_3-way'!Y128+4*PI())/3)</f>
        <v>0.5378166523408644</v>
      </c>
      <c r="AL128" s="11">
        <f>'OddsRatio_working_3-way'!Z128+'OddsRatio_working_3-way'!AF128</f>
        <v>1.0924122444617073</v>
      </c>
      <c r="AM128" s="11">
        <f>'OddsRatio_working_3-way'!AA128+'OddsRatio_working_3-way'!AG128</f>
        <v>-0.77063928956026095</v>
      </c>
      <c r="AN128" s="11">
        <f>'OddsRatio_working_3-way'!AB128+'OddsRatio_working_3-way'!AH128</f>
        <v>-0.32177295490144553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1.0924122444617073</v>
      </c>
      <c r="AS128" s="11">
        <f>IF(('OddsRatio_working_3-way'!X128=0),IF(Q128&gt;0,-Q128^(1/3),(-Q128)^(1/3)),'OddsRatio_working_3-way'!AM128-'OddsRatio_working_3-way'!R128/3)</f>
        <v>-0.77063928956026095</v>
      </c>
      <c r="AT128" s="11">
        <f>IF(('OddsRatio_working_3-way'!X128=0),IF(Q128&gt;0,-Q128^(1/3),(-Q128)^(1/3)),'OddsRatio_working_3-way'!AN128-'OddsRatio_working_3-way'!R128/3)</f>
        <v>-0.32177295490144553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9">
        <f t="shared" si="26"/>
        <v>0.34521189159563193</v>
      </c>
      <c r="E129" s="9">
        <f t="shared" si="27"/>
        <v>0.3095762168087362</v>
      </c>
      <c r="F129" s="9">
        <f t="shared" si="28"/>
        <v>0.34521189159563193</v>
      </c>
      <c r="G129" s="9">
        <f t="shared" si="29"/>
        <v>1.0826321859004664</v>
      </c>
      <c r="H129" s="9">
        <f t="shared" si="30"/>
        <v>2.8967715896976167</v>
      </c>
      <c r="I129" s="9">
        <f t="shared" si="31"/>
        <v>3.2302223029549606</v>
      </c>
      <c r="J129" s="9">
        <f t="shared" si="32"/>
        <v>2.8967715896976167</v>
      </c>
      <c r="K129" s="11">
        <f t="shared" si="33"/>
        <v>0.36337209302325585</v>
      </c>
      <c r="L129" s="11">
        <f t="shared" si="34"/>
        <v>0.32679738562091504</v>
      </c>
      <c r="M129" s="11">
        <f t="shared" si="35"/>
        <v>0.36337209302325585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-0.27284571549008985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0.240087105465947</v>
      </c>
      <c r="Q129" s="11">
        <f>2*'OddsRatio_working_3-way'!K129*'OddsRatio_working_3-way'!L129*'OddsRatio_working_3-way'!M129</f>
        <v>8.6300181691569749E-2</v>
      </c>
      <c r="R129" s="11">
        <f t="shared" si="36"/>
        <v>0</v>
      </c>
      <c r="S129" s="11">
        <f t="shared" si="37"/>
        <v>-0.87993723865041706</v>
      </c>
      <c r="T129" s="11">
        <f t="shared" si="38"/>
        <v>-0.31629663502890626</v>
      </c>
      <c r="U129" s="11">
        <f>'OddsRatio_working_3-way'!S129-'OddsRatio_working_3-way'!R129^2/3</f>
        <v>-0.87993723865041706</v>
      </c>
      <c r="V129" s="11">
        <f>'OddsRatio_working_3-way'!S129*'OddsRatio_working_3-way'!R129/3-2*'OddsRatio_working_3-way'!R129^3/27-'OddsRatio_working_3-way'!T129</f>
        <v>0.31629663502890626</v>
      </c>
      <c r="W129" s="11">
        <f>'OddsRatio_working_3-way'!V129^2+4*'OddsRatio_working_3-way'!U129^3/27</f>
        <v>-8.936539629208623E-4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0.15885308880655263</v>
      </c>
      <c r="Y129" s="11">
        <f>IF('OddsRatio_working_3-way'!W129&gt;=0,IF('OddsRatio_working_3-way'!V129+SQRT('OddsRatio_working_3-way'!W129)&gt;0,0,PI()),ACOS('OddsRatio_working_3-way'!V129/(2*'OddsRatio_working_3-way'!X129)))</f>
        <v>9.4232771861540776E-2</v>
      </c>
      <c r="Z129" s="11">
        <f>'OddsRatio_working_3-way'!X129^(1/3)*COS('OddsRatio_working_3-way'!Y129/3)</f>
        <v>0.54131609295023331</v>
      </c>
      <c r="AA129" s="11">
        <f>'OddsRatio_working_3-way'!X129^(1/3)*COS(('OddsRatio_working_3-way'!Y129+2*PI())/3)</f>
        <v>-0.28538812785388162</v>
      </c>
      <c r="AB129" s="11">
        <f>'OddsRatio_working_3-way'!X129^(1/3)*COS(('OddsRatio_working_3-way'!Y129+4*PI())/3)</f>
        <v>-0.25592796509635141</v>
      </c>
      <c r="AC129" s="11">
        <f>'OddsRatio_working_3-way'!X129^(1/3)*SIN('OddsRatio_working_3-way'!Y129/3)</f>
        <v>1.7008832898430186E-2</v>
      </c>
      <c r="AD129" s="11">
        <f>'OddsRatio_working_3-way'!X129^(1/3)*SIN(('OddsRatio_working_3-way'!Y129+2*PI())/3)</f>
        <v>0.46028907152302556</v>
      </c>
      <c r="AE129" s="11">
        <f>'OddsRatio_working_3-way'!X129^(1/3)*SIN(('OddsRatio_working_3-way'!Y129+4*PI())/3)</f>
        <v>-0.47729790442145575</v>
      </c>
      <c r="AF129" s="11">
        <f>-'OddsRatio_working_3-way'!U129/(3*'OddsRatio_working_3-way'!X129^(1/3))*COS(('OddsRatio_working_3-way'!Y129)/3)</f>
        <v>0.5413160929502332</v>
      </c>
      <c r="AG129" s="11">
        <f>-'OddsRatio_working_3-way'!U129/(3*'OddsRatio_working_3-way'!X129^(1/3))*COS(('OddsRatio_working_3-way'!Y129+2*PI())/3)</f>
        <v>-0.28538812785388151</v>
      </c>
      <c r="AH129" s="11">
        <f>-'OddsRatio_working_3-way'!U129/(3*'OddsRatio_working_3-way'!X129^(1/3))*COS(('OddsRatio_working_3-way'!Y129+4*PI())/3)</f>
        <v>-0.25592796509635135</v>
      </c>
      <c r="AI129" s="11">
        <f>'OddsRatio_working_3-way'!U129/(3*'OddsRatio_working_3-way'!X129^(1/3))*SIN(('OddsRatio_working_3-way'!Y129)/3)</f>
        <v>-1.7008832898430182E-2</v>
      </c>
      <c r="AJ129" s="11">
        <f>'OddsRatio_working_3-way'!U129/(3*'OddsRatio_working_3-way'!X129^(1/3))*SIN(('OddsRatio_working_3-way'!Y129+2*PI())/3)</f>
        <v>-0.46028907152302545</v>
      </c>
      <c r="AK129" s="11">
        <f>'OddsRatio_working_3-way'!U129/(3*'OddsRatio_working_3-way'!X129^(1/3))*SIN(('OddsRatio_working_3-way'!Y129+4*PI())/3)</f>
        <v>0.47729790442145564</v>
      </c>
      <c r="AL129" s="11">
        <f>'OddsRatio_working_3-way'!Z129+'OddsRatio_working_3-way'!AF129</f>
        <v>1.0826321859004664</v>
      </c>
      <c r="AM129" s="11">
        <f>'OddsRatio_working_3-way'!AA129+'OddsRatio_working_3-way'!AG129</f>
        <v>-0.57077625570776314</v>
      </c>
      <c r="AN129" s="11">
        <f>'OddsRatio_working_3-way'!AB129+'OddsRatio_working_3-way'!AH129</f>
        <v>-0.51185593019270281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1.0826321859004664</v>
      </c>
      <c r="AS129" s="11">
        <f>IF(('OddsRatio_working_3-way'!X129=0),IF(Q129&gt;0,-Q129^(1/3),(-Q129)^(1/3)),'OddsRatio_working_3-way'!AM129-'OddsRatio_working_3-way'!R129/3)</f>
        <v>-0.57077625570776314</v>
      </c>
      <c r="AT129" s="11">
        <f>IF(('OddsRatio_working_3-way'!X129=0),IF(Q129&gt;0,-Q129^(1/3),(-Q129)^(1/3)),'OddsRatio_working_3-way'!AN129-'OddsRatio_working_3-way'!R129/3)</f>
        <v>-0.51185593019270281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9">
        <f t="shared" si="26"/>
        <v>0.40773647058421753</v>
      </c>
      <c r="E130" s="9">
        <f t="shared" si="27"/>
        <v>0.30420591023386512</v>
      </c>
      <c r="F130" s="9">
        <f t="shared" si="28"/>
        <v>0.28805761918191725</v>
      </c>
      <c r="G130" s="9">
        <f t="shared" si="29"/>
        <v>1.084003370819262</v>
      </c>
      <c r="H130" s="9">
        <f t="shared" si="30"/>
        <v>2.452564516897811</v>
      </c>
      <c r="I130" s="9">
        <f t="shared" si="31"/>
        <v>3.2872471124286426</v>
      </c>
      <c r="J130" s="9">
        <f t="shared" si="32"/>
        <v>3.4715276854679176</v>
      </c>
      <c r="K130" s="11">
        <f t="shared" si="33"/>
        <v>0.42735042735042739</v>
      </c>
      <c r="L130" s="11">
        <f t="shared" si="34"/>
        <v>0.32154340836012862</v>
      </c>
      <c r="M130" s="11">
        <f t="shared" si="35"/>
        <v>0.3048780487804878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-0.27006730492731579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0.24005155955591215</v>
      </c>
      <c r="Q130" s="11">
        <f>2*'OddsRatio_working_3-way'!K130*'OddsRatio_working_3-way'!L130*'OddsRatio_working_3-way'!M130</f>
        <v>8.3787629862447532E-2</v>
      </c>
      <c r="R130" s="11">
        <f t="shared" si="36"/>
        <v>0</v>
      </c>
      <c r="S130" s="11">
        <f t="shared" si="37"/>
        <v>-0.88885827783010651</v>
      </c>
      <c r="T130" s="11">
        <f t="shared" si="38"/>
        <v>-0.31024721739270739</v>
      </c>
      <c r="U130" s="11">
        <f>'OddsRatio_working_3-way'!S130-'OddsRatio_working_3-way'!R130^2/3</f>
        <v>-0.88885827783010651</v>
      </c>
      <c r="V130" s="11">
        <f>'OddsRatio_working_3-way'!S130*'OddsRatio_working_3-way'!R130/3-2*'OddsRatio_working_3-way'!R130^3/27-'OddsRatio_working_3-way'!T130</f>
        <v>0.31024721739270739</v>
      </c>
      <c r="W130" s="11">
        <f>'OddsRatio_working_3-way'!V130^2+4*'OddsRatio_working_3-way'!U130^3/27</f>
        <v>-7.7850944027805236E-3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0.16127494404176548</v>
      </c>
      <c r="Y130" s="11">
        <f>IF('OddsRatio_working_3-way'!W130&gt;=0,IF('OddsRatio_working_3-way'!V130+SQRT('OddsRatio_working_3-way'!W130)&gt;0,0,PI()),ACOS('OddsRatio_working_3-way'!V130/(2*'OddsRatio_working_3-way'!X130)))</f>
        <v>0.27708078357477728</v>
      </c>
      <c r="Z130" s="11">
        <f>'OddsRatio_working_3-way'!X130^(1/3)*COS('OddsRatio_working_3-way'!Y130/3)</f>
        <v>0.54200168540963101</v>
      </c>
      <c r="AA130" s="11">
        <f>'OddsRatio_working_3-way'!X130^(1/3)*COS(('OddsRatio_working_3-way'!Y130+2*PI())/3)</f>
        <v>-0.31447726410039667</v>
      </c>
      <c r="AB130" s="11">
        <f>'OddsRatio_working_3-way'!X130^(1/3)*COS(('OddsRatio_working_3-way'!Y130+4*PI())/3)</f>
        <v>-0.22752442130923425</v>
      </c>
      <c r="AC130" s="11">
        <f>'OddsRatio_working_3-way'!X130^(1/3)*SIN('OddsRatio_working_3-way'!Y130/3)</f>
        <v>5.0202247192280801E-2</v>
      </c>
      <c r="AD130" s="11">
        <f>'OddsRatio_working_3-way'!X130^(1/3)*SIN(('OddsRatio_working_3-way'!Y130+2*PI())/3)</f>
        <v>0.44428610486258163</v>
      </c>
      <c r="AE130" s="11">
        <f>'OddsRatio_working_3-way'!X130^(1/3)*SIN(('OddsRatio_working_3-way'!Y130+4*PI())/3)</f>
        <v>-0.49448835205486241</v>
      </c>
      <c r="AF130" s="11">
        <f>-'OddsRatio_working_3-way'!U130/(3*'OddsRatio_working_3-way'!X130^(1/3))*COS(('OddsRatio_working_3-way'!Y130)/3)</f>
        <v>0.54200168540963101</v>
      </c>
      <c r="AG130" s="11">
        <f>-'OddsRatio_working_3-way'!U130/(3*'OddsRatio_working_3-way'!X130^(1/3))*COS(('OddsRatio_working_3-way'!Y130+2*PI())/3)</f>
        <v>-0.31447726410039667</v>
      </c>
      <c r="AH130" s="11">
        <f>-'OddsRatio_working_3-way'!U130/(3*'OddsRatio_working_3-way'!X130^(1/3))*COS(('OddsRatio_working_3-way'!Y130+4*PI())/3)</f>
        <v>-0.22752442130923425</v>
      </c>
      <c r="AI130" s="11">
        <f>'OddsRatio_working_3-way'!U130/(3*'OddsRatio_working_3-way'!X130^(1/3))*SIN(('OddsRatio_working_3-way'!Y130)/3)</f>
        <v>-5.0202247192280801E-2</v>
      </c>
      <c r="AJ130" s="11">
        <f>'OddsRatio_working_3-way'!U130/(3*'OddsRatio_working_3-way'!X130^(1/3))*SIN(('OddsRatio_working_3-way'!Y130+2*PI())/3)</f>
        <v>-0.44428610486258163</v>
      </c>
      <c r="AK130" s="11">
        <f>'OddsRatio_working_3-way'!U130/(3*'OddsRatio_working_3-way'!X130^(1/3))*SIN(('OddsRatio_working_3-way'!Y130+4*PI())/3)</f>
        <v>0.49448835205486241</v>
      </c>
      <c r="AL130" s="11">
        <f>'OddsRatio_working_3-way'!Z130+'OddsRatio_working_3-way'!AF130</f>
        <v>1.084003370819262</v>
      </c>
      <c r="AM130" s="11">
        <f>'OddsRatio_working_3-way'!AA130+'OddsRatio_working_3-way'!AG130</f>
        <v>-0.62895452820079334</v>
      </c>
      <c r="AN130" s="11">
        <f>'OddsRatio_working_3-way'!AB130+'OddsRatio_working_3-way'!AH130</f>
        <v>-0.45504884261846851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1.084003370819262</v>
      </c>
      <c r="AS130" s="11">
        <f>IF(('OddsRatio_working_3-way'!X130=0),IF(Q130&gt;0,-Q130^(1/3),(-Q130)^(1/3)),'OddsRatio_working_3-way'!AM130-'OddsRatio_working_3-way'!R130/3)</f>
        <v>-0.62895452820079334</v>
      </c>
      <c r="AT130" s="11">
        <f>IF(('OddsRatio_working_3-way'!X130=0),IF(Q130&gt;0,-Q130^(1/3),(-Q130)^(1/3)),'OddsRatio_working_3-way'!AN130-'OddsRatio_working_3-way'!R130/3)</f>
        <v>-0.45504884261846851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9">
        <f t="shared" si="26"/>
        <v>0.35838878016790265</v>
      </c>
      <c r="E131" s="9">
        <f t="shared" si="27"/>
        <v>0.30278283684201857</v>
      </c>
      <c r="F131" s="9">
        <f t="shared" si="28"/>
        <v>0.33882838299007889</v>
      </c>
      <c r="G131" s="9">
        <f t="shared" si="29"/>
        <v>1.0810784550955597</v>
      </c>
      <c r="H131" s="9">
        <f t="shared" si="30"/>
        <v>2.7902659216382468</v>
      </c>
      <c r="I131" s="9">
        <f t="shared" si="31"/>
        <v>3.3026971093535424</v>
      </c>
      <c r="J131" s="9">
        <f t="shared" si="32"/>
        <v>2.9513466114474851</v>
      </c>
      <c r="K131" s="11">
        <f t="shared" si="33"/>
        <v>0.37650602409638551</v>
      </c>
      <c r="L131" s="11">
        <f t="shared" si="34"/>
        <v>0.31948881789137379</v>
      </c>
      <c r="M131" s="11">
        <f t="shared" si="35"/>
        <v>0.35650623885918004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-0.27303094251568494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0.23976413418791084</v>
      </c>
      <c r="Q131" s="11">
        <f>2*'OddsRatio_working_3-way'!K131*'OddsRatio_working_3-way'!L131*'OddsRatio_working_3-way'!M131</f>
        <v>8.576788917471323E-2</v>
      </c>
      <c r="R131" s="11">
        <f t="shared" si="36"/>
        <v>0</v>
      </c>
      <c r="S131" s="11">
        <f t="shared" si="37"/>
        <v>-0.87815736919318954</v>
      </c>
      <c r="T131" s="11">
        <f t="shared" si="38"/>
        <v>-0.31413248763841511</v>
      </c>
      <c r="U131" s="11">
        <f>'OddsRatio_working_3-way'!S131-'OddsRatio_working_3-way'!R131^2/3</f>
        <v>-0.87815736919318954</v>
      </c>
      <c r="V131" s="11">
        <f>'OddsRatio_working_3-way'!S131*'OddsRatio_working_3-way'!R131/3-2*'OddsRatio_working_3-way'!R131^3/27-'OddsRatio_working_3-way'!T131</f>
        <v>0.31413248763841511</v>
      </c>
      <c r="W131" s="11">
        <f>'OddsRatio_working_3-way'!V131^2+4*'OddsRatio_working_3-way'!U131^3/27</f>
        <v>-1.64672945668487E-3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0.15837135887415368</v>
      </c>
      <c r="Y131" s="11">
        <f>IF('OddsRatio_working_3-way'!W131&gt;=0,IF('OddsRatio_working_3-way'!V131+SQRT('OddsRatio_working_3-way'!W131)&gt;0,0,PI()),ACOS('OddsRatio_working_3-way'!V131/(2*'OddsRatio_working_3-way'!X131)))</f>
        <v>0.12846942313642851</v>
      </c>
      <c r="Z131" s="11">
        <f>'OddsRatio_working_3-way'!X131^(1/3)*COS('OddsRatio_working_3-way'!Y131/3)</f>
        <v>0.54053922754777983</v>
      </c>
      <c r="AA131" s="11">
        <f>'OddsRatio_working_3-way'!X131^(1/3)*COS(('OddsRatio_working_3-way'!Y131+2*PI())/3)</f>
        <v>-0.29032827548983137</v>
      </c>
      <c r="AB131" s="11">
        <f>'OddsRatio_working_3-way'!X131^(1/3)*COS(('OddsRatio_working_3-way'!Y131+4*PI())/3)</f>
        <v>-0.25021095205794858</v>
      </c>
      <c r="AC131" s="11">
        <f>'OddsRatio_working_3-way'!X131^(1/3)*SIN('OddsRatio_working_3-way'!Y131/3)</f>
        <v>2.3161747482565088E-2</v>
      </c>
      <c r="AD131" s="11">
        <f>'OddsRatio_working_3-way'!X131^(1/3)*SIN(('OddsRatio_working_3-way'!Y131+2*PI())/3)</f>
        <v>0.4565398290571121</v>
      </c>
      <c r="AE131" s="11">
        <f>'OddsRatio_working_3-way'!X131^(1/3)*SIN(('OddsRatio_working_3-way'!Y131+4*PI())/3)</f>
        <v>-0.47970157653967693</v>
      </c>
      <c r="AF131" s="11">
        <f>-'OddsRatio_working_3-way'!U131/(3*'OddsRatio_working_3-way'!X131^(1/3))*COS(('OddsRatio_working_3-way'!Y131)/3)</f>
        <v>0.54053922754777972</v>
      </c>
      <c r="AG131" s="11">
        <f>-'OddsRatio_working_3-way'!U131/(3*'OddsRatio_working_3-way'!X131^(1/3))*COS(('OddsRatio_working_3-way'!Y131+2*PI())/3)</f>
        <v>-0.29032827548983131</v>
      </c>
      <c r="AH131" s="11">
        <f>-'OddsRatio_working_3-way'!U131/(3*'OddsRatio_working_3-way'!X131^(1/3))*COS(('OddsRatio_working_3-way'!Y131+4*PI())/3)</f>
        <v>-0.25021095205794852</v>
      </c>
      <c r="AI131" s="11">
        <f>'OddsRatio_working_3-way'!U131/(3*'OddsRatio_working_3-way'!X131^(1/3))*SIN(('OddsRatio_working_3-way'!Y131)/3)</f>
        <v>-2.3161747482565082E-2</v>
      </c>
      <c r="AJ131" s="11">
        <f>'OddsRatio_working_3-way'!U131/(3*'OddsRatio_working_3-way'!X131^(1/3))*SIN(('OddsRatio_working_3-way'!Y131+2*PI())/3)</f>
        <v>-0.45653982905711205</v>
      </c>
      <c r="AK131" s="11">
        <f>'OddsRatio_working_3-way'!U131/(3*'OddsRatio_working_3-way'!X131^(1/3))*SIN(('OddsRatio_working_3-way'!Y131+4*PI())/3)</f>
        <v>0.47970157653967682</v>
      </c>
      <c r="AL131" s="11">
        <f>'OddsRatio_working_3-way'!Z131+'OddsRatio_working_3-way'!AF131</f>
        <v>1.0810784550955597</v>
      </c>
      <c r="AM131" s="11">
        <f>'OddsRatio_working_3-way'!AA131+'OddsRatio_working_3-way'!AG131</f>
        <v>-0.58065655097966262</v>
      </c>
      <c r="AN131" s="11">
        <f>'OddsRatio_working_3-way'!AB131+'OddsRatio_working_3-way'!AH131</f>
        <v>-0.50042190411589704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1.0810784550955597</v>
      </c>
      <c r="AS131" s="11">
        <f>IF(('OddsRatio_working_3-way'!X131=0),IF(Q131&gt;0,-Q131^(1/3),(-Q131)^(1/3)),'OddsRatio_working_3-way'!AM131-'OddsRatio_working_3-way'!R131/3)</f>
        <v>-0.58065655097966262</v>
      </c>
      <c r="AT131" s="11">
        <f>IF(('OddsRatio_working_3-way'!X131=0),IF(Q131&gt;0,-Q131^(1/3),(-Q131)^(1/3)),'OddsRatio_working_3-way'!AN131-'OddsRatio_working_3-way'!R131/3)</f>
        <v>-0.50042190411589704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9">
        <f t="shared" ref="D132:D195" si="39">(K132/(AR132+K132-(AR132*K132)))</f>
        <v>0.38029420501096939</v>
      </c>
      <c r="E132" s="9">
        <f t="shared" ref="E132:E195" si="40">(L132/(AR132+L132-(AR132*L132)))</f>
        <v>0.30107584757794165</v>
      </c>
      <c r="F132" s="9">
        <f t="shared" ref="F132:F195" si="41">(M132/(AR132+M132-(AR132*M132)))</f>
        <v>0.31862994741108908</v>
      </c>
      <c r="G132" s="9">
        <f t="shared" ref="G132:G195" si="42">AR132</f>
        <v>1.0827528855491388</v>
      </c>
      <c r="H132" s="9">
        <f t="shared" ref="H132:H195" si="43">IF(A132="","",1/D132)</f>
        <v>2.629543092751454</v>
      </c>
      <c r="I132" s="9">
        <f t="shared" ref="I132:I195" si="44">IF(B132="","",1/E132)</f>
        <v>3.3214221866173537</v>
      </c>
      <c r="J132" s="9">
        <f t="shared" ref="J132:J195" si="45">IF(C132="","",1/F132)</f>
        <v>3.1384369489595492</v>
      </c>
      <c r="K132" s="11">
        <f t="shared" ref="K132:K195" si="46">1/A132</f>
        <v>0.39920159680638723</v>
      </c>
      <c r="L132" s="11">
        <f t="shared" ref="L132:L195" si="47">1/B132</f>
        <v>0.31806615776081426</v>
      </c>
      <c r="M132" s="11">
        <f t="shared" ref="M132:M195" si="48">1/C132</f>
        <v>0.33613445378151258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-0.27198887660989957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0.24003140894638542</v>
      </c>
      <c r="Q132" s="11">
        <f>2*'OddsRatio_working_3-way'!K132*'OddsRatio_working_3-way'!L132*'OddsRatio_working_3-way'!M132</f>
        <v>8.5359676012228103E-2</v>
      </c>
      <c r="R132" s="11">
        <f t="shared" ref="R132:R195" si="49">O132/N132</f>
        <v>0</v>
      </c>
      <c r="S132" s="11">
        <f t="shared" ref="S132:S195" si="50">P132/N132</f>
        <v>-0.88250450510390099</v>
      </c>
      <c r="T132" s="11">
        <f t="shared" ref="T132:T195" si="51">Q132/N132</f>
        <v>-0.31383517251205584</v>
      </c>
      <c r="U132" s="11">
        <f>'OddsRatio_working_3-way'!S132-'OddsRatio_working_3-way'!R132^2/3</f>
        <v>-0.88250450510390099</v>
      </c>
      <c r="V132" s="11">
        <f>'OddsRatio_working_3-way'!S132*'OddsRatio_working_3-way'!R132/3-2*'OddsRatio_working_3-way'!R132^3/27-'OddsRatio_working_3-way'!T132</f>
        <v>0.31383517251205584</v>
      </c>
      <c r="W132" s="11">
        <f>'OddsRatio_working_3-way'!V132^2+4*'OddsRatio_working_3-way'!U132^3/27</f>
        <v>-3.3307498999516488E-3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0.15954878987759788</v>
      </c>
      <c r="Y132" s="11">
        <f>IF('OddsRatio_working_3-way'!W132&gt;=0,IF('OddsRatio_working_3-way'!V132+SQRT('OddsRatio_working_3-way'!W132)&gt;0,0,PI()),ACOS('OddsRatio_working_3-way'!V132/(2*'OddsRatio_working_3-way'!X132)))</f>
        <v>0.181862907837673</v>
      </c>
      <c r="Z132" s="11">
        <f>'OddsRatio_working_3-way'!X132^(1/3)*COS('OddsRatio_working_3-way'!Y132/3)</f>
        <v>0.54137644277456942</v>
      </c>
      <c r="AA132" s="11">
        <f>'OddsRatio_working_3-way'!X132^(1/3)*COS(('OddsRatio_working_3-way'!Y132+2*PI())/3)</f>
        <v>-0.2991449724762667</v>
      </c>
      <c r="AB132" s="11">
        <f>'OddsRatio_working_3-way'!X132^(1/3)*COS(('OddsRatio_working_3-way'!Y132+4*PI())/3)</f>
        <v>-0.24223147029830303</v>
      </c>
      <c r="AC132" s="11">
        <f>'OddsRatio_working_3-way'!X132^(1/3)*SIN('OddsRatio_working_3-way'!Y132/3)</f>
        <v>3.285902580297187E-2</v>
      </c>
      <c r="AD132" s="11">
        <f>'OddsRatio_working_3-way'!X132^(1/3)*SIN(('OddsRatio_working_3-way'!Y132+2*PI())/3)</f>
        <v>0.45241623955174359</v>
      </c>
      <c r="AE132" s="11">
        <f>'OddsRatio_working_3-way'!X132^(1/3)*SIN(('OddsRatio_working_3-way'!Y132+4*PI())/3)</f>
        <v>-0.48527526535471527</v>
      </c>
      <c r="AF132" s="11">
        <f>-'OddsRatio_working_3-way'!U132/(3*'OddsRatio_working_3-way'!X132^(1/3))*COS(('OddsRatio_working_3-way'!Y132)/3)</f>
        <v>0.54137644277456942</v>
      </c>
      <c r="AG132" s="11">
        <f>-'OddsRatio_working_3-way'!U132/(3*'OddsRatio_working_3-way'!X132^(1/3))*COS(('OddsRatio_working_3-way'!Y132+2*PI())/3)</f>
        <v>-0.2991449724762667</v>
      </c>
      <c r="AH132" s="11">
        <f>-'OddsRatio_working_3-way'!U132/(3*'OddsRatio_working_3-way'!X132^(1/3))*COS(('OddsRatio_working_3-way'!Y132+4*PI())/3)</f>
        <v>-0.24223147029830303</v>
      </c>
      <c r="AI132" s="11">
        <f>'OddsRatio_working_3-way'!U132/(3*'OddsRatio_working_3-way'!X132^(1/3))*SIN(('OddsRatio_working_3-way'!Y132)/3)</f>
        <v>-3.285902580297187E-2</v>
      </c>
      <c r="AJ132" s="11">
        <f>'OddsRatio_working_3-way'!U132/(3*'OddsRatio_working_3-way'!X132^(1/3))*SIN(('OddsRatio_working_3-way'!Y132+2*PI())/3)</f>
        <v>-0.45241623955174359</v>
      </c>
      <c r="AK132" s="11">
        <f>'OddsRatio_working_3-way'!U132/(3*'OddsRatio_working_3-way'!X132^(1/3))*SIN(('OddsRatio_working_3-way'!Y132+4*PI())/3)</f>
        <v>0.48527526535471527</v>
      </c>
      <c r="AL132" s="11">
        <f>'OddsRatio_working_3-way'!Z132+'OddsRatio_working_3-way'!AF132</f>
        <v>1.0827528855491388</v>
      </c>
      <c r="AM132" s="11">
        <f>'OddsRatio_working_3-way'!AA132+'OddsRatio_working_3-way'!AG132</f>
        <v>-0.5982899449525334</v>
      </c>
      <c r="AN132" s="11">
        <f>'OddsRatio_working_3-way'!AB132+'OddsRatio_working_3-way'!AH132</f>
        <v>-0.48446294059660605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1.0827528855491388</v>
      </c>
      <c r="AS132" s="11">
        <f>IF(('OddsRatio_working_3-way'!X132=0),IF(Q132&gt;0,-Q132^(1/3),(-Q132)^(1/3)),'OddsRatio_working_3-way'!AM132-'OddsRatio_working_3-way'!R132/3)</f>
        <v>-0.5982899449525334</v>
      </c>
      <c r="AT132" s="11">
        <f>IF(('OddsRatio_working_3-way'!X132=0),IF(Q132&gt;0,-Q132^(1/3),(-Q132)^(1/3)),'OddsRatio_working_3-way'!AN132-'OddsRatio_working_3-way'!R132/3)</f>
        <v>-0.48446294059660605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9">
        <f t="shared" si="39"/>
        <v>0.48167958309001557</v>
      </c>
      <c r="E133" s="9">
        <f t="shared" si="40"/>
        <v>0.25989023403577527</v>
      </c>
      <c r="F133" s="9">
        <f t="shared" si="41"/>
        <v>0.25843018287420938</v>
      </c>
      <c r="G133" s="9">
        <f t="shared" si="42"/>
        <v>1.0869382781767407</v>
      </c>
      <c r="H133" s="9">
        <f t="shared" si="43"/>
        <v>2.0760688953949735</v>
      </c>
      <c r="I133" s="9">
        <f t="shared" si="44"/>
        <v>3.8477782888230601</v>
      </c>
      <c r="J133" s="9">
        <f t="shared" si="45"/>
        <v>3.8695170543865958</v>
      </c>
      <c r="K133" s="11">
        <f t="shared" si="46"/>
        <v>0.50251256281407031</v>
      </c>
      <c r="L133" s="11">
        <f t="shared" si="47"/>
        <v>0.27624309392265195</v>
      </c>
      <c r="M133" s="11">
        <f t="shared" si="48"/>
        <v>0.27472527472527469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-0.2611423946275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0.23835100461325504</v>
      </c>
      <c r="Q133" s="11">
        <f>2*'OddsRatio_working_3-way'!K133*'OddsRatio_working_3-way'!L133*'OddsRatio_working_3-way'!M133</f>
        <v>7.627232147624162E-2</v>
      </c>
      <c r="R133" s="11">
        <f t="shared" si="49"/>
        <v>0</v>
      </c>
      <c r="S133" s="11">
        <f t="shared" si="50"/>
        <v>-0.91272428191234456</v>
      </c>
      <c r="T133" s="11">
        <f t="shared" si="51"/>
        <v>-0.2920717702119503</v>
      </c>
      <c r="U133" s="11">
        <f>'OddsRatio_working_3-way'!S133-'OddsRatio_working_3-way'!R133^2/3</f>
        <v>-0.91272428191234456</v>
      </c>
      <c r="V133" s="11">
        <f>'OddsRatio_working_3-way'!S133*'OddsRatio_working_3-way'!R133/3-2*'OddsRatio_working_3-way'!R133^3/27-'OddsRatio_working_3-way'!T133</f>
        <v>0.2920717702119503</v>
      </c>
      <c r="W133" s="11">
        <f>'OddsRatio_working_3-way'!V133^2+4*'OddsRatio_working_3-way'!U133^3/27</f>
        <v>-2.7339890681889384E-2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0.16781374320703868</v>
      </c>
      <c r="Y133" s="11">
        <f>IF('OddsRatio_working_3-way'!W133&gt;=0,IF('OddsRatio_working_3-way'!V133+SQRT('OddsRatio_working_3-way'!W133)&gt;0,0,PI()),ACOS('OddsRatio_working_3-way'!V133/(2*'OddsRatio_working_3-way'!X133)))</f>
        <v>0.51513541938448681</v>
      </c>
      <c r="Z133" s="11">
        <f>'OddsRatio_working_3-way'!X133^(1/3)*COS('OddsRatio_working_3-way'!Y133/3)</f>
        <v>0.54346913908837036</v>
      </c>
      <c r="AA133" s="11">
        <f>'OddsRatio_working_3-way'!X133^(1/3)*COS(('OddsRatio_working_3-way'!Y133+2*PI())/3)</f>
        <v>-0.35335590022431668</v>
      </c>
      <c r="AB133" s="11">
        <f>'OddsRatio_working_3-way'!X133^(1/3)*COS(('OddsRatio_working_3-way'!Y133+4*PI())/3)</f>
        <v>-0.19011323886405371</v>
      </c>
      <c r="AC133" s="11">
        <f>'OddsRatio_working_3-way'!X133^(1/3)*SIN('OddsRatio_working_3-way'!Y133/3)</f>
        <v>9.4248194479578773E-2</v>
      </c>
      <c r="AD133" s="11">
        <f>'OddsRatio_working_3-way'!X133^(1/3)*SIN(('OddsRatio_working_3-way'!Y133+2*PI())/3)</f>
        <v>0.42353398338359777</v>
      </c>
      <c r="AE133" s="11">
        <f>'OddsRatio_working_3-way'!X133^(1/3)*SIN(('OddsRatio_working_3-way'!Y133+4*PI())/3)</f>
        <v>-0.51778217786317648</v>
      </c>
      <c r="AF133" s="11">
        <f>-'OddsRatio_working_3-way'!U133/(3*'OddsRatio_working_3-way'!X133^(1/3))*COS(('OddsRatio_working_3-way'!Y133)/3)</f>
        <v>0.54346913908837025</v>
      </c>
      <c r="AG133" s="11">
        <f>-'OddsRatio_working_3-way'!U133/(3*'OddsRatio_working_3-way'!X133^(1/3))*COS(('OddsRatio_working_3-way'!Y133+2*PI())/3)</f>
        <v>-0.35335590022431662</v>
      </c>
      <c r="AH133" s="11">
        <f>-'OddsRatio_working_3-way'!U133/(3*'OddsRatio_working_3-way'!X133^(1/3))*COS(('OddsRatio_working_3-way'!Y133+4*PI())/3)</f>
        <v>-0.19011323886405368</v>
      </c>
      <c r="AI133" s="11">
        <f>'OddsRatio_working_3-way'!U133/(3*'OddsRatio_working_3-way'!X133^(1/3))*SIN(('OddsRatio_working_3-way'!Y133)/3)</f>
        <v>-9.4248194479578745E-2</v>
      </c>
      <c r="AJ133" s="11">
        <f>'OddsRatio_working_3-way'!U133/(3*'OddsRatio_working_3-way'!X133^(1/3))*SIN(('OddsRatio_working_3-way'!Y133+2*PI())/3)</f>
        <v>-0.42353398338359766</v>
      </c>
      <c r="AK133" s="11">
        <f>'OddsRatio_working_3-way'!U133/(3*'OddsRatio_working_3-way'!X133^(1/3))*SIN(('OddsRatio_working_3-way'!Y133+4*PI())/3)</f>
        <v>0.51778217786317637</v>
      </c>
      <c r="AL133" s="11">
        <f>'OddsRatio_working_3-way'!Z133+'OddsRatio_working_3-way'!AF133</f>
        <v>1.0869382781767407</v>
      </c>
      <c r="AM133" s="11">
        <f>'OddsRatio_working_3-way'!AA133+'OddsRatio_working_3-way'!AG133</f>
        <v>-0.70671180044863324</v>
      </c>
      <c r="AN133" s="11">
        <f>'OddsRatio_working_3-way'!AB133+'OddsRatio_working_3-way'!AH133</f>
        <v>-0.38022647772810736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1.0869382781767407</v>
      </c>
      <c r="AS133" s="11">
        <f>IF(('OddsRatio_working_3-way'!X133=0),IF(Q133&gt;0,-Q133^(1/3),(-Q133)^(1/3)),'OddsRatio_working_3-way'!AM133-'OddsRatio_working_3-way'!R133/3)</f>
        <v>-0.70671180044863324</v>
      </c>
      <c r="AT133" s="11">
        <f>IF(('OddsRatio_working_3-way'!X133=0),IF(Q133&gt;0,-Q133^(1/3),(-Q133)^(1/3)),'OddsRatio_working_3-way'!AN133-'OddsRatio_working_3-way'!R133/3)</f>
        <v>-0.38022647772810736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9">
        <f t="shared" si="39"/>
        <v>0.62164779128779024</v>
      </c>
      <c r="E134" s="9">
        <f t="shared" si="40"/>
        <v>0.23268493729101536</v>
      </c>
      <c r="F134" s="9">
        <f t="shared" si="41"/>
        <v>0.14566727142119471</v>
      </c>
      <c r="G134" s="9">
        <f t="shared" si="42"/>
        <v>1.1065962372751441</v>
      </c>
      <c r="H134" s="9">
        <f t="shared" si="43"/>
        <v>1.6086279305013289</v>
      </c>
      <c r="I134" s="9">
        <f t="shared" si="44"/>
        <v>4.29765678707993</v>
      </c>
      <c r="J134" s="9">
        <f t="shared" si="45"/>
        <v>6.8649600575582639</v>
      </c>
      <c r="K134" s="11">
        <f t="shared" si="46"/>
        <v>0.64516129032258063</v>
      </c>
      <c r="L134" s="11">
        <f t="shared" si="47"/>
        <v>0.25125628140703515</v>
      </c>
      <c r="M134" s="11">
        <f t="shared" si="48"/>
        <v>0.15873015873015872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-0.22351130974894962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0.22719846029944907</v>
      </c>
      <c r="Q134" s="11">
        <f>2*'OddsRatio_working_3-way'!K134*'OddsRatio_working_3-way'!L134*'OddsRatio_working_3-way'!M134</f>
        <v>5.1460579909274988E-2</v>
      </c>
      <c r="R134" s="11">
        <f t="shared" si="49"/>
        <v>0</v>
      </c>
      <c r="S134" s="11">
        <f t="shared" si="50"/>
        <v>-1.0164964831293812</v>
      </c>
      <c r="T134" s="11">
        <f t="shared" si="51"/>
        <v>-0.23023702902137741</v>
      </c>
      <c r="U134" s="11">
        <f>'OddsRatio_working_3-way'!S134-'OddsRatio_working_3-way'!R134^2/3</f>
        <v>-1.0164964831293812</v>
      </c>
      <c r="V134" s="11">
        <f>'OddsRatio_working_3-way'!S134*'OddsRatio_working_3-way'!R134/3-2*'OddsRatio_working_3-way'!R134^3/27-'OddsRatio_working_3-way'!T134</f>
        <v>0.23023702902137741</v>
      </c>
      <c r="W134" s="11">
        <f>'OddsRatio_working_3-way'!V134^2+4*'OddsRatio_working_3-way'!U134^3/27</f>
        <v>-0.10259244239455986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0.19723180012814265</v>
      </c>
      <c r="Y134" s="11">
        <f>IF('OddsRatio_working_3-way'!W134&gt;=0,IF('OddsRatio_working_3-way'!V134+SQRT('OddsRatio_working_3-way'!W134)&gt;0,0,PI()),ACOS('OddsRatio_working_3-way'!V134/(2*'OddsRatio_working_3-way'!X134)))</f>
        <v>0.9475537499402239</v>
      </c>
      <c r="Z134" s="11">
        <f>'OddsRatio_working_3-way'!X134^(1/3)*COS('OddsRatio_working_3-way'!Y134/3)</f>
        <v>0.55329811863757206</v>
      </c>
      <c r="AA134" s="11">
        <f>'OddsRatio_working_3-way'!X134^(1/3)*COS(('OddsRatio_working_3-way'!Y134+2*PI())/3)</f>
        <v>-0.43323773935804583</v>
      </c>
      <c r="AB134" s="11">
        <f>'OddsRatio_working_3-way'!X134^(1/3)*COS(('OddsRatio_working_3-way'!Y134+4*PI())/3)</f>
        <v>-0.12006037927952611</v>
      </c>
      <c r="AC134" s="11">
        <f>'OddsRatio_working_3-way'!X134^(1/3)*SIN('OddsRatio_working_3-way'!Y134/3)</f>
        <v>0.18081303314542974</v>
      </c>
      <c r="AD134" s="11">
        <f>'OddsRatio_working_3-way'!X134^(1/3)*SIN(('OddsRatio_working_3-way'!Y134+2*PI())/3)</f>
        <v>0.38876371003355881</v>
      </c>
      <c r="AE134" s="11">
        <f>'OddsRatio_working_3-way'!X134^(1/3)*SIN(('OddsRatio_working_3-way'!Y134+4*PI())/3)</f>
        <v>-0.56957674317898843</v>
      </c>
      <c r="AF134" s="11">
        <f>-'OddsRatio_working_3-way'!U134/(3*'OddsRatio_working_3-way'!X134^(1/3))*COS(('OddsRatio_working_3-way'!Y134)/3)</f>
        <v>0.55329811863757217</v>
      </c>
      <c r="AG134" s="11">
        <f>-'OddsRatio_working_3-way'!U134/(3*'OddsRatio_working_3-way'!X134^(1/3))*COS(('OddsRatio_working_3-way'!Y134+2*PI())/3)</f>
        <v>-0.43323773935804594</v>
      </c>
      <c r="AH134" s="11">
        <f>-'OddsRatio_working_3-way'!U134/(3*'OddsRatio_working_3-way'!X134^(1/3))*COS(('OddsRatio_working_3-way'!Y134+4*PI())/3)</f>
        <v>-0.12006037927952613</v>
      </c>
      <c r="AI134" s="11">
        <f>'OddsRatio_working_3-way'!U134/(3*'OddsRatio_working_3-way'!X134^(1/3))*SIN(('OddsRatio_working_3-way'!Y134)/3)</f>
        <v>-0.18081303314542976</v>
      </c>
      <c r="AJ134" s="11">
        <f>'OddsRatio_working_3-way'!U134/(3*'OddsRatio_working_3-way'!X134^(1/3))*SIN(('OddsRatio_working_3-way'!Y134+2*PI())/3)</f>
        <v>-0.38876371003355886</v>
      </c>
      <c r="AK134" s="11">
        <f>'OddsRatio_working_3-way'!U134/(3*'OddsRatio_working_3-way'!X134^(1/3))*SIN(('OddsRatio_working_3-way'!Y134+4*PI())/3)</f>
        <v>0.56957674317898854</v>
      </c>
      <c r="AL134" s="11">
        <f>'OddsRatio_working_3-way'!Z134+'OddsRatio_working_3-way'!AF134</f>
        <v>1.1065962372751441</v>
      </c>
      <c r="AM134" s="11">
        <f>'OddsRatio_working_3-way'!AA134+'OddsRatio_working_3-way'!AG134</f>
        <v>-0.86647547871609176</v>
      </c>
      <c r="AN134" s="11">
        <f>'OddsRatio_working_3-way'!AB134+'OddsRatio_working_3-way'!AH134</f>
        <v>-0.24012075855905224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1.1065962372751441</v>
      </c>
      <c r="AS134" s="11">
        <f>IF(('OddsRatio_working_3-way'!X134=0),IF(Q134&gt;0,-Q134^(1/3),(-Q134)^(1/3)),'OddsRatio_working_3-way'!AM134-'OddsRatio_working_3-way'!R134/3)</f>
        <v>-0.86647547871609176</v>
      </c>
      <c r="AT134" s="11">
        <f>IF(('OddsRatio_working_3-way'!X134=0),IF(Q134&gt;0,-Q134^(1/3),(-Q134)^(1/3)),'OddsRatio_working_3-way'!AN134-'OddsRatio_working_3-way'!R134/3)</f>
        <v>-0.24012075855905224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9">
        <f t="shared" si="39"/>
        <v>0.44786374134317897</v>
      </c>
      <c r="E135" s="9">
        <f t="shared" si="40"/>
        <v>0.3159522665697152</v>
      </c>
      <c r="F135" s="9">
        <f t="shared" si="41"/>
        <v>0.23618399208710589</v>
      </c>
      <c r="G135" s="9">
        <f t="shared" si="42"/>
        <v>1.0852306049621481</v>
      </c>
      <c r="H135" s="9">
        <f t="shared" si="43"/>
        <v>2.2328219672370007</v>
      </c>
      <c r="I135" s="9">
        <f t="shared" si="44"/>
        <v>3.1650350568994856</v>
      </c>
      <c r="J135" s="9">
        <f t="shared" si="45"/>
        <v>4.2339872027872012</v>
      </c>
      <c r="K135" s="11">
        <f t="shared" si="46"/>
        <v>0.46816479400749061</v>
      </c>
      <c r="L135" s="11">
        <f t="shared" si="47"/>
        <v>0.333889816360601</v>
      </c>
      <c r="M135" s="11">
        <f t="shared" si="48"/>
        <v>0.25125628140703515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-0.26525058373218924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0.2400109945537181</v>
      </c>
      <c r="Q135" s="11">
        <f>2*'OddsRatio_working_3-way'!K135*'OddsRatio_working_3-way'!L135*'OddsRatio_working_3-way'!M135</f>
        <v>7.8550480953597804E-2</v>
      </c>
      <c r="R135" s="11">
        <f t="shared" si="49"/>
        <v>0</v>
      </c>
      <c r="S135" s="11">
        <f t="shared" si="50"/>
        <v>-0.90484624454604656</v>
      </c>
      <c r="T135" s="11">
        <f t="shared" si="51"/>
        <v>-0.29613688252202469</v>
      </c>
      <c r="U135" s="11">
        <f>'OddsRatio_working_3-way'!S135-'OddsRatio_working_3-way'!R135^2/3</f>
        <v>-0.90484624454604656</v>
      </c>
      <c r="V135" s="11">
        <f>'OddsRatio_working_3-way'!S135*'OddsRatio_working_3-way'!R135/3-2*'OddsRatio_working_3-way'!R135^3/27-'OddsRatio_working_3-way'!T135</f>
        <v>0.29613688252202469</v>
      </c>
      <c r="W135" s="11">
        <f>'OddsRatio_working_3-way'!V135^2+4*'OddsRatio_working_3-way'!U135^3/27</f>
        <v>-2.2057006143314406E-2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0.1656457510269867</v>
      </c>
      <c r="Y135" s="11">
        <f>IF('OddsRatio_working_3-way'!W135&gt;=0,IF('OddsRatio_working_3-way'!V135+SQRT('OddsRatio_working_3-way'!W135)&gt;0,0,PI()),ACOS('OddsRatio_working_3-way'!V135/(2*'OddsRatio_working_3-way'!X135)))</f>
        <v>0.46485597234908904</v>
      </c>
      <c r="Z135" s="11">
        <f>'OddsRatio_working_3-way'!X135^(1/3)*COS('OddsRatio_working_3-way'!Y135/3)</f>
        <v>0.54261530248107404</v>
      </c>
      <c r="AA135" s="11">
        <f>'OddsRatio_working_3-way'!X135^(1/3)*COS(('OddsRatio_working_3-way'!Y135+2*PI())/3)</f>
        <v>-0.34471089552538486</v>
      </c>
      <c r="AB135" s="11">
        <f>'OddsRatio_working_3-way'!X135^(1/3)*COS(('OddsRatio_working_3-way'!Y135+4*PI())/3)</f>
        <v>-0.19790440695568953</v>
      </c>
      <c r="AC135" s="11">
        <f>'OddsRatio_working_3-way'!X135^(1/3)*SIN('OddsRatio_working_3-way'!Y135/3)</f>
        <v>8.4758765694497529E-2</v>
      </c>
      <c r="AD135" s="11">
        <f>'OddsRatio_working_3-way'!X135^(1/3)*SIN(('OddsRatio_working_3-way'!Y135+2*PI())/3)</f>
        <v>0.42753925358353873</v>
      </c>
      <c r="AE135" s="11">
        <f>'OddsRatio_working_3-way'!X135^(1/3)*SIN(('OddsRatio_working_3-way'!Y135+4*PI())/3)</f>
        <v>-0.51229801927803609</v>
      </c>
      <c r="AF135" s="11">
        <f>-'OddsRatio_working_3-way'!U135/(3*'OddsRatio_working_3-way'!X135^(1/3))*COS(('OddsRatio_working_3-way'!Y135)/3)</f>
        <v>0.54261530248107404</v>
      </c>
      <c r="AG135" s="11">
        <f>-'OddsRatio_working_3-way'!U135/(3*'OddsRatio_working_3-way'!X135^(1/3))*COS(('OddsRatio_working_3-way'!Y135+2*PI())/3)</f>
        <v>-0.34471089552538486</v>
      </c>
      <c r="AH135" s="11">
        <f>-'OddsRatio_working_3-way'!U135/(3*'OddsRatio_working_3-way'!X135^(1/3))*COS(('OddsRatio_working_3-way'!Y135+4*PI())/3)</f>
        <v>-0.19790440695568953</v>
      </c>
      <c r="AI135" s="11">
        <f>'OddsRatio_working_3-way'!U135/(3*'OddsRatio_working_3-way'!X135^(1/3))*SIN(('OddsRatio_working_3-way'!Y135)/3)</f>
        <v>-8.4758765694497529E-2</v>
      </c>
      <c r="AJ135" s="11">
        <f>'OddsRatio_working_3-way'!U135/(3*'OddsRatio_working_3-way'!X135^(1/3))*SIN(('OddsRatio_working_3-way'!Y135+2*PI())/3)</f>
        <v>-0.42753925358353873</v>
      </c>
      <c r="AK135" s="11">
        <f>'OddsRatio_working_3-way'!U135/(3*'OddsRatio_working_3-way'!X135^(1/3))*SIN(('OddsRatio_working_3-way'!Y135+4*PI())/3)</f>
        <v>0.51229801927803609</v>
      </c>
      <c r="AL135" s="11">
        <f>'OddsRatio_working_3-way'!Z135+'OddsRatio_working_3-way'!AF135</f>
        <v>1.0852306049621481</v>
      </c>
      <c r="AM135" s="11">
        <f>'OddsRatio_working_3-way'!AA135+'OddsRatio_working_3-way'!AG135</f>
        <v>-0.68942179105076973</v>
      </c>
      <c r="AN135" s="11">
        <f>'OddsRatio_working_3-way'!AB135+'OddsRatio_working_3-way'!AH135</f>
        <v>-0.39580881391137906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1.0852306049621481</v>
      </c>
      <c r="AS135" s="11">
        <f>IF(('OddsRatio_working_3-way'!X135=0),IF(Q135&gt;0,-Q135^(1/3),(-Q135)^(1/3)),'OddsRatio_working_3-way'!AM135-'OddsRatio_working_3-way'!R135/3)</f>
        <v>-0.68942179105076973</v>
      </c>
      <c r="AT135" s="11">
        <f>IF(('OddsRatio_working_3-way'!X135=0),IF(Q135&gt;0,-Q135^(1/3),(-Q135)^(1/3)),'OddsRatio_working_3-way'!AN135-'OddsRatio_working_3-way'!R135/3)</f>
        <v>-0.39580881391137906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9">
        <f t="shared" si="39"/>
        <v>0.31360592954190325</v>
      </c>
      <c r="E136" s="9">
        <f t="shared" si="40"/>
        <v>0.34319703522904832</v>
      </c>
      <c r="F136" s="9">
        <f t="shared" si="41"/>
        <v>0.34319703522904832</v>
      </c>
      <c r="G136" s="9">
        <f t="shared" si="42"/>
        <v>1.0781848364762885</v>
      </c>
      <c r="H136" s="9">
        <f t="shared" si="43"/>
        <v>3.1887152180468656</v>
      </c>
      <c r="I136" s="9">
        <f t="shared" si="44"/>
        <v>2.9137780847454118</v>
      </c>
      <c r="J136" s="9">
        <f t="shared" si="45"/>
        <v>2.9137780847454118</v>
      </c>
      <c r="K136" s="11">
        <f t="shared" si="46"/>
        <v>0.33003300330033003</v>
      </c>
      <c r="L136" s="11">
        <f t="shared" si="47"/>
        <v>0.3603603603603604</v>
      </c>
      <c r="M136" s="11">
        <f t="shared" si="48"/>
        <v>0.3603603603603604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-0.27410953902792257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0.23914736250834728</v>
      </c>
      <c r="Q136" s="11">
        <f>2*'OddsRatio_working_3-way'!K136*'OddsRatio_working_3-way'!L136*'OddsRatio_working_3-way'!M136</f>
        <v>8.5715900540626278E-2</v>
      </c>
      <c r="R136" s="11">
        <f t="shared" si="49"/>
        <v>0</v>
      </c>
      <c r="S136" s="11">
        <f t="shared" si="50"/>
        <v>-0.87245180651661369</v>
      </c>
      <c r="T136" s="11">
        <f t="shared" si="51"/>
        <v>-0.31270674068695836</v>
      </c>
      <c r="U136" s="11">
        <f>'OddsRatio_working_3-way'!S136-'OddsRatio_working_3-way'!R136^2/3</f>
        <v>-0.87245180651661369</v>
      </c>
      <c r="V136" s="11">
        <f>'OddsRatio_working_3-way'!S136*'OddsRatio_working_3-way'!R136/3-2*'OddsRatio_working_3-way'!R136^3/27-'OddsRatio_working_3-way'!T136</f>
        <v>0.31270674068695836</v>
      </c>
      <c r="W136" s="11">
        <f>'OddsRatio_working_3-way'!V136^2+4*'OddsRatio_working_3-way'!U136^3/27</f>
        <v>-5.9760861531170384E-4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0.15683041341395834</v>
      </c>
      <c r="Y136" s="11">
        <f>IF('OddsRatio_working_3-way'!W136&gt;=0,IF('OddsRatio_working_3-way'!V136+SQRT('OddsRatio_working_3-way'!W136)&gt;0,0,PI()),ACOS('OddsRatio_working_3-way'!V136/(2*'OddsRatio_working_3-way'!X136)))</f>
        <v>7.8016919292882125E-2</v>
      </c>
      <c r="Z136" s="11">
        <f>'OddsRatio_working_3-way'!X136^(1/3)*COS('OddsRatio_working_3-way'!Y136/3)</f>
        <v>0.53909241823814436</v>
      </c>
      <c r="AA136" s="11">
        <f>'OddsRatio_working_3-way'!X136^(1/3)*COS(('OddsRatio_working_3-way'!Y136+2*PI())/3)</f>
        <v>-0.28169014084507082</v>
      </c>
      <c r="AB136" s="11">
        <f>'OddsRatio_working_3-way'!X136^(1/3)*COS(('OddsRatio_working_3-way'!Y136+4*PI())/3)</f>
        <v>-0.25740227739307342</v>
      </c>
      <c r="AC136" s="11">
        <f>'OddsRatio_working_3-way'!X136^(1/3)*SIN('OddsRatio_working_3-way'!Y136/3)</f>
        <v>1.4022604502051615E-2</v>
      </c>
      <c r="AD136" s="11">
        <f>'OddsRatio_working_3-way'!X136^(1/3)*SIN(('OddsRatio_working_3-way'!Y136+2*PI())/3)</f>
        <v>0.45985642693079271</v>
      </c>
      <c r="AE136" s="11">
        <f>'OddsRatio_working_3-way'!X136^(1/3)*SIN(('OddsRatio_working_3-way'!Y136+4*PI())/3)</f>
        <v>-0.47387903143284421</v>
      </c>
      <c r="AF136" s="11">
        <f>-'OddsRatio_working_3-way'!U136/(3*'OddsRatio_working_3-way'!X136^(1/3))*COS(('OddsRatio_working_3-way'!Y136)/3)</f>
        <v>0.53909241823814424</v>
      </c>
      <c r="AG136" s="11">
        <f>-'OddsRatio_working_3-way'!U136/(3*'OddsRatio_working_3-way'!X136^(1/3))*COS(('OddsRatio_working_3-way'!Y136+2*PI())/3)</f>
        <v>-0.28169014084507077</v>
      </c>
      <c r="AH136" s="11">
        <f>-'OddsRatio_working_3-way'!U136/(3*'OddsRatio_working_3-way'!X136^(1/3))*COS(('OddsRatio_working_3-way'!Y136+4*PI())/3)</f>
        <v>-0.25740227739307336</v>
      </c>
      <c r="AI136" s="11">
        <f>'OddsRatio_working_3-way'!U136/(3*'OddsRatio_working_3-way'!X136^(1/3))*SIN(('OddsRatio_working_3-way'!Y136)/3)</f>
        <v>-1.4022604502051613E-2</v>
      </c>
      <c r="AJ136" s="11">
        <f>'OddsRatio_working_3-way'!U136/(3*'OddsRatio_working_3-way'!X136^(1/3))*SIN(('OddsRatio_working_3-way'!Y136+2*PI())/3)</f>
        <v>-0.45985642693079259</v>
      </c>
      <c r="AK136" s="11">
        <f>'OddsRatio_working_3-way'!U136/(3*'OddsRatio_working_3-way'!X136^(1/3))*SIN(('OddsRatio_working_3-way'!Y136+4*PI())/3)</f>
        <v>0.4738790314328441</v>
      </c>
      <c r="AL136" s="11">
        <f>'OddsRatio_working_3-way'!Z136+'OddsRatio_working_3-way'!AF136</f>
        <v>1.0781848364762885</v>
      </c>
      <c r="AM136" s="11">
        <f>'OddsRatio_working_3-way'!AA136+'OddsRatio_working_3-way'!AG136</f>
        <v>-0.56338028169014165</v>
      </c>
      <c r="AN136" s="11">
        <f>'OddsRatio_working_3-way'!AB136+'OddsRatio_working_3-way'!AH136</f>
        <v>-0.51480455478614684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1.0781848364762885</v>
      </c>
      <c r="AS136" s="11">
        <f>IF(('OddsRatio_working_3-way'!X136=0),IF(Q136&gt;0,-Q136^(1/3),(-Q136)^(1/3)),'OddsRatio_working_3-way'!AM136-'OddsRatio_working_3-way'!R136/3)</f>
        <v>-0.56338028169014165</v>
      </c>
      <c r="AT136" s="11">
        <f>IF(('OddsRatio_working_3-way'!X136=0),IF(Q136&gt;0,-Q136^(1/3),(-Q136)^(1/3)),'OddsRatio_working_3-way'!AN136-'OddsRatio_working_3-way'!R136/3)</f>
        <v>-0.51480455478614684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9">
        <f t="shared" si="39"/>
        <v>0.50332362617571491</v>
      </c>
      <c r="E137" s="9">
        <f t="shared" si="40"/>
        <v>0.29804310894380776</v>
      </c>
      <c r="F137" s="9">
        <f t="shared" si="41"/>
        <v>0.19863326488047689</v>
      </c>
      <c r="G137" s="9">
        <f t="shared" si="42"/>
        <v>1.0903793189760189</v>
      </c>
      <c r="H137" s="9">
        <f t="shared" si="43"/>
        <v>1.9867932836732978</v>
      </c>
      <c r="I137" s="9">
        <f t="shared" si="44"/>
        <v>3.3552193289882011</v>
      </c>
      <c r="J137" s="9">
        <f t="shared" si="45"/>
        <v>5.0344034802112709</v>
      </c>
      <c r="K137" s="11">
        <f t="shared" si="46"/>
        <v>0.52493438320209973</v>
      </c>
      <c r="L137" s="11">
        <f t="shared" si="47"/>
        <v>0.31645569620253161</v>
      </c>
      <c r="M137" s="11">
        <f t="shared" si="48"/>
        <v>0.21276595744680851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-0.25563724814495126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0.23910457193389473</v>
      </c>
      <c r="Q137" s="11">
        <f>2*'OddsRatio_working_3-way'!K137*'OddsRatio_working_3-way'!L137*'OddsRatio_working_3-way'!M137</f>
        <v>7.0688713062496591E-2</v>
      </c>
      <c r="R137" s="11">
        <f t="shared" si="49"/>
        <v>0</v>
      </c>
      <c r="S137" s="11">
        <f t="shared" si="50"/>
        <v>-0.93532759278615696</v>
      </c>
      <c r="T137" s="11">
        <f t="shared" si="51"/>
        <v>-0.27651961353618831</v>
      </c>
      <c r="U137" s="11">
        <f>'OddsRatio_working_3-way'!S137-'OddsRatio_working_3-way'!R137^2/3</f>
        <v>-0.93532759278615696</v>
      </c>
      <c r="V137" s="11">
        <f>'OddsRatio_working_3-way'!S137*'OddsRatio_working_3-way'!R137/3-2*'OddsRatio_working_3-way'!R137^3/27-'OddsRatio_working_3-way'!T137</f>
        <v>0.27651961353618831</v>
      </c>
      <c r="W137" s="11">
        <f>'OddsRatio_working_3-way'!V137^2+4*'OddsRatio_working_3-way'!U137^3/27</f>
        <v>-4.4760584140148094E-2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0.17408595636233198</v>
      </c>
      <c r="Y137" s="11">
        <f>IF('OddsRatio_working_3-way'!W137&gt;=0,IF('OddsRatio_working_3-way'!V137+SQRT('OddsRatio_working_3-way'!W137)&gt;0,0,PI()),ACOS('OddsRatio_working_3-way'!V137/(2*'OddsRatio_working_3-way'!X137)))</f>
        <v>0.65309941816885364</v>
      </c>
      <c r="Z137" s="11">
        <f>'OddsRatio_working_3-way'!X137^(1/3)*COS('OddsRatio_working_3-way'!Y137/3)</f>
        <v>0.54518965948800957</v>
      </c>
      <c r="AA137" s="11">
        <f>'OddsRatio_working_3-way'!X137^(1/3)*COS(('OddsRatio_working_3-way'!Y137+2*PI())/3)</f>
        <v>-0.37703655793274393</v>
      </c>
      <c r="AB137" s="11">
        <f>'OddsRatio_working_3-way'!X137^(1/3)*COS(('OddsRatio_working_3-way'!Y137+4*PI())/3)</f>
        <v>-0.16815310155526578</v>
      </c>
      <c r="AC137" s="11">
        <f>'OddsRatio_working_3-way'!X137^(1/3)*SIN('OddsRatio_working_3-way'!Y137/3)</f>
        <v>0.12059891976879671</v>
      </c>
      <c r="AD137" s="11">
        <f>'OddsRatio_working_3-way'!X137^(1/3)*SIN(('OddsRatio_working_3-way'!Y137+2*PI())/3)</f>
        <v>0.41184863511280584</v>
      </c>
      <c r="AE137" s="11">
        <f>'OddsRatio_working_3-way'!X137^(1/3)*SIN(('OddsRatio_working_3-way'!Y137+4*PI())/3)</f>
        <v>-0.53244755488160234</v>
      </c>
      <c r="AF137" s="11">
        <f>-'OddsRatio_working_3-way'!U137/(3*'OddsRatio_working_3-way'!X137^(1/3))*COS(('OddsRatio_working_3-way'!Y137)/3)</f>
        <v>0.54518965948800935</v>
      </c>
      <c r="AG137" s="11">
        <f>-'OddsRatio_working_3-way'!U137/(3*'OddsRatio_working_3-way'!X137^(1/3))*COS(('OddsRatio_working_3-way'!Y137+2*PI())/3)</f>
        <v>-0.37703655793274377</v>
      </c>
      <c r="AH137" s="11">
        <f>-'OddsRatio_working_3-way'!U137/(3*'OddsRatio_working_3-way'!X137^(1/3))*COS(('OddsRatio_working_3-way'!Y137+4*PI())/3)</f>
        <v>-0.16815310155526569</v>
      </c>
      <c r="AI137" s="11">
        <f>'OddsRatio_working_3-way'!U137/(3*'OddsRatio_working_3-way'!X137^(1/3))*SIN(('OddsRatio_working_3-way'!Y137)/3)</f>
        <v>-0.12059891976879665</v>
      </c>
      <c r="AJ137" s="11">
        <f>'OddsRatio_working_3-way'!U137/(3*'OddsRatio_working_3-way'!X137^(1/3))*SIN(('OddsRatio_working_3-way'!Y137+2*PI())/3)</f>
        <v>-0.41184863511280567</v>
      </c>
      <c r="AK137" s="11">
        <f>'OddsRatio_working_3-way'!U137/(3*'OddsRatio_working_3-way'!X137^(1/3))*SIN(('OddsRatio_working_3-way'!Y137+4*PI())/3)</f>
        <v>0.53244755488160211</v>
      </c>
      <c r="AL137" s="11">
        <f>'OddsRatio_working_3-way'!Z137+'OddsRatio_working_3-way'!AF137</f>
        <v>1.0903793189760189</v>
      </c>
      <c r="AM137" s="11">
        <f>'OddsRatio_working_3-way'!AA137+'OddsRatio_working_3-way'!AG137</f>
        <v>-0.75407311586548764</v>
      </c>
      <c r="AN137" s="11">
        <f>'OddsRatio_working_3-way'!AB137+'OddsRatio_working_3-way'!AH137</f>
        <v>-0.3363062031105315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1.0903793189760189</v>
      </c>
      <c r="AS137" s="11">
        <f>IF(('OddsRatio_working_3-way'!X137=0),IF(Q137&gt;0,-Q137^(1/3),(-Q137)^(1/3)),'OddsRatio_working_3-way'!AM137-'OddsRatio_working_3-way'!R137/3)</f>
        <v>-0.75407311586548764</v>
      </c>
      <c r="AT137" s="11">
        <f>IF(('OddsRatio_working_3-way'!X137=0),IF(Q137&gt;0,-Q137^(1/3),(-Q137)^(1/3)),'OddsRatio_working_3-way'!AN137-'OddsRatio_working_3-way'!R137/3)</f>
        <v>-0.3363062031105315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9">
        <f t="shared" si="39"/>
        <v>0.51709191045768099</v>
      </c>
      <c r="E138" s="9">
        <f t="shared" si="40"/>
        <v>0.2964794297424187</v>
      </c>
      <c r="F138" s="9">
        <f t="shared" si="41"/>
        <v>0.18642865979990017</v>
      </c>
      <c r="G138" s="9">
        <f t="shared" si="42"/>
        <v>1.0909955329203835</v>
      </c>
      <c r="H138" s="9">
        <f t="shared" si="43"/>
        <v>1.9338921761798484</v>
      </c>
      <c r="I138" s="9">
        <f t="shared" si="44"/>
        <v>3.3729152841018344</v>
      </c>
      <c r="J138" s="9">
        <f t="shared" si="45"/>
        <v>5.3639821316815341</v>
      </c>
      <c r="K138" s="11">
        <f t="shared" si="46"/>
        <v>0.5387931034482758</v>
      </c>
      <c r="L138" s="11">
        <f t="shared" si="47"/>
        <v>0.31496062992125984</v>
      </c>
      <c r="M138" s="11">
        <f t="shared" si="48"/>
        <v>0.2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-0.25275590551181093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0.23863019277762695</v>
      </c>
      <c r="Q138" s="11">
        <f>2*'OddsRatio_working_3-way'!K138*'OddsRatio_working_3-way'!L138*'OddsRatio_working_3-way'!M138</f>
        <v>6.7879446103719793E-2</v>
      </c>
      <c r="R138" s="11">
        <f t="shared" si="49"/>
        <v>0</v>
      </c>
      <c r="S138" s="11">
        <f t="shared" si="50"/>
        <v>-0.94411322376195128</v>
      </c>
      <c r="T138" s="11">
        <f t="shared" si="51"/>
        <v>-0.26855731012998185</v>
      </c>
      <c r="U138" s="11">
        <f>'OddsRatio_working_3-way'!S138-'OddsRatio_working_3-way'!R138^2/3</f>
        <v>-0.94411322376195128</v>
      </c>
      <c r="V138" s="11">
        <f>'OddsRatio_working_3-way'!S138*'OddsRatio_working_3-way'!R138/3-2*'OddsRatio_working_3-way'!R138^3/27-'OddsRatio_working_3-way'!T138</f>
        <v>0.26855731012998185</v>
      </c>
      <c r="W138" s="11">
        <f>'OddsRatio_working_3-way'!V138^2+4*'OddsRatio_working_3-way'!U138^3/27</f>
        <v>-5.2548839859838617E-2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0.17654451894925108</v>
      </c>
      <c r="Y138" s="11">
        <f>IF('OddsRatio_working_3-way'!W138&gt;=0,IF('OddsRatio_working_3-way'!V138+SQRT('OddsRatio_working_3-way'!W138)&gt;0,0,PI()),ACOS('OddsRatio_working_3-way'!V138/(2*'OddsRatio_working_3-way'!X138)))</f>
        <v>0.70656917655995066</v>
      </c>
      <c r="Z138" s="11">
        <f>'OddsRatio_working_3-way'!X138^(1/3)*COS('OddsRatio_working_3-way'!Y138/3)</f>
        <v>0.54549776646019177</v>
      </c>
      <c r="AA138" s="11">
        <f>'OddsRatio_working_3-way'!X138^(1/3)*COS(('OddsRatio_working_3-way'!Y138+2*PI())/3)</f>
        <v>-0.38611751218314599</v>
      </c>
      <c r="AB138" s="11">
        <f>'OddsRatio_working_3-way'!X138^(1/3)*COS(('OddsRatio_working_3-way'!Y138+4*PI())/3)</f>
        <v>-0.15938025427704566</v>
      </c>
      <c r="AC138" s="11">
        <f>'OddsRatio_working_3-way'!X138^(1/3)*SIN('OddsRatio_working_3-way'!Y138/3)</f>
        <v>0.1309068168874046</v>
      </c>
      <c r="AD138" s="11">
        <f>'OddsRatio_working_3-way'!X138^(1/3)*SIN(('OddsRatio_working_3-way'!Y138+2*PI())/3)</f>
        <v>0.4069615150184947</v>
      </c>
      <c r="AE138" s="11">
        <f>'OddsRatio_working_3-way'!X138^(1/3)*SIN(('OddsRatio_working_3-way'!Y138+4*PI())/3)</f>
        <v>-0.53786833190589933</v>
      </c>
      <c r="AF138" s="11">
        <f>-'OddsRatio_working_3-way'!U138/(3*'OddsRatio_working_3-way'!X138^(1/3))*COS(('OddsRatio_working_3-way'!Y138)/3)</f>
        <v>0.54549776646019177</v>
      </c>
      <c r="AG138" s="11">
        <f>-'OddsRatio_working_3-way'!U138/(3*'OddsRatio_working_3-way'!X138^(1/3))*COS(('OddsRatio_working_3-way'!Y138+2*PI())/3)</f>
        <v>-0.38611751218314599</v>
      </c>
      <c r="AH138" s="11">
        <f>-'OddsRatio_working_3-way'!U138/(3*'OddsRatio_working_3-way'!X138^(1/3))*COS(('OddsRatio_working_3-way'!Y138+4*PI())/3)</f>
        <v>-0.15938025427704566</v>
      </c>
      <c r="AI138" s="11">
        <f>'OddsRatio_working_3-way'!U138/(3*'OddsRatio_working_3-way'!X138^(1/3))*SIN(('OddsRatio_working_3-way'!Y138)/3)</f>
        <v>-0.1309068168874046</v>
      </c>
      <c r="AJ138" s="11">
        <f>'OddsRatio_working_3-way'!U138/(3*'OddsRatio_working_3-way'!X138^(1/3))*SIN(('OddsRatio_working_3-way'!Y138+2*PI())/3)</f>
        <v>-0.4069615150184947</v>
      </c>
      <c r="AK138" s="11">
        <f>'OddsRatio_working_3-way'!U138/(3*'OddsRatio_working_3-way'!X138^(1/3))*SIN(('OddsRatio_working_3-way'!Y138+4*PI())/3)</f>
        <v>0.53786833190589933</v>
      </c>
      <c r="AL138" s="11">
        <f>'OddsRatio_working_3-way'!Z138+'OddsRatio_working_3-way'!AF138</f>
        <v>1.0909955329203835</v>
      </c>
      <c r="AM138" s="11">
        <f>'OddsRatio_working_3-way'!AA138+'OddsRatio_working_3-way'!AG138</f>
        <v>-0.77223502436629199</v>
      </c>
      <c r="AN138" s="11">
        <f>'OddsRatio_working_3-way'!AB138+'OddsRatio_working_3-way'!AH138</f>
        <v>-0.31876050855409133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1.0909955329203835</v>
      </c>
      <c r="AS138" s="11">
        <f>IF(('OddsRatio_working_3-way'!X138=0),IF(Q138&gt;0,-Q138^(1/3),(-Q138)^(1/3)),'OddsRatio_working_3-way'!AM138-'OddsRatio_working_3-way'!R138/3)</f>
        <v>-0.77223502436629199</v>
      </c>
      <c r="AT138" s="11">
        <f>IF(('OddsRatio_working_3-way'!X138=0),IF(Q138&gt;0,-Q138^(1/3),(-Q138)^(1/3)),'OddsRatio_working_3-way'!AN138-'OddsRatio_working_3-way'!R138/3)</f>
        <v>-0.31876050855409133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9">
        <f t="shared" si="39"/>
        <v>0.3832622092915956</v>
      </c>
      <c r="E139" s="9">
        <f t="shared" si="40"/>
        <v>0.32122689824399409</v>
      </c>
      <c r="F139" s="9">
        <f t="shared" si="41"/>
        <v>0.29551089246441037</v>
      </c>
      <c r="G139" s="9">
        <f t="shared" si="42"/>
        <v>1.0836227353130543</v>
      </c>
      <c r="H139" s="9">
        <f t="shared" si="43"/>
        <v>2.6091797619398855</v>
      </c>
      <c r="I139" s="9">
        <f t="shared" si="44"/>
        <v>3.1130643338604562</v>
      </c>
      <c r="J139" s="9">
        <f t="shared" si="45"/>
        <v>3.3839700176887195</v>
      </c>
      <c r="K139" s="11">
        <f t="shared" si="46"/>
        <v>0.4024144869215292</v>
      </c>
      <c r="L139" s="11">
        <f t="shared" si="47"/>
        <v>0.33898305084745761</v>
      </c>
      <c r="M139" s="11">
        <f t="shared" si="48"/>
        <v>0.3125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-0.27157222999011021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0.2402124612079255</v>
      </c>
      <c r="Q139" s="11">
        <f>2*'OddsRatio_working_3-way'!K139*'OddsRatio_working_3-way'!L139*'OddsRatio_working_3-way'!M139</f>
        <v>8.5257306551171433E-2</v>
      </c>
      <c r="R139" s="11">
        <f t="shared" si="49"/>
        <v>0</v>
      </c>
      <c r="S139" s="11">
        <f t="shared" si="50"/>
        <v>-0.88452512694936913</v>
      </c>
      <c r="T139" s="11">
        <f t="shared" si="51"/>
        <v>-0.31393970787910175</v>
      </c>
      <c r="U139" s="11">
        <f>'OddsRatio_working_3-way'!S139-'OddsRatio_working_3-way'!R139^2/3</f>
        <v>-0.88452512694936913</v>
      </c>
      <c r="V139" s="11">
        <f>'OddsRatio_working_3-way'!S139*'OddsRatio_working_3-way'!R139/3-2*'OddsRatio_working_3-way'!R139^3/27-'OddsRatio_working_3-way'!T139</f>
        <v>0.31393970787910175</v>
      </c>
      <c r="W139" s="11">
        <f>'OddsRatio_working_3-way'!V139^2+4*'OddsRatio_working_3-way'!U139^3/27</f>
        <v>-3.9661451903979933E-3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0.16009706850346583</v>
      </c>
      <c r="Y139" s="11">
        <f>IF('OddsRatio_working_3-way'!W139&gt;=0,IF('OddsRatio_working_3-way'!V139+SQRT('OddsRatio_working_3-way'!W139)&gt;0,0,PI()),ACOS('OddsRatio_working_3-way'!V139/(2*'OddsRatio_working_3-way'!X139)))</f>
        <v>0.19797558038778518</v>
      </c>
      <c r="Z139" s="11">
        <f>'OddsRatio_working_3-way'!X139^(1/3)*COS('OddsRatio_working_3-way'!Y139/3)</f>
        <v>0.54181136765652715</v>
      </c>
      <c r="AA139" s="11">
        <f>'OddsRatio_working_3-way'!X139^(1/3)*COS(('OddsRatio_working_3-way'!Y139+2*PI())/3)</f>
        <v>-0.30191557170237499</v>
      </c>
      <c r="AB139" s="11">
        <f>'OddsRatio_working_3-way'!X139^(1/3)*COS(('OddsRatio_working_3-way'!Y139+4*PI())/3)</f>
        <v>-0.23989579595415209</v>
      </c>
      <c r="AC139" s="11">
        <f>'OddsRatio_working_3-way'!X139^(1/3)*SIN('OddsRatio_working_3-way'!Y139/3)</f>
        <v>3.5807134223316668E-2</v>
      </c>
      <c r="AD139" s="11">
        <f>'OddsRatio_working_3-way'!X139^(1/3)*SIN(('OddsRatio_working_3-way'!Y139+2*PI())/3)</f>
        <v>0.45131884133808453</v>
      </c>
      <c r="AE139" s="11">
        <f>'OddsRatio_working_3-way'!X139^(1/3)*SIN(('OddsRatio_working_3-way'!Y139+4*PI())/3)</f>
        <v>-0.48712597556140119</v>
      </c>
      <c r="AF139" s="11">
        <f>-'OddsRatio_working_3-way'!U139/(3*'OddsRatio_working_3-way'!X139^(1/3))*COS(('OddsRatio_working_3-way'!Y139)/3)</f>
        <v>0.54181136765652715</v>
      </c>
      <c r="AG139" s="11">
        <f>-'OddsRatio_working_3-way'!U139/(3*'OddsRatio_working_3-way'!X139^(1/3))*COS(('OddsRatio_working_3-way'!Y139+2*PI())/3)</f>
        <v>-0.30191557170237499</v>
      </c>
      <c r="AH139" s="11">
        <f>-'OddsRatio_working_3-way'!U139/(3*'OddsRatio_working_3-way'!X139^(1/3))*COS(('OddsRatio_working_3-way'!Y139+4*PI())/3)</f>
        <v>-0.23989579595415209</v>
      </c>
      <c r="AI139" s="11">
        <f>'OddsRatio_working_3-way'!U139/(3*'OddsRatio_working_3-way'!X139^(1/3))*SIN(('OddsRatio_working_3-way'!Y139)/3)</f>
        <v>-3.5807134223316668E-2</v>
      </c>
      <c r="AJ139" s="11">
        <f>'OddsRatio_working_3-way'!U139/(3*'OddsRatio_working_3-way'!X139^(1/3))*SIN(('OddsRatio_working_3-way'!Y139+2*PI())/3)</f>
        <v>-0.45131884133808453</v>
      </c>
      <c r="AK139" s="11">
        <f>'OddsRatio_working_3-way'!U139/(3*'OddsRatio_working_3-way'!X139^(1/3))*SIN(('OddsRatio_working_3-way'!Y139+4*PI())/3)</f>
        <v>0.48712597556140119</v>
      </c>
      <c r="AL139" s="11">
        <f>'OddsRatio_working_3-way'!Z139+'OddsRatio_working_3-way'!AF139</f>
        <v>1.0836227353130543</v>
      </c>
      <c r="AM139" s="11">
        <f>'OddsRatio_working_3-way'!AA139+'OddsRatio_working_3-way'!AG139</f>
        <v>-0.60383114340474997</v>
      </c>
      <c r="AN139" s="11">
        <f>'OddsRatio_working_3-way'!AB139+'OddsRatio_working_3-way'!AH139</f>
        <v>-0.47979159190830417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1.0836227353130543</v>
      </c>
      <c r="AS139" s="11">
        <f>IF(('OddsRatio_working_3-way'!X139=0),IF(Q139&gt;0,-Q139^(1/3),(-Q139)^(1/3)),'OddsRatio_working_3-way'!AM139-'OddsRatio_working_3-way'!R139/3)</f>
        <v>-0.60383114340474997</v>
      </c>
      <c r="AT139" s="11">
        <f>IF(('OddsRatio_working_3-way'!X139=0),IF(Q139&gt;0,-Q139^(1/3),(-Q139)^(1/3)),'OddsRatio_working_3-way'!AN139-'OddsRatio_working_3-way'!R139/3)</f>
        <v>-0.47979159190830417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9">
        <f t="shared" si="39"/>
        <v>0.45816850185304175</v>
      </c>
      <c r="E140" s="9">
        <f t="shared" si="40"/>
        <v>0.31929086973637466</v>
      </c>
      <c r="F140" s="9">
        <f t="shared" si="41"/>
        <v>0.2225406284105835</v>
      </c>
      <c r="G140" s="9">
        <f t="shared" si="42"/>
        <v>1.084956987561446</v>
      </c>
      <c r="H140" s="9">
        <f t="shared" si="43"/>
        <v>2.1826031164419755</v>
      </c>
      <c r="I140" s="9">
        <f t="shared" si="44"/>
        <v>3.1319404805582409</v>
      </c>
      <c r="J140" s="9">
        <f t="shared" si="45"/>
        <v>4.4935614999478561</v>
      </c>
      <c r="K140" s="11">
        <f t="shared" si="46"/>
        <v>0.47846889952153115</v>
      </c>
      <c r="L140" s="11">
        <f t="shared" si="47"/>
        <v>0.33726812816188873</v>
      </c>
      <c r="M140" s="11">
        <f t="shared" si="48"/>
        <v>0.23696682464454977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-0.26373118707650989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0.23995527157258123</v>
      </c>
      <c r="Q140" s="11">
        <f>2*'OddsRatio_working_3-way'!K140*'OddsRatio_working_3-way'!L140*'OddsRatio_working_3-way'!M140</f>
        <v>7.6479767831898401E-2</v>
      </c>
      <c r="R140" s="11">
        <f t="shared" si="49"/>
        <v>0</v>
      </c>
      <c r="S140" s="11">
        <f t="shared" si="50"/>
        <v>-0.90984791837671009</v>
      </c>
      <c r="T140" s="11">
        <f t="shared" si="51"/>
        <v>-0.28999136840691958</v>
      </c>
      <c r="U140" s="11">
        <f>'OddsRatio_working_3-way'!S140-'OddsRatio_working_3-way'!R140^2/3</f>
        <v>-0.90984791837671009</v>
      </c>
      <c r="V140" s="11">
        <f>'OddsRatio_working_3-way'!S140*'OddsRatio_working_3-way'!R140/3-2*'OddsRatio_working_3-way'!R140^3/27-'OddsRatio_working_3-way'!T140</f>
        <v>0.28999136840691958</v>
      </c>
      <c r="W140" s="11">
        <f>'OddsRatio_working_3-way'!V140^2+4*'OddsRatio_working_3-way'!U140^3/27</f>
        <v>-2.7489190954878159E-2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0.16702109500404128</v>
      </c>
      <c r="Y140" s="11">
        <f>IF('OddsRatio_working_3-way'!W140&gt;=0,IF('OddsRatio_working_3-way'!V140+SQRT('OddsRatio_working_3-way'!W140)&gt;0,0,PI()),ACOS('OddsRatio_working_3-way'!V140/(2*'OddsRatio_working_3-way'!X140)))</f>
        <v>0.51937820334612095</v>
      </c>
      <c r="Z140" s="11">
        <f>'OddsRatio_working_3-way'!X140^(1/3)*COS('OddsRatio_working_3-way'!Y140/3)</f>
        <v>0.54247849378072299</v>
      </c>
      <c r="AA140" s="11">
        <f>'OddsRatio_working_3-way'!X140^(1/3)*COS(('OddsRatio_working_3-way'!Y140+2*PI())/3)</f>
        <v>-0.3533963672952668</v>
      </c>
      <c r="AB140" s="11">
        <f>'OddsRatio_working_3-way'!X140^(1/3)*COS(('OddsRatio_working_3-way'!Y140+4*PI())/3)</f>
        <v>-0.18908212648545586</v>
      </c>
      <c r="AC140" s="11">
        <f>'OddsRatio_working_3-way'!X140^(1/3)*SIN('OddsRatio_working_3-way'!Y140/3)</f>
        <v>9.4866871163233252E-2</v>
      </c>
      <c r="AD140" s="11">
        <f>'OddsRatio_working_3-way'!X140^(1/3)*SIN(('OddsRatio_working_3-way'!Y140+2*PI())/3)</f>
        <v>0.42236672103920819</v>
      </c>
      <c r="AE140" s="11">
        <f>'OddsRatio_working_3-way'!X140^(1/3)*SIN(('OddsRatio_working_3-way'!Y140+4*PI())/3)</f>
        <v>-0.51723359220244136</v>
      </c>
      <c r="AF140" s="11">
        <f>-'OddsRatio_working_3-way'!U140/(3*'OddsRatio_working_3-way'!X140^(1/3))*COS(('OddsRatio_working_3-way'!Y140)/3)</f>
        <v>0.54247849378072288</v>
      </c>
      <c r="AG140" s="11">
        <f>-'OddsRatio_working_3-way'!U140/(3*'OddsRatio_working_3-way'!X140^(1/3))*COS(('OddsRatio_working_3-way'!Y140+2*PI())/3)</f>
        <v>-0.35339636729526674</v>
      </c>
      <c r="AH140" s="11">
        <f>-'OddsRatio_working_3-way'!U140/(3*'OddsRatio_working_3-way'!X140^(1/3))*COS(('OddsRatio_working_3-way'!Y140+4*PI())/3)</f>
        <v>-0.18908212648545583</v>
      </c>
      <c r="AI140" s="11">
        <f>'OddsRatio_working_3-way'!U140/(3*'OddsRatio_working_3-way'!X140^(1/3))*SIN(('OddsRatio_working_3-way'!Y140)/3)</f>
        <v>-9.4866871163233238E-2</v>
      </c>
      <c r="AJ140" s="11">
        <f>'OddsRatio_working_3-way'!U140/(3*'OddsRatio_working_3-way'!X140^(1/3))*SIN(('OddsRatio_working_3-way'!Y140+2*PI())/3)</f>
        <v>-0.42236672103920808</v>
      </c>
      <c r="AK140" s="11">
        <f>'OddsRatio_working_3-way'!U140/(3*'OddsRatio_working_3-way'!X140^(1/3))*SIN(('OddsRatio_working_3-way'!Y140+4*PI())/3)</f>
        <v>0.51723359220244125</v>
      </c>
      <c r="AL140" s="11">
        <f>'OddsRatio_working_3-way'!Z140+'OddsRatio_working_3-way'!AF140</f>
        <v>1.084956987561446</v>
      </c>
      <c r="AM140" s="11">
        <f>'OddsRatio_working_3-way'!AA140+'OddsRatio_working_3-way'!AG140</f>
        <v>-0.7067927345905336</v>
      </c>
      <c r="AN140" s="11">
        <f>'OddsRatio_working_3-way'!AB140+'OddsRatio_working_3-way'!AH140</f>
        <v>-0.37816425297091172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1.084956987561446</v>
      </c>
      <c r="AS140" s="11">
        <f>IF(('OddsRatio_working_3-way'!X140=0),IF(Q140&gt;0,-Q140^(1/3),(-Q140)^(1/3)),'OddsRatio_working_3-way'!AM140-'OddsRatio_working_3-way'!R140/3)</f>
        <v>-0.7067927345905336</v>
      </c>
      <c r="AT140" s="11">
        <f>IF(('OddsRatio_working_3-way'!X140=0),IF(Q140&gt;0,-Q140^(1/3),(-Q140)^(1/3)),'OddsRatio_working_3-way'!AN140-'OddsRatio_working_3-way'!R140/3)</f>
        <v>-0.37816425297091172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9">
        <f t="shared" si="39"/>
        <v>0.30979616654853204</v>
      </c>
      <c r="E141" s="9">
        <f t="shared" si="40"/>
        <v>0.33737755740255931</v>
      </c>
      <c r="F141" s="9">
        <f t="shared" si="41"/>
        <v>0.35282627604890865</v>
      </c>
      <c r="G141" s="9">
        <f t="shared" si="42"/>
        <v>1.0815188848878252</v>
      </c>
      <c r="H141" s="9">
        <f t="shared" si="43"/>
        <v>3.2279289028689191</v>
      </c>
      <c r="I141" s="9">
        <f t="shared" si="44"/>
        <v>2.9640382949562909</v>
      </c>
      <c r="J141" s="9">
        <f t="shared" si="45"/>
        <v>2.8342560287697518</v>
      </c>
      <c r="K141" s="11">
        <f t="shared" si="46"/>
        <v>0.32679738562091504</v>
      </c>
      <c r="L141" s="11">
        <f t="shared" si="47"/>
        <v>0.35511363636363641</v>
      </c>
      <c r="M141" s="11">
        <f t="shared" si="48"/>
        <v>0.37091988130563797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-0.27310833064454987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0.23984857520924027</v>
      </c>
      <c r="Q141" s="11">
        <f>2*'OddsRatio_working_3-way'!K141*'OddsRatio_working_3-way'!L141*'OddsRatio_working_3-way'!M141</f>
        <v>8.6090658725499022E-2</v>
      </c>
      <c r="R141" s="11">
        <f t="shared" si="49"/>
        <v>0</v>
      </c>
      <c r="S141" s="11">
        <f t="shared" si="50"/>
        <v>-0.87821771911235791</v>
      </c>
      <c r="T141" s="11">
        <f t="shared" si="51"/>
        <v>-0.315225311957056</v>
      </c>
      <c r="U141" s="11">
        <f>'OddsRatio_working_3-way'!S141-'OddsRatio_working_3-way'!R141^2/3</f>
        <v>-0.87821771911235791</v>
      </c>
      <c r="V141" s="11">
        <f>'OddsRatio_working_3-way'!S141*'OddsRatio_working_3-way'!R141/3-2*'OddsRatio_working_3-way'!R141^3/27-'OddsRatio_working_3-way'!T141</f>
        <v>0.315225311957056</v>
      </c>
      <c r="W141" s="11">
        <f>'OddsRatio_working_3-way'!V141^2+4*'OddsRatio_working_3-way'!U141^3/27</f>
        <v>-9.7963757665800455E-4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0.15838768487092145</v>
      </c>
      <c r="Y141" s="11">
        <f>IF('OddsRatio_working_3-way'!W141&gt;=0,IF('OddsRatio_working_3-way'!V141+SQRT('OddsRatio_working_3-way'!W141)&gt;0,0,PI()),ACOS('OddsRatio_working_3-way'!V141/(2*'OddsRatio_working_3-way'!X141)))</f>
        <v>9.8967019271293255E-2</v>
      </c>
      <c r="Z141" s="11">
        <f>'OddsRatio_working_3-way'!X141^(1/3)*COS('OddsRatio_working_3-way'!Y141/3)</f>
        <v>0.54075944244391261</v>
      </c>
      <c r="AA141" s="11">
        <f>'OddsRatio_working_3-way'!X141^(1/3)*COS(('OddsRatio_working_3-way'!Y141+2*PI())/3)</f>
        <v>-0.28583445622133563</v>
      </c>
      <c r="AB141" s="11">
        <f>'OddsRatio_working_3-way'!X141^(1/3)*COS(('OddsRatio_working_3-way'!Y141+4*PI())/3)</f>
        <v>-0.2549249862225767</v>
      </c>
      <c r="AC141" s="11">
        <f>'OddsRatio_working_3-way'!X141^(1/3)*SIN('OddsRatio_working_3-way'!Y141/3)</f>
        <v>1.7845590824292091E-2</v>
      </c>
      <c r="AD141" s="11">
        <f>'OddsRatio_working_3-way'!X141^(1/3)*SIN(('OddsRatio_working_3-way'!Y141+2*PI())/3)</f>
        <v>0.45938861908059142</v>
      </c>
      <c r="AE141" s="11">
        <f>'OddsRatio_working_3-way'!X141^(1/3)*SIN(('OddsRatio_working_3-way'!Y141+4*PI())/3)</f>
        <v>-0.47723420990488347</v>
      </c>
      <c r="AF141" s="11">
        <f>-'OddsRatio_working_3-way'!U141/(3*'OddsRatio_working_3-way'!X141^(1/3))*COS(('OddsRatio_working_3-way'!Y141)/3)</f>
        <v>0.54075944244391261</v>
      </c>
      <c r="AG141" s="11">
        <f>-'OddsRatio_working_3-way'!U141/(3*'OddsRatio_working_3-way'!X141^(1/3))*COS(('OddsRatio_working_3-way'!Y141+2*PI())/3)</f>
        <v>-0.28583445622133563</v>
      </c>
      <c r="AH141" s="11">
        <f>-'OddsRatio_working_3-way'!U141/(3*'OddsRatio_working_3-way'!X141^(1/3))*COS(('OddsRatio_working_3-way'!Y141+4*PI())/3)</f>
        <v>-0.2549249862225767</v>
      </c>
      <c r="AI141" s="11">
        <f>'OddsRatio_working_3-way'!U141/(3*'OddsRatio_working_3-way'!X141^(1/3))*SIN(('OddsRatio_working_3-way'!Y141)/3)</f>
        <v>-1.7845590824292091E-2</v>
      </c>
      <c r="AJ141" s="11">
        <f>'OddsRatio_working_3-way'!U141/(3*'OddsRatio_working_3-way'!X141^(1/3))*SIN(('OddsRatio_working_3-way'!Y141+2*PI())/3)</f>
        <v>-0.45938861908059142</v>
      </c>
      <c r="AK141" s="11">
        <f>'OddsRatio_working_3-way'!U141/(3*'OddsRatio_working_3-way'!X141^(1/3))*SIN(('OddsRatio_working_3-way'!Y141+4*PI())/3)</f>
        <v>0.47723420990488347</v>
      </c>
      <c r="AL141" s="11">
        <f>'OddsRatio_working_3-way'!Z141+'OddsRatio_working_3-way'!AF141</f>
        <v>1.0815188848878252</v>
      </c>
      <c r="AM141" s="11">
        <f>'OddsRatio_working_3-way'!AA141+'OddsRatio_working_3-way'!AG141</f>
        <v>-0.57166891244267126</v>
      </c>
      <c r="AN141" s="11">
        <f>'OddsRatio_working_3-way'!AB141+'OddsRatio_working_3-way'!AH141</f>
        <v>-0.5098499724451534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1.0815188848878252</v>
      </c>
      <c r="AS141" s="11">
        <f>IF(('OddsRatio_working_3-way'!X141=0),IF(Q141&gt;0,-Q141^(1/3),(-Q141)^(1/3)),'OddsRatio_working_3-way'!AM141-'OddsRatio_working_3-way'!R141/3)</f>
        <v>-0.57166891244267126</v>
      </c>
      <c r="AT141" s="11">
        <f>IF(('OddsRatio_working_3-way'!X141=0),IF(Q141&gt;0,-Q141^(1/3),(-Q141)^(1/3)),'OddsRatio_working_3-way'!AN141-'OddsRatio_working_3-way'!R141/3)</f>
        <v>-0.5098499724451534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9">
        <f t="shared" si="39"/>
        <v>0.30046938488486197</v>
      </c>
      <c r="E142" s="9">
        <f t="shared" si="40"/>
        <v>0.3074721917689196</v>
      </c>
      <c r="F142" s="9">
        <f t="shared" si="41"/>
        <v>0.39205842334621827</v>
      </c>
      <c r="G142" s="9">
        <f t="shared" si="42"/>
        <v>1.0828493456077588</v>
      </c>
      <c r="H142" s="9">
        <f t="shared" si="43"/>
        <v>3.3281260930566816</v>
      </c>
      <c r="I142" s="9">
        <f t="shared" si="44"/>
        <v>3.2523266388641381</v>
      </c>
      <c r="J142" s="9">
        <f t="shared" si="45"/>
        <v>2.5506402629103104</v>
      </c>
      <c r="K142" s="11">
        <f t="shared" si="46"/>
        <v>0.31746031746031744</v>
      </c>
      <c r="L142" s="11">
        <f t="shared" si="47"/>
        <v>0.32467532467532467</v>
      </c>
      <c r="M142" s="11">
        <f t="shared" si="48"/>
        <v>0.41118421052631582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-0.27140632967700629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0.23996340960626675</v>
      </c>
      <c r="Q142" s="11">
        <f>2*'OddsRatio_working_3-way'!K142*'OddsRatio_working_3-way'!L142*'OddsRatio_working_3-way'!M142</f>
        <v>8.4762772732697542E-2</v>
      </c>
      <c r="R142" s="11">
        <f t="shared" si="49"/>
        <v>0</v>
      </c>
      <c r="S142" s="11">
        <f t="shared" si="50"/>
        <v>-0.8841481696165342</v>
      </c>
      <c r="T142" s="11">
        <f t="shared" si="51"/>
        <v>-0.31230949121036178</v>
      </c>
      <c r="U142" s="11">
        <f>'OddsRatio_working_3-way'!S142-'OddsRatio_working_3-way'!R142^2/3</f>
        <v>-0.8841481696165342</v>
      </c>
      <c r="V142" s="11">
        <f>'OddsRatio_working_3-way'!S142*'OddsRatio_working_3-way'!R142/3-2*'OddsRatio_working_3-way'!R142^3/27-'OddsRatio_working_3-way'!T142</f>
        <v>0.31230949121036178</v>
      </c>
      <c r="W142" s="11">
        <f>'OddsRatio_working_3-way'!V142^2+4*'OddsRatio_working_3-way'!U142^3/27</f>
        <v>-4.8560448604375306E-3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0.15999473675758258</v>
      </c>
      <c r="Y142" s="11">
        <f>IF('OddsRatio_working_3-way'!W142&gt;=0,IF('OddsRatio_working_3-way'!V142+SQRT('OddsRatio_working_3-way'!W142)&gt;0,0,PI()),ACOS('OddsRatio_working_3-way'!V142/(2*'OddsRatio_working_3-way'!X142)))</f>
        <v>0.21953295572313647</v>
      </c>
      <c r="Z142" s="11">
        <f>'OddsRatio_working_3-way'!X142^(1/3)*COS('OddsRatio_working_3-way'!Y142/3)</f>
        <v>0.54142467280387929</v>
      </c>
      <c r="AA142" s="11">
        <f>'OddsRatio_working_3-way'!X142^(1/3)*COS(('OddsRatio_working_3-way'!Y142+2*PI())/3)</f>
        <v>-0.30508580238287747</v>
      </c>
      <c r="AB142" s="11">
        <f>'OddsRatio_working_3-way'!X142^(1/3)*COS(('OddsRatio_working_3-way'!Y142+4*PI())/3)</f>
        <v>-0.23633887042100149</v>
      </c>
      <c r="AC142" s="11">
        <f>'OddsRatio_working_3-way'!X142^(1/3)*SIN('OddsRatio_working_3-way'!Y142/3)</f>
        <v>3.969105967414998E-2</v>
      </c>
      <c r="AD142" s="11">
        <f>'OddsRatio_working_3-way'!X142^(1/3)*SIN(('OddsRatio_working_3-way'!Y142+2*PI())/3)</f>
        <v>0.44904199104676223</v>
      </c>
      <c r="AE142" s="11">
        <f>'OddsRatio_working_3-way'!X142^(1/3)*SIN(('OddsRatio_working_3-way'!Y142+4*PI())/3)</f>
        <v>-0.48873305072091222</v>
      </c>
      <c r="AF142" s="11">
        <f>-'OddsRatio_working_3-way'!U142/(3*'OddsRatio_working_3-way'!X142^(1/3))*COS(('OddsRatio_working_3-way'!Y142)/3)</f>
        <v>0.5414246728038794</v>
      </c>
      <c r="AG142" s="11">
        <f>-'OddsRatio_working_3-way'!U142/(3*'OddsRatio_working_3-way'!X142^(1/3))*COS(('OddsRatio_working_3-way'!Y142+2*PI())/3)</f>
        <v>-0.30508580238287752</v>
      </c>
      <c r="AH142" s="11">
        <f>-'OddsRatio_working_3-way'!U142/(3*'OddsRatio_working_3-way'!X142^(1/3))*COS(('OddsRatio_working_3-way'!Y142+4*PI())/3)</f>
        <v>-0.23633887042100152</v>
      </c>
      <c r="AI142" s="11">
        <f>'OddsRatio_working_3-way'!U142/(3*'OddsRatio_working_3-way'!X142^(1/3))*SIN(('OddsRatio_working_3-way'!Y142)/3)</f>
        <v>-3.9691059674149987E-2</v>
      </c>
      <c r="AJ142" s="11">
        <f>'OddsRatio_working_3-way'!U142/(3*'OddsRatio_working_3-way'!X142^(1/3))*SIN(('OddsRatio_working_3-way'!Y142+2*PI())/3)</f>
        <v>-0.44904199104676235</v>
      </c>
      <c r="AK142" s="11">
        <f>'OddsRatio_working_3-way'!U142/(3*'OddsRatio_working_3-way'!X142^(1/3))*SIN(('OddsRatio_working_3-way'!Y142+4*PI())/3)</f>
        <v>0.48873305072091233</v>
      </c>
      <c r="AL142" s="11">
        <f>'OddsRatio_working_3-way'!Z142+'OddsRatio_working_3-way'!AF142</f>
        <v>1.0828493456077588</v>
      </c>
      <c r="AM142" s="11">
        <f>'OddsRatio_working_3-way'!AA142+'OddsRatio_working_3-way'!AG142</f>
        <v>-0.61017160476575505</v>
      </c>
      <c r="AN142" s="11">
        <f>'OddsRatio_working_3-way'!AB142+'OddsRatio_working_3-way'!AH142</f>
        <v>-0.47267774084200298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1.0828493456077588</v>
      </c>
      <c r="AS142" s="11">
        <f>IF(('OddsRatio_working_3-way'!X142=0),IF(Q142&gt;0,-Q142^(1/3),(-Q142)^(1/3)),'OddsRatio_working_3-way'!AM142-'OddsRatio_working_3-way'!R142/3)</f>
        <v>-0.61017160476575505</v>
      </c>
      <c r="AT142" s="11">
        <f>IF(('OddsRatio_working_3-way'!X142=0),IF(Q142&gt;0,-Q142^(1/3),(-Q142)^(1/3)),'OddsRatio_working_3-way'!AN142-'OddsRatio_working_3-way'!R142/3)</f>
        <v>-0.47267774084200298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9">
        <f t="shared" si="39"/>
        <v>0.39247252901329871</v>
      </c>
      <c r="E143" s="9">
        <f t="shared" si="40"/>
        <v>0.27627315942635911</v>
      </c>
      <c r="F143" s="9">
        <f t="shared" si="41"/>
        <v>0.33125431156034235</v>
      </c>
      <c r="G143" s="9">
        <f t="shared" si="42"/>
        <v>1.0824818398716256</v>
      </c>
      <c r="H143" s="9">
        <f t="shared" si="43"/>
        <v>2.5479490310164246</v>
      </c>
      <c r="I143" s="9">
        <f t="shared" si="44"/>
        <v>3.6196060524893334</v>
      </c>
      <c r="J143" s="9">
        <f t="shared" si="45"/>
        <v>3.0188286313605817</v>
      </c>
      <c r="K143" s="11">
        <f t="shared" si="46"/>
        <v>0.41152263374485593</v>
      </c>
      <c r="L143" s="11">
        <f t="shared" si="47"/>
        <v>0.29239766081871343</v>
      </c>
      <c r="M143" s="11">
        <f t="shared" si="48"/>
        <v>0.34904013961605584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-0.27106486810154218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0.24002652009551159</v>
      </c>
      <c r="Q143" s="11">
        <f>2*'OddsRatio_working_3-way'!K143*'OddsRatio_working_3-way'!L143*'OddsRatio_working_3-way'!M143</f>
        <v>8.399878218565586E-2</v>
      </c>
      <c r="R143" s="11">
        <f t="shared" si="49"/>
        <v>0</v>
      </c>
      <c r="S143" s="11">
        <f t="shared" si="50"/>
        <v>-0.88549475915704623</v>
      </c>
      <c r="T143" s="11">
        <f t="shared" si="51"/>
        <v>-0.30988443015119732</v>
      </c>
      <c r="U143" s="11">
        <f>'OddsRatio_working_3-way'!S143-'OddsRatio_working_3-way'!R143^2/3</f>
        <v>-0.88549475915704623</v>
      </c>
      <c r="V143" s="11">
        <f>'OddsRatio_working_3-way'!S143*'OddsRatio_working_3-way'!R143/3-2*'OddsRatio_working_3-way'!R143^3/27-'OddsRatio_working_3-way'!T143</f>
        <v>0.30988443015119732</v>
      </c>
      <c r="W143" s="11">
        <f>'OddsRatio_working_3-way'!V143^2+4*'OddsRatio_working_3-way'!U143^3/27</f>
        <v>-6.8334619131163454E-3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0.16036039252512499</v>
      </c>
      <c r="Y143" s="11">
        <f>IF('OddsRatio_working_3-way'!W143&gt;=0,IF('OddsRatio_working_3-way'!V143+SQRT('OddsRatio_working_3-way'!W143)&gt;0,0,PI()),ACOS('OddsRatio_working_3-way'!V143/(2*'OddsRatio_working_3-way'!X143)))</f>
        <v>0.26068948322698593</v>
      </c>
      <c r="Z143" s="11">
        <f>'OddsRatio_working_3-way'!X143^(1/3)*COS('OddsRatio_working_3-way'!Y143/3)</f>
        <v>0.54124091993581291</v>
      </c>
      <c r="AA143" s="11">
        <f>'OddsRatio_working_3-way'!X143^(1/3)*COS(('OddsRatio_working_3-way'!Y143+2*PI())/3)</f>
        <v>-0.31145414372945035</v>
      </c>
      <c r="AB143" s="11">
        <f>'OddsRatio_working_3-way'!X143^(1/3)*COS(('OddsRatio_working_3-way'!Y143+4*PI())/3)</f>
        <v>-0.22978677620636251</v>
      </c>
      <c r="AC143" s="11">
        <f>'OddsRatio_working_3-way'!X143^(1/3)*SIN('OddsRatio_working_3-way'!Y143/3)</f>
        <v>4.7150676623462881E-2</v>
      </c>
      <c r="AD143" s="11">
        <f>'OddsRatio_working_3-way'!X143^(1/3)*SIN(('OddsRatio_working_3-way'!Y143+2*PI())/3)</f>
        <v>0.44515304792034205</v>
      </c>
      <c r="AE143" s="11">
        <f>'OddsRatio_working_3-way'!X143^(1/3)*SIN(('OddsRatio_working_3-way'!Y143+4*PI())/3)</f>
        <v>-0.49230372454380494</v>
      </c>
      <c r="AF143" s="11">
        <f>-'OddsRatio_working_3-way'!U143/(3*'OddsRatio_working_3-way'!X143^(1/3))*COS(('OddsRatio_working_3-way'!Y143)/3)</f>
        <v>0.5412409199358128</v>
      </c>
      <c r="AG143" s="11">
        <f>-'OddsRatio_working_3-way'!U143/(3*'OddsRatio_working_3-way'!X143^(1/3))*COS(('OddsRatio_working_3-way'!Y143+2*PI())/3)</f>
        <v>-0.31145414372945029</v>
      </c>
      <c r="AH143" s="11">
        <f>-'OddsRatio_working_3-way'!U143/(3*'OddsRatio_working_3-way'!X143^(1/3))*COS(('OddsRatio_working_3-way'!Y143+4*PI())/3)</f>
        <v>-0.22978677620636245</v>
      </c>
      <c r="AI143" s="11">
        <f>'OddsRatio_working_3-way'!U143/(3*'OddsRatio_working_3-way'!X143^(1/3))*SIN(('OddsRatio_working_3-way'!Y143)/3)</f>
        <v>-4.7150676623462874E-2</v>
      </c>
      <c r="AJ143" s="11">
        <f>'OddsRatio_working_3-way'!U143/(3*'OddsRatio_working_3-way'!X143^(1/3))*SIN(('OddsRatio_working_3-way'!Y143+2*PI())/3)</f>
        <v>-0.44515304792034194</v>
      </c>
      <c r="AK143" s="11">
        <f>'OddsRatio_working_3-way'!U143/(3*'OddsRatio_working_3-way'!X143^(1/3))*SIN(('OddsRatio_working_3-way'!Y143+4*PI())/3)</f>
        <v>0.49230372454380483</v>
      </c>
      <c r="AL143" s="11">
        <f>'OddsRatio_working_3-way'!Z143+'OddsRatio_working_3-way'!AF143</f>
        <v>1.0824818398716256</v>
      </c>
      <c r="AM143" s="11">
        <f>'OddsRatio_working_3-way'!AA143+'OddsRatio_working_3-way'!AG143</f>
        <v>-0.6229082874589007</v>
      </c>
      <c r="AN143" s="11">
        <f>'OddsRatio_working_3-way'!AB143+'OddsRatio_working_3-way'!AH143</f>
        <v>-0.45957355241272496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1.0824818398716256</v>
      </c>
      <c r="AS143" s="11">
        <f>IF(('OddsRatio_working_3-way'!X143=0),IF(Q143&gt;0,-Q143^(1/3),(-Q143)^(1/3)),'OddsRatio_working_3-way'!AM143-'OddsRatio_working_3-way'!R143/3)</f>
        <v>-0.6229082874589007</v>
      </c>
      <c r="AT143" s="11">
        <f>IF(('OddsRatio_working_3-way'!X143=0),IF(Q143&gt;0,-Q143^(1/3),(-Q143)^(1/3)),'OddsRatio_working_3-way'!AN143-'OddsRatio_working_3-way'!R143/3)</f>
        <v>-0.45957355241272496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9">
        <f t="shared" si="39"/>
        <v>0.27747692846128907</v>
      </c>
      <c r="E144" s="9">
        <f t="shared" si="40"/>
        <v>0.26321358677237661</v>
      </c>
      <c r="F144" s="9">
        <f t="shared" si="41"/>
        <v>0.45930948476633432</v>
      </c>
      <c r="G144" s="9">
        <f t="shared" si="42"/>
        <v>1.0849596810705509</v>
      </c>
      <c r="H144" s="9">
        <f t="shared" si="43"/>
        <v>3.6039032345693216</v>
      </c>
      <c r="I144" s="9">
        <f t="shared" si="44"/>
        <v>3.7991959771620221</v>
      </c>
      <c r="J144" s="9">
        <f t="shared" si="45"/>
        <v>2.1771812539615474</v>
      </c>
      <c r="K144" s="11">
        <f t="shared" si="46"/>
        <v>0.29411764705882354</v>
      </c>
      <c r="L144" s="11">
        <f t="shared" si="47"/>
        <v>0.27932960893854747</v>
      </c>
      <c r="M144" s="11">
        <f t="shared" si="48"/>
        <v>0.47961630695443647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-0.26472361381351706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0.23898068531701094</v>
      </c>
      <c r="Q144" s="11">
        <f>2*'OddsRatio_working_3-way'!K144*'OddsRatio_working_3-way'!L144*'OddsRatio_working_3-way'!M144</f>
        <v>7.8806491448313573E-2</v>
      </c>
      <c r="R144" s="11">
        <f t="shared" si="49"/>
        <v>0</v>
      </c>
      <c r="S144" s="11">
        <f t="shared" si="50"/>
        <v>-0.90275545076745378</v>
      </c>
      <c r="T144" s="11">
        <f t="shared" si="51"/>
        <v>-0.29769347098679427</v>
      </c>
      <c r="U144" s="11">
        <f>'OddsRatio_working_3-way'!S144-'OddsRatio_working_3-way'!R144^2/3</f>
        <v>-0.90275545076745378</v>
      </c>
      <c r="V144" s="11">
        <f>'OddsRatio_working_3-way'!S144*'OddsRatio_working_3-way'!R144/3-2*'OddsRatio_working_3-way'!R144^3/27-'OddsRatio_working_3-way'!T144</f>
        <v>0.29769347098679427</v>
      </c>
      <c r="W144" s="11">
        <f>'OddsRatio_working_3-way'!V144^2+4*'OddsRatio_working_3-way'!U144^3/27</f>
        <v>-2.0373599711066281E-2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0.16507195580960413</v>
      </c>
      <c r="Y144" s="11">
        <f>IF('OddsRatio_working_3-way'!W144&gt;=0,IF('OddsRatio_working_3-way'!V144+SQRT('OddsRatio_working_3-way'!W144)&gt;0,0,PI()),ACOS('OddsRatio_working_3-way'!V144/(2*'OddsRatio_working_3-way'!X144)))</f>
        <v>0.44709194676757513</v>
      </c>
      <c r="Z144" s="11">
        <f>'OddsRatio_working_3-way'!X144^(1/3)*COS('OddsRatio_working_3-way'!Y144/3)</f>
        <v>0.54247984053527543</v>
      </c>
      <c r="AA144" s="11">
        <f>'OddsRatio_working_3-way'!X144^(1/3)*COS(('OddsRatio_working_3-way'!Y144+2*PI())/3)</f>
        <v>-0.34177770908668187</v>
      </c>
      <c r="AB144" s="11">
        <f>'OddsRatio_working_3-way'!X144^(1/3)*COS(('OddsRatio_working_3-way'!Y144+4*PI())/3)</f>
        <v>-0.20070213144859361</v>
      </c>
      <c r="AC144" s="11">
        <f>'OddsRatio_working_3-way'!X144^(1/3)*SIN('OddsRatio_working_3-way'!Y144/3)</f>
        <v>8.1450022725432308E-2</v>
      </c>
      <c r="AD144" s="11">
        <f>'OddsRatio_working_3-way'!X144^(1/3)*SIN(('OddsRatio_working_3-way'!Y144+2*PI())/3)</f>
        <v>0.42907631158176363</v>
      </c>
      <c r="AE144" s="11">
        <f>'OddsRatio_working_3-way'!X144^(1/3)*SIN(('OddsRatio_working_3-way'!Y144+4*PI())/3)</f>
        <v>-0.51052633430719585</v>
      </c>
      <c r="AF144" s="11">
        <f>-'OddsRatio_working_3-way'!U144/(3*'OddsRatio_working_3-way'!X144^(1/3))*COS(('OddsRatio_working_3-way'!Y144)/3)</f>
        <v>0.54247984053527543</v>
      </c>
      <c r="AG144" s="11">
        <f>-'OddsRatio_working_3-way'!U144/(3*'OddsRatio_working_3-way'!X144^(1/3))*COS(('OddsRatio_working_3-way'!Y144+2*PI())/3)</f>
        <v>-0.34177770908668187</v>
      </c>
      <c r="AH144" s="11">
        <f>-'OddsRatio_working_3-way'!U144/(3*'OddsRatio_working_3-way'!X144^(1/3))*COS(('OddsRatio_working_3-way'!Y144+4*PI())/3)</f>
        <v>-0.20070213144859361</v>
      </c>
      <c r="AI144" s="11">
        <f>'OddsRatio_working_3-way'!U144/(3*'OddsRatio_working_3-way'!X144^(1/3))*SIN(('OddsRatio_working_3-way'!Y144)/3)</f>
        <v>-8.1450022725432308E-2</v>
      </c>
      <c r="AJ144" s="11">
        <f>'OddsRatio_working_3-way'!U144/(3*'OddsRatio_working_3-way'!X144^(1/3))*SIN(('OddsRatio_working_3-way'!Y144+2*PI())/3)</f>
        <v>-0.42907631158176363</v>
      </c>
      <c r="AK144" s="11">
        <f>'OddsRatio_working_3-way'!U144/(3*'OddsRatio_working_3-way'!X144^(1/3))*SIN(('OddsRatio_working_3-way'!Y144+4*PI())/3)</f>
        <v>0.51052633430719585</v>
      </c>
      <c r="AL144" s="11">
        <f>'OddsRatio_working_3-way'!Z144+'OddsRatio_working_3-way'!AF144</f>
        <v>1.0849596810705509</v>
      </c>
      <c r="AM144" s="11">
        <f>'OddsRatio_working_3-way'!AA144+'OddsRatio_working_3-way'!AG144</f>
        <v>-0.68355541817336374</v>
      </c>
      <c r="AN144" s="11">
        <f>'OddsRatio_working_3-way'!AB144+'OddsRatio_working_3-way'!AH144</f>
        <v>-0.40140426289718723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1.0849596810705509</v>
      </c>
      <c r="AS144" s="11">
        <f>IF(('OddsRatio_working_3-way'!X144=0),IF(Q144&gt;0,-Q144^(1/3),(-Q144)^(1/3)),'OddsRatio_working_3-way'!AM144-'OddsRatio_working_3-way'!R144/3)</f>
        <v>-0.68355541817336374</v>
      </c>
      <c r="AT144" s="11">
        <f>IF(('OddsRatio_working_3-way'!X144=0),IF(Q144&gt;0,-Q144^(1/3),(-Q144)^(1/3)),'OddsRatio_working_3-way'!AN144-'OddsRatio_working_3-way'!R144/3)</f>
        <v>-0.40140426289718723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9">
        <f t="shared" si="39"/>
        <v>0.26778638543473809</v>
      </c>
      <c r="E145" s="9">
        <f t="shared" si="40"/>
        <v>0.28430815544664023</v>
      </c>
      <c r="F145" s="9">
        <f t="shared" si="41"/>
        <v>0.44790545911862167</v>
      </c>
      <c r="G145" s="9">
        <f t="shared" si="42"/>
        <v>1.0850475377570326</v>
      </c>
      <c r="H145" s="9">
        <f t="shared" si="43"/>
        <v>3.7343197951477216</v>
      </c>
      <c r="I145" s="9">
        <f t="shared" si="44"/>
        <v>3.5173102875963149</v>
      </c>
      <c r="J145" s="9">
        <f t="shared" si="45"/>
        <v>2.2326140028919887</v>
      </c>
      <c r="K145" s="11">
        <f t="shared" si="46"/>
        <v>0.28409090909090912</v>
      </c>
      <c r="L145" s="11">
        <f t="shared" si="47"/>
        <v>0.30120481927710846</v>
      </c>
      <c r="M145" s="11">
        <f t="shared" si="48"/>
        <v>0.46816479400749061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-0.26606323147544209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0.23940245148110317</v>
      </c>
      <c r="Q145" s="11">
        <f>2*'OddsRatio_working_3-way'!K145*'OddsRatio_working_3-way'!L145*'OddsRatio_working_3-way'!M145</f>
        <v>8.012130236984713E-2</v>
      </c>
      <c r="R145" s="11">
        <f t="shared" si="49"/>
        <v>0</v>
      </c>
      <c r="S145" s="11">
        <f t="shared" si="50"/>
        <v>-0.89979532366613491</v>
      </c>
      <c r="T145" s="11">
        <f t="shared" si="51"/>
        <v>-0.30113631983471723</v>
      </c>
      <c r="U145" s="11">
        <f>'OddsRatio_working_3-way'!S145-'OddsRatio_working_3-way'!R145^2/3</f>
        <v>-0.89979532366613491</v>
      </c>
      <c r="V145" s="11">
        <f>'OddsRatio_working_3-way'!S145*'OddsRatio_working_3-way'!R145/3-2*'OddsRatio_working_3-way'!R145^3/27-'OddsRatio_working_3-way'!T145</f>
        <v>0.30113631983471723</v>
      </c>
      <c r="W145" s="11">
        <f>'OddsRatio_working_3-way'!V145^2+4*'OddsRatio_working_3-way'!U145^3/27</f>
        <v>-1.7243250151901826E-2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0.1642607175160109</v>
      </c>
      <c r="Y145" s="11">
        <f>IF('OddsRatio_working_3-way'!W145&gt;=0,IF('OddsRatio_working_3-way'!V145+SQRT('OddsRatio_working_3-way'!W145)&gt;0,0,PI()),ACOS('OddsRatio_working_3-way'!V145/(2*'OddsRatio_working_3-way'!X145)))</f>
        <v>0.4112012948474808</v>
      </c>
      <c r="Z145" s="11">
        <f>'OddsRatio_working_3-way'!X145^(1/3)*COS('OddsRatio_working_3-way'!Y145/3)</f>
        <v>0.54252376887851617</v>
      </c>
      <c r="AA145" s="11">
        <f>'OddsRatio_working_3-way'!X145^(1/3)*COS(('OddsRatio_working_3-way'!Y145+2*PI())/3)</f>
        <v>-0.33606775661085547</v>
      </c>
      <c r="AB145" s="11">
        <f>'OddsRatio_working_3-way'!X145^(1/3)*COS(('OddsRatio_working_3-way'!Y145+4*PI())/3)</f>
        <v>-0.20645601226766105</v>
      </c>
      <c r="AC145" s="11">
        <f>'OddsRatio_working_3-way'!X145^(1/3)*SIN('OddsRatio_working_3-way'!Y145/3)</f>
        <v>7.4831375486680507E-2</v>
      </c>
      <c r="AD145" s="11">
        <f>'OddsRatio_working_3-way'!X145^(1/3)*SIN(('OddsRatio_working_3-way'!Y145+2*PI())/3)</f>
        <v>0.43242367826233225</v>
      </c>
      <c r="AE145" s="11">
        <f>'OddsRatio_working_3-way'!X145^(1/3)*SIN(('OddsRatio_working_3-way'!Y145+4*PI())/3)</f>
        <v>-0.50725505374901259</v>
      </c>
      <c r="AF145" s="11">
        <f>-'OddsRatio_working_3-way'!U145/(3*'OddsRatio_working_3-way'!X145^(1/3))*COS(('OddsRatio_working_3-way'!Y145)/3)</f>
        <v>0.54252376887851628</v>
      </c>
      <c r="AG145" s="11">
        <f>-'OddsRatio_working_3-way'!U145/(3*'OddsRatio_working_3-way'!X145^(1/3))*COS(('OddsRatio_working_3-way'!Y145+2*PI())/3)</f>
        <v>-0.33606775661085553</v>
      </c>
      <c r="AH145" s="11">
        <f>-'OddsRatio_working_3-way'!U145/(3*'OddsRatio_working_3-way'!X145^(1/3))*COS(('OddsRatio_working_3-way'!Y145+4*PI())/3)</f>
        <v>-0.20645601226766108</v>
      </c>
      <c r="AI145" s="11">
        <f>'OddsRatio_working_3-way'!U145/(3*'OddsRatio_working_3-way'!X145^(1/3))*SIN(('OddsRatio_working_3-way'!Y145)/3)</f>
        <v>-7.4831375486680521E-2</v>
      </c>
      <c r="AJ145" s="11">
        <f>'OddsRatio_working_3-way'!U145/(3*'OddsRatio_working_3-way'!X145^(1/3))*SIN(('OddsRatio_working_3-way'!Y145+2*PI())/3)</f>
        <v>-0.43242367826233236</v>
      </c>
      <c r="AK145" s="11">
        <f>'OddsRatio_working_3-way'!U145/(3*'OddsRatio_working_3-way'!X145^(1/3))*SIN(('OddsRatio_working_3-way'!Y145+4*PI())/3)</f>
        <v>0.5072550537490127</v>
      </c>
      <c r="AL145" s="11">
        <f>'OddsRatio_working_3-way'!Z145+'OddsRatio_working_3-way'!AF145</f>
        <v>1.0850475377570326</v>
      </c>
      <c r="AM145" s="11">
        <f>'OddsRatio_working_3-way'!AA145+'OddsRatio_working_3-way'!AG145</f>
        <v>-0.67213551322171106</v>
      </c>
      <c r="AN145" s="11">
        <f>'OddsRatio_working_3-way'!AB145+'OddsRatio_working_3-way'!AH145</f>
        <v>-0.41291202453532216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1.0850475377570326</v>
      </c>
      <c r="AS145" s="11">
        <f>IF(('OddsRatio_working_3-way'!X145=0),IF(Q145&gt;0,-Q145^(1/3),(-Q145)^(1/3)),'OddsRatio_working_3-way'!AM145-'OddsRatio_working_3-way'!R145/3)</f>
        <v>-0.67213551322171106</v>
      </c>
      <c r="AT145" s="11">
        <f>IF(('OddsRatio_working_3-way'!X145=0),IF(Q145&gt;0,-Q145^(1/3),(-Q145)^(1/3)),'OddsRatio_working_3-way'!AN145-'OddsRatio_working_3-way'!R145/3)</f>
        <v>-0.41291202453532216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9">
        <f t="shared" si="39"/>
        <v>0.41241083638079251</v>
      </c>
      <c r="E146" s="9">
        <f t="shared" si="40"/>
        <v>0.27609026522503721</v>
      </c>
      <c r="F146" s="9">
        <f t="shared" si="41"/>
        <v>0.31149889839417044</v>
      </c>
      <c r="G146" s="9">
        <f t="shared" si="42"/>
        <v>1.0834726599122182</v>
      </c>
      <c r="H146" s="9">
        <f t="shared" si="43"/>
        <v>2.4247665477845666</v>
      </c>
      <c r="I146" s="9">
        <f t="shared" si="44"/>
        <v>3.6220038369875676</v>
      </c>
      <c r="J146" s="9">
        <f t="shared" si="45"/>
        <v>3.2102842262209248</v>
      </c>
      <c r="K146" s="11">
        <f t="shared" si="46"/>
        <v>0.43196544276457882</v>
      </c>
      <c r="L146" s="11">
        <f t="shared" si="47"/>
        <v>0.29239766081871343</v>
      </c>
      <c r="M146" s="11">
        <f t="shared" si="48"/>
        <v>0.32894736842105265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-0.26972462701598832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0.23993925361317359</v>
      </c>
      <c r="Q146" s="11">
        <f>2*'OddsRatio_working_3-way'!K146*'OddsRatio_working_3-way'!L146*'OddsRatio_working_3-way'!M146</f>
        <v>8.3095845407159682E-2</v>
      </c>
      <c r="R146" s="11">
        <f t="shared" si="49"/>
        <v>0</v>
      </c>
      <c r="S146" s="11">
        <f t="shared" si="50"/>
        <v>-0.88957117586059664</v>
      </c>
      <c r="T146" s="11">
        <f t="shared" si="51"/>
        <v>-0.30807659770063955</v>
      </c>
      <c r="U146" s="11">
        <f>'OddsRatio_working_3-way'!S146-'OddsRatio_working_3-way'!R146^2/3</f>
        <v>-0.88957117586059664</v>
      </c>
      <c r="V146" s="11">
        <f>'OddsRatio_working_3-way'!S146*'OddsRatio_working_3-way'!R146/3-2*'OddsRatio_working_3-way'!R146^3/27-'OddsRatio_working_3-way'!T146</f>
        <v>0.30807659770063955</v>
      </c>
      <c r="W146" s="11">
        <f>'OddsRatio_working_3-way'!V146^2+4*'OddsRatio_working_3-way'!U146^3/27</f>
        <v>-9.3777693722145727E-3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0.16146900586723778</v>
      </c>
      <c r="Y146" s="11">
        <f>IF('OddsRatio_working_3-way'!W146&gt;=0,IF('OddsRatio_working_3-way'!V146+SQRT('OddsRatio_working_3-way'!W146)&gt;0,0,PI()),ACOS('OddsRatio_working_3-way'!V146/(2*'OddsRatio_working_3-way'!X146)))</f>
        <v>0.3045546335771987</v>
      </c>
      <c r="Z146" s="11">
        <f>'OddsRatio_working_3-way'!X146^(1/3)*COS('OddsRatio_working_3-way'!Y146/3)</f>
        <v>0.54173632995610921</v>
      </c>
      <c r="AA146" s="11">
        <f>'OddsRatio_working_3-way'!X146^(1/3)*COS(('OddsRatio_working_3-way'!Y146+2*PI())/3)</f>
        <v>-0.31866048203229852</v>
      </c>
      <c r="AB146" s="11">
        <f>'OddsRatio_working_3-way'!X146^(1/3)*COS(('OddsRatio_working_3-way'!Y146+4*PI())/3)</f>
        <v>-0.22307584792381083</v>
      </c>
      <c r="AC146" s="11">
        <f>'OddsRatio_working_3-way'!X146^(1/3)*SIN('OddsRatio_working_3-way'!Y146/3)</f>
        <v>5.5185814232927198E-2</v>
      </c>
      <c r="AD146" s="11">
        <f>'OddsRatio_working_3-way'!X146^(1/3)*SIN(('OddsRatio_working_3-way'!Y146+2*PI())/3)</f>
        <v>0.44156451677847569</v>
      </c>
      <c r="AE146" s="11">
        <f>'OddsRatio_working_3-way'!X146^(1/3)*SIN(('OddsRatio_working_3-way'!Y146+4*PI())/3)</f>
        <v>-0.49675033101140298</v>
      </c>
      <c r="AF146" s="11">
        <f>-'OddsRatio_working_3-way'!U146/(3*'OddsRatio_working_3-way'!X146^(1/3))*COS(('OddsRatio_working_3-way'!Y146)/3)</f>
        <v>0.5417363299561091</v>
      </c>
      <c r="AG146" s="11">
        <f>-'OddsRatio_working_3-way'!U146/(3*'OddsRatio_working_3-way'!X146^(1/3))*COS(('OddsRatio_working_3-way'!Y146+2*PI())/3)</f>
        <v>-0.31866048203229846</v>
      </c>
      <c r="AH146" s="11">
        <f>-'OddsRatio_working_3-way'!U146/(3*'OddsRatio_working_3-way'!X146^(1/3))*COS(('OddsRatio_working_3-way'!Y146+4*PI())/3)</f>
        <v>-0.22307584792381077</v>
      </c>
      <c r="AI146" s="11">
        <f>'OddsRatio_working_3-way'!U146/(3*'OddsRatio_working_3-way'!X146^(1/3))*SIN(('OddsRatio_working_3-way'!Y146)/3)</f>
        <v>-5.5185814232927191E-2</v>
      </c>
      <c r="AJ146" s="11">
        <f>'OddsRatio_working_3-way'!U146/(3*'OddsRatio_working_3-way'!X146^(1/3))*SIN(('OddsRatio_working_3-way'!Y146+2*PI())/3)</f>
        <v>-0.44156451677847564</v>
      </c>
      <c r="AK146" s="11">
        <f>'OddsRatio_working_3-way'!U146/(3*'OddsRatio_working_3-way'!X146^(1/3))*SIN(('OddsRatio_working_3-way'!Y146+4*PI())/3)</f>
        <v>0.49675033101140287</v>
      </c>
      <c r="AL146" s="11">
        <f>'OddsRatio_working_3-way'!Z146+'OddsRatio_working_3-way'!AF146</f>
        <v>1.0834726599122182</v>
      </c>
      <c r="AM146" s="11">
        <f>'OddsRatio_working_3-way'!AA146+'OddsRatio_working_3-way'!AG146</f>
        <v>-0.63732096406459693</v>
      </c>
      <c r="AN146" s="11">
        <f>'OddsRatio_working_3-way'!AB146+'OddsRatio_working_3-way'!AH146</f>
        <v>-0.4461516958476216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1.0834726599122182</v>
      </c>
      <c r="AS146" s="11">
        <f>IF(('OddsRatio_working_3-way'!X146=0),IF(Q146&gt;0,-Q146^(1/3),(-Q146)^(1/3)),'OddsRatio_working_3-way'!AM146-'OddsRatio_working_3-way'!R146/3)</f>
        <v>-0.63732096406459693</v>
      </c>
      <c r="AT146" s="11">
        <f>IF(('OddsRatio_working_3-way'!X146=0),IF(Q146&gt;0,-Q146^(1/3),(-Q146)^(1/3)),'OddsRatio_working_3-way'!AN146-'OddsRatio_working_3-way'!R146/3)</f>
        <v>-0.4461516958476216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9">
        <f t="shared" si="39"/>
        <v>0.45220071153543412</v>
      </c>
      <c r="E147" s="9">
        <f t="shared" si="40"/>
        <v>0.27389964423228297</v>
      </c>
      <c r="F147" s="9">
        <f t="shared" si="41"/>
        <v>0.27389964423228297</v>
      </c>
      <c r="G147" s="9">
        <f t="shared" si="42"/>
        <v>1.0864640363212339</v>
      </c>
      <c r="H147" s="9">
        <f t="shared" si="43"/>
        <v>2.2114074004981763</v>
      </c>
      <c r="I147" s="9">
        <f t="shared" si="44"/>
        <v>3.6509722486238112</v>
      </c>
      <c r="J147" s="9">
        <f t="shared" si="45"/>
        <v>3.6509722486238112</v>
      </c>
      <c r="K147" s="11">
        <f t="shared" si="46"/>
        <v>0.47281323877068554</v>
      </c>
      <c r="L147" s="11">
        <f t="shared" si="47"/>
        <v>0.29069767441860467</v>
      </c>
      <c r="M147" s="11">
        <f t="shared" si="48"/>
        <v>0.29069767441860467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-0.26523282024530559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0.23953111195496385</v>
      </c>
      <c r="Q147" s="11">
        <f>2*'OddsRatio_working_3-way'!K147*'OddsRatio_working_3-way'!L147*'OddsRatio_working_3-way'!M147</f>
        <v>7.9910295898236477E-2</v>
      </c>
      <c r="R147" s="11">
        <f t="shared" si="49"/>
        <v>0</v>
      </c>
      <c r="S147" s="11">
        <f t="shared" si="50"/>
        <v>-0.90309755683112281</v>
      </c>
      <c r="T147" s="11">
        <f t="shared" si="51"/>
        <v>-0.30128358860087501</v>
      </c>
      <c r="U147" s="11">
        <f>'OddsRatio_working_3-way'!S147-'OddsRatio_working_3-way'!R147^2/3</f>
        <v>-0.90309755683112281</v>
      </c>
      <c r="V147" s="11">
        <f>'OddsRatio_working_3-way'!S147*'OddsRatio_working_3-way'!R147/3-2*'OddsRatio_working_3-way'!R147^3/27-'OddsRatio_working_3-way'!T147</f>
        <v>0.30128358860087501</v>
      </c>
      <c r="W147" s="11">
        <f>'OddsRatio_working_3-way'!V147^2+4*'OddsRatio_working_3-way'!U147^3/27</f>
        <v>-1.8347162045366378E-2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0.16516579761378239</v>
      </c>
      <c r="Y147" s="11">
        <f>IF('OddsRatio_working_3-way'!W147&gt;=0,IF('OddsRatio_working_3-way'!V147+SQRT('OddsRatio_working_3-way'!W147)&gt;0,0,PI()),ACOS('OddsRatio_working_3-way'!V147/(2*'OddsRatio_working_3-way'!X147)))</f>
        <v>0.4225063123826045</v>
      </c>
      <c r="Z147" s="11">
        <f>'OddsRatio_working_3-way'!X147^(1/3)*COS('OddsRatio_working_3-way'!Y147/3)</f>
        <v>0.54323201816061695</v>
      </c>
      <c r="AA147" s="11">
        <f>'OddsRatio_working_3-way'!X147^(1/3)*COS(('OddsRatio_working_3-way'!Y147+2*PI())/3)</f>
        <v>-0.3383139853737317</v>
      </c>
      <c r="AB147" s="11">
        <f>'OddsRatio_working_3-way'!X147^(1/3)*COS(('OddsRatio_working_3-way'!Y147+4*PI())/3)</f>
        <v>-0.20491803278688536</v>
      </c>
      <c r="AC147" s="11">
        <f>'OddsRatio_working_3-way'!X147^(1/3)*SIN('OddsRatio_working_3-way'!Y147/3)</f>
        <v>7.7016189134822305E-2</v>
      </c>
      <c r="AD147" s="11">
        <f>'OddsRatio_working_3-way'!X147^(1/3)*SIN(('OddsRatio_working_3-way'!Y147+2*PI())/3)</f>
        <v>0.43194463330877259</v>
      </c>
      <c r="AE147" s="11">
        <f>'OddsRatio_working_3-way'!X147^(1/3)*SIN(('OddsRatio_working_3-way'!Y147+4*PI())/3)</f>
        <v>-0.50896082244359486</v>
      </c>
      <c r="AF147" s="11">
        <f>-'OddsRatio_working_3-way'!U147/(3*'OddsRatio_working_3-way'!X147^(1/3))*COS(('OddsRatio_working_3-way'!Y147)/3)</f>
        <v>0.54323201816061695</v>
      </c>
      <c r="AG147" s="11">
        <f>-'OddsRatio_working_3-way'!U147/(3*'OddsRatio_working_3-way'!X147^(1/3))*COS(('OddsRatio_working_3-way'!Y147+2*PI())/3)</f>
        <v>-0.3383139853737317</v>
      </c>
      <c r="AH147" s="11">
        <f>-'OddsRatio_working_3-way'!U147/(3*'OddsRatio_working_3-way'!X147^(1/3))*COS(('OddsRatio_working_3-way'!Y147+4*PI())/3)</f>
        <v>-0.20491803278688536</v>
      </c>
      <c r="AI147" s="11">
        <f>'OddsRatio_working_3-way'!U147/(3*'OddsRatio_working_3-way'!X147^(1/3))*SIN(('OddsRatio_working_3-way'!Y147)/3)</f>
        <v>-7.7016189134822305E-2</v>
      </c>
      <c r="AJ147" s="11">
        <f>'OddsRatio_working_3-way'!U147/(3*'OddsRatio_working_3-way'!X147^(1/3))*SIN(('OddsRatio_working_3-way'!Y147+2*PI())/3)</f>
        <v>-0.43194463330877259</v>
      </c>
      <c r="AK147" s="11">
        <f>'OddsRatio_working_3-way'!U147/(3*'OddsRatio_working_3-way'!X147^(1/3))*SIN(('OddsRatio_working_3-way'!Y147+4*PI())/3)</f>
        <v>0.50896082244359486</v>
      </c>
      <c r="AL147" s="11">
        <f>'OddsRatio_working_3-way'!Z147+'OddsRatio_working_3-way'!AF147</f>
        <v>1.0864640363212339</v>
      </c>
      <c r="AM147" s="11">
        <f>'OddsRatio_working_3-way'!AA147+'OddsRatio_working_3-way'!AG147</f>
        <v>-0.67662797074746339</v>
      </c>
      <c r="AN147" s="11">
        <f>'OddsRatio_working_3-way'!AB147+'OddsRatio_working_3-way'!AH147</f>
        <v>-0.40983606557377072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1.0864640363212339</v>
      </c>
      <c r="AS147" s="11">
        <f>IF(('OddsRatio_working_3-way'!X147=0),IF(Q147&gt;0,-Q147^(1/3),(-Q147)^(1/3)),'OddsRatio_working_3-way'!AM147-'OddsRatio_working_3-way'!R147/3)</f>
        <v>-0.67662797074746339</v>
      </c>
      <c r="AT147" s="11">
        <f>IF(('OddsRatio_working_3-way'!X147=0),IF(Q147&gt;0,-Q147^(1/3),(-Q147)^(1/3)),'OddsRatio_working_3-way'!AN147-'OddsRatio_working_3-way'!R147/3)</f>
        <v>-0.40983606557377072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9">
        <f t="shared" si="39"/>
        <v>0.61721533783721494</v>
      </c>
      <c r="E148" s="9">
        <f t="shared" si="40"/>
        <v>0.22445232776187604</v>
      </c>
      <c r="F148" s="9">
        <f t="shared" si="41"/>
        <v>0.15833233440090894</v>
      </c>
      <c r="G148" s="9">
        <f t="shared" si="42"/>
        <v>1.1074644417807393</v>
      </c>
      <c r="H148" s="9">
        <f t="shared" si="43"/>
        <v>1.6201800873972143</v>
      </c>
      <c r="I148" s="9">
        <f t="shared" si="44"/>
        <v>4.4552890583559064</v>
      </c>
      <c r="J148" s="9">
        <f t="shared" si="45"/>
        <v>6.3158293205475493</v>
      </c>
      <c r="K148" s="11">
        <f t="shared" si="46"/>
        <v>0.64102564102564097</v>
      </c>
      <c r="L148" s="11">
        <f t="shared" si="47"/>
        <v>0.24271844660194175</v>
      </c>
      <c r="M148" s="11">
        <f t="shared" si="48"/>
        <v>0.17241379310344829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-0.22497489119517911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0.22748147957387996</v>
      </c>
      <c r="Q148" s="11">
        <f>2*'OddsRatio_working_3-way'!K148*'OddsRatio_working_3-way'!L148*'OddsRatio_working_3-way'!M148</f>
        <v>5.3651292352330182E-2</v>
      </c>
      <c r="R148" s="11">
        <f t="shared" si="49"/>
        <v>0</v>
      </c>
      <c r="S148" s="11">
        <f t="shared" si="50"/>
        <v>-1.0111416361416361</v>
      </c>
      <c r="T148" s="11">
        <f t="shared" si="51"/>
        <v>-0.23847680097680099</v>
      </c>
      <c r="U148" s="11">
        <f>'OddsRatio_working_3-way'!S148-'OddsRatio_working_3-way'!R148^2/3</f>
        <v>-1.0111416361416361</v>
      </c>
      <c r="V148" s="11">
        <f>'OddsRatio_working_3-way'!S148*'OddsRatio_working_3-way'!R148/3-2*'OddsRatio_working_3-way'!R148^3/27-'OddsRatio_working_3-way'!T148</f>
        <v>0.23847680097680099</v>
      </c>
      <c r="W148" s="11">
        <f>'OddsRatio_working_3-way'!V148^2+4*'OddsRatio_working_3-way'!U148^3/27</f>
        <v>-9.6284178310154664E-2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0.19567534522410035</v>
      </c>
      <c r="Y148" s="11">
        <f>IF('OddsRatio_working_3-way'!W148&gt;=0,IF('OddsRatio_working_3-way'!V148+SQRT('OddsRatio_working_3-way'!W148)&gt;0,0,PI()),ACOS('OddsRatio_working_3-way'!V148/(2*'OddsRatio_working_3-way'!X148)))</f>
        <v>0.91553237895798878</v>
      </c>
      <c r="Z148" s="11">
        <f>'OddsRatio_working_3-way'!X148^(1/3)*COS('OddsRatio_working_3-way'!Y148/3)</f>
        <v>0.55373222089036966</v>
      </c>
      <c r="AA148" s="11">
        <f>'OddsRatio_working_3-way'!X148^(1/3)*COS(('OddsRatio_working_3-way'!Y148+2*PI())/3)</f>
        <v>-0.42793192291204701</v>
      </c>
      <c r="AB148" s="11">
        <f>'OddsRatio_working_3-way'!X148^(1/3)*COS(('OddsRatio_working_3-way'!Y148+4*PI())/3)</f>
        <v>-0.12580029797832282</v>
      </c>
      <c r="AC148" s="11">
        <f>'OddsRatio_working_3-way'!X148^(1/3)*SIN('OddsRatio_working_3-way'!Y148/3)</f>
        <v>0.17443577498618484</v>
      </c>
      <c r="AD148" s="11">
        <f>'OddsRatio_working_3-way'!X148^(1/3)*SIN(('OddsRatio_working_3-way'!Y148+2*PI())/3)</f>
        <v>0.39232828269194397</v>
      </c>
      <c r="AE148" s="11">
        <f>'OddsRatio_working_3-way'!X148^(1/3)*SIN(('OddsRatio_working_3-way'!Y148+4*PI())/3)</f>
        <v>-0.56676405767812876</v>
      </c>
      <c r="AF148" s="11">
        <f>-'OddsRatio_working_3-way'!U148/(3*'OddsRatio_working_3-way'!X148^(1/3))*COS(('OddsRatio_working_3-way'!Y148)/3)</f>
        <v>0.55373222089036966</v>
      </c>
      <c r="AG148" s="11">
        <f>-'OddsRatio_working_3-way'!U148/(3*'OddsRatio_working_3-way'!X148^(1/3))*COS(('OddsRatio_working_3-way'!Y148+2*PI())/3)</f>
        <v>-0.42793192291204701</v>
      </c>
      <c r="AH148" s="11">
        <f>-'OddsRatio_working_3-way'!U148/(3*'OddsRatio_working_3-way'!X148^(1/3))*COS(('OddsRatio_working_3-way'!Y148+4*PI())/3)</f>
        <v>-0.12580029797832282</v>
      </c>
      <c r="AI148" s="11">
        <f>'OddsRatio_working_3-way'!U148/(3*'OddsRatio_working_3-way'!X148^(1/3))*SIN(('OddsRatio_working_3-way'!Y148)/3)</f>
        <v>-0.17443577498618484</v>
      </c>
      <c r="AJ148" s="11">
        <f>'OddsRatio_working_3-way'!U148/(3*'OddsRatio_working_3-way'!X148^(1/3))*SIN(('OddsRatio_working_3-way'!Y148+2*PI())/3)</f>
        <v>-0.39232828269194397</v>
      </c>
      <c r="AK148" s="11">
        <f>'OddsRatio_working_3-way'!U148/(3*'OddsRatio_working_3-way'!X148^(1/3))*SIN(('OddsRatio_working_3-way'!Y148+4*PI())/3)</f>
        <v>0.56676405767812876</v>
      </c>
      <c r="AL148" s="11">
        <f>'OddsRatio_working_3-way'!Z148+'OddsRatio_working_3-way'!AF148</f>
        <v>1.1074644417807393</v>
      </c>
      <c r="AM148" s="11">
        <f>'OddsRatio_working_3-way'!AA148+'OddsRatio_working_3-way'!AG148</f>
        <v>-0.85586384582409403</v>
      </c>
      <c r="AN148" s="11">
        <f>'OddsRatio_working_3-way'!AB148+'OddsRatio_working_3-way'!AH148</f>
        <v>-0.25160059595664563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1.1074644417807393</v>
      </c>
      <c r="AS148" s="11">
        <f>IF(('OddsRatio_working_3-way'!X148=0),IF(Q148&gt;0,-Q148^(1/3),(-Q148)^(1/3)),'OddsRatio_working_3-way'!AM148-'OddsRatio_working_3-way'!R148/3)</f>
        <v>-0.85586384582409403</v>
      </c>
      <c r="AT148" s="11">
        <f>IF(('OddsRatio_working_3-way'!X148=0),IF(Q148&gt;0,-Q148^(1/3),(-Q148)^(1/3)),'OddsRatio_working_3-way'!AN148-'OddsRatio_working_3-way'!R148/3)</f>
        <v>-0.25160059595664563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9">
        <f t="shared" si="39"/>
        <v>0.32695957958124428</v>
      </c>
      <c r="E149" s="9">
        <f t="shared" si="40"/>
        <v>0.29367077126814717</v>
      </c>
      <c r="F149" s="9">
        <f t="shared" si="41"/>
        <v>0.37936964915060856</v>
      </c>
      <c r="G149" s="9">
        <f t="shared" si="42"/>
        <v>1.0834115968526832</v>
      </c>
      <c r="H149" s="9">
        <f t="shared" si="43"/>
        <v>3.0584820340200976</v>
      </c>
      <c r="I149" s="9">
        <f t="shared" si="44"/>
        <v>3.4051737450129562</v>
      </c>
      <c r="J149" s="9">
        <f t="shared" si="45"/>
        <v>2.6359515112475513</v>
      </c>
      <c r="K149" s="11">
        <f t="shared" si="46"/>
        <v>0.34482758620689657</v>
      </c>
      <c r="L149" s="11">
        <f t="shared" si="47"/>
        <v>0.3105590062111801</v>
      </c>
      <c r="M149" s="11">
        <f t="shared" si="48"/>
        <v>0.39840637450199207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-0.27174147701334306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0.24020431446200638</v>
      </c>
      <c r="Q149" s="11">
        <f>2*'OddsRatio_working_3-way'!K149*'OddsRatio_working_3-way'!L149*'OddsRatio_working_3-way'!M149</f>
        <v>8.5330129471405461E-2</v>
      </c>
      <c r="R149" s="11">
        <f t="shared" si="49"/>
        <v>0</v>
      </c>
      <c r="S149" s="11">
        <f t="shared" si="50"/>
        <v>-0.88394424400001281</v>
      </c>
      <c r="T149" s="11">
        <f t="shared" si="51"/>
        <v>-0.31401216483126565</v>
      </c>
      <c r="U149" s="11">
        <f>'OddsRatio_working_3-way'!S149-'OddsRatio_working_3-way'!R149^2/3</f>
        <v>-0.88394424400001281</v>
      </c>
      <c r="V149" s="11">
        <f>'OddsRatio_working_3-way'!S149*'OddsRatio_working_3-way'!R149/3-2*'OddsRatio_working_3-way'!R149^3/27-'OddsRatio_working_3-way'!T149</f>
        <v>0.31401216483126565</v>
      </c>
      <c r="W149" s="11">
        <f>'OddsRatio_working_3-way'!V149^2+4*'OddsRatio_working_3-way'!U149^3/27</f>
        <v>-3.7187899175383232E-3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0.15993938662783808</v>
      </c>
      <c r="Y149" s="11">
        <f>IF('OddsRatio_working_3-way'!W149&gt;=0,IF('OddsRatio_working_3-way'!V149+SQRT('OddsRatio_working_3-way'!W149)&gt;0,0,PI()),ACOS('OddsRatio_working_3-way'!V149/(2*'OddsRatio_working_3-way'!X149)))</f>
        <v>0.19181467536699115</v>
      </c>
      <c r="Z149" s="11">
        <f>'OddsRatio_working_3-way'!X149^(1/3)*COS('OddsRatio_working_3-way'!Y149/3)</f>
        <v>0.54170579842634159</v>
      </c>
      <c r="AA149" s="11">
        <f>'OddsRatio_working_3-way'!X149^(1/3)*COS(('OddsRatio_working_3-way'!Y149+2*PI())/3)</f>
        <v>-0.30088924325606387</v>
      </c>
      <c r="AB149" s="11">
        <f>'OddsRatio_working_3-way'!X149^(1/3)*COS(('OddsRatio_working_3-way'!Y149+4*PI())/3)</f>
        <v>-0.24081655517027786</v>
      </c>
      <c r="AC149" s="11">
        <f>'OddsRatio_working_3-way'!X149^(1/3)*SIN('OddsRatio_working_3-way'!Y149/3)</f>
        <v>3.4682982637272937E-2</v>
      </c>
      <c r="AD149" s="11">
        <f>'OddsRatio_working_3-way'!X149^(1/3)*SIN(('OddsRatio_working_3-way'!Y149+2*PI())/3)</f>
        <v>0.45178949149590769</v>
      </c>
      <c r="AE149" s="11">
        <f>'OddsRatio_working_3-way'!X149^(1/3)*SIN(('OddsRatio_working_3-way'!Y149+4*PI())/3)</f>
        <v>-0.48647247413318068</v>
      </c>
      <c r="AF149" s="11">
        <f>-'OddsRatio_working_3-way'!U149/(3*'OddsRatio_working_3-way'!X149^(1/3))*COS(('OddsRatio_working_3-way'!Y149)/3)</f>
        <v>0.54170579842634159</v>
      </c>
      <c r="AG149" s="11">
        <f>-'OddsRatio_working_3-way'!U149/(3*'OddsRatio_working_3-way'!X149^(1/3))*COS(('OddsRatio_working_3-way'!Y149+2*PI())/3)</f>
        <v>-0.30088924325606387</v>
      </c>
      <c r="AH149" s="11">
        <f>-'OddsRatio_working_3-way'!U149/(3*'OddsRatio_working_3-way'!X149^(1/3))*COS(('OddsRatio_working_3-way'!Y149+4*PI())/3)</f>
        <v>-0.24081655517027786</v>
      </c>
      <c r="AI149" s="11">
        <f>'OddsRatio_working_3-way'!U149/(3*'OddsRatio_working_3-way'!X149^(1/3))*SIN(('OddsRatio_working_3-way'!Y149)/3)</f>
        <v>-3.4682982637272937E-2</v>
      </c>
      <c r="AJ149" s="11">
        <f>'OddsRatio_working_3-way'!U149/(3*'OddsRatio_working_3-way'!X149^(1/3))*SIN(('OddsRatio_working_3-way'!Y149+2*PI())/3)</f>
        <v>-0.45178949149590769</v>
      </c>
      <c r="AK149" s="11">
        <f>'OddsRatio_working_3-way'!U149/(3*'OddsRatio_working_3-way'!X149^(1/3))*SIN(('OddsRatio_working_3-way'!Y149+4*PI())/3)</f>
        <v>0.48647247413318068</v>
      </c>
      <c r="AL149" s="11">
        <f>'OddsRatio_working_3-way'!Z149+'OddsRatio_working_3-way'!AF149</f>
        <v>1.0834115968526832</v>
      </c>
      <c r="AM149" s="11">
        <f>'OddsRatio_working_3-way'!AA149+'OddsRatio_working_3-way'!AG149</f>
        <v>-0.60177848651212773</v>
      </c>
      <c r="AN149" s="11">
        <f>'OddsRatio_working_3-way'!AB149+'OddsRatio_working_3-way'!AH149</f>
        <v>-0.48163311034055573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1.0834115968526832</v>
      </c>
      <c r="AS149" s="11">
        <f>IF(('OddsRatio_working_3-way'!X149=0),IF(Q149&gt;0,-Q149^(1/3),(-Q149)^(1/3)),'OddsRatio_working_3-way'!AM149-'OddsRatio_working_3-way'!R149/3)</f>
        <v>-0.60177848651212773</v>
      </c>
      <c r="AT149" s="11">
        <f>IF(('OddsRatio_working_3-way'!X149=0),IF(Q149&gt;0,-Q149^(1/3),(-Q149)^(1/3)),'OddsRatio_working_3-way'!AN149-'OddsRatio_working_3-way'!R149/3)</f>
        <v>-0.48163311034055573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9">
        <f t="shared" si="39"/>
        <v>0.69821274674405143</v>
      </c>
      <c r="E150" s="9">
        <f t="shared" si="40"/>
        <v>0.19194879326922115</v>
      </c>
      <c r="F150" s="9">
        <f t="shared" si="41"/>
        <v>0.10983845998672692</v>
      </c>
      <c r="G150" s="9">
        <f t="shared" si="42"/>
        <v>1.1255943249660074</v>
      </c>
      <c r="H150" s="9">
        <f t="shared" si="43"/>
        <v>1.432228220786947</v>
      </c>
      <c r="I150" s="9">
        <f t="shared" si="44"/>
        <v>5.2097227753728692</v>
      </c>
      <c r="J150" s="9">
        <f t="shared" si="45"/>
        <v>9.1042791397552527</v>
      </c>
      <c r="K150" s="11">
        <f t="shared" si="46"/>
        <v>0.7225433526011561</v>
      </c>
      <c r="L150" s="11">
        <f t="shared" si="47"/>
        <v>0.21097046413502107</v>
      </c>
      <c r="M150" s="11">
        <f t="shared" si="48"/>
        <v>0.12195121951219513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-0.19222374707101109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0.21050944028134949</v>
      </c>
      <c r="Q150" s="11">
        <f>2*'OddsRatio_working_3-way'!K150*'OddsRatio_working_3-way'!L150*'OddsRatio_working_3-way'!M150</f>
        <v>3.717934303803417E-2</v>
      </c>
      <c r="R150" s="11">
        <f t="shared" si="49"/>
        <v>0</v>
      </c>
      <c r="S150" s="11">
        <f t="shared" si="50"/>
        <v>-1.0951271291344837</v>
      </c>
      <c r="T150" s="11">
        <f t="shared" si="51"/>
        <v>-0.19341701326995472</v>
      </c>
      <c r="U150" s="11">
        <f>'OddsRatio_working_3-way'!S150-'OddsRatio_working_3-way'!R150^2/3</f>
        <v>-1.0951271291344837</v>
      </c>
      <c r="V150" s="11">
        <f>'OddsRatio_working_3-way'!S150*'OddsRatio_working_3-way'!R150/3-2*'OddsRatio_working_3-way'!R150^3/27-'OddsRatio_working_3-way'!T150</f>
        <v>0.19341701326995472</v>
      </c>
      <c r="W150" s="11">
        <f>'OddsRatio_working_3-way'!V150^2+4*'OddsRatio_working_3-way'!U150^3/27</f>
        <v>-0.15716611395921848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0.2205539928121277</v>
      </c>
      <c r="Y150" s="11">
        <f>IF('OddsRatio_working_3-way'!W150&gt;=0,IF('OddsRatio_working_3-way'!V150+SQRT('OddsRatio_working_3-way'!W150)&gt;0,0,PI()),ACOS('OddsRatio_working_3-way'!V150/(2*'OddsRatio_working_3-way'!X150)))</f>
        <v>1.1168896484366213</v>
      </c>
      <c r="Z150" s="11">
        <f>'OddsRatio_working_3-way'!X150^(1/3)*COS('OddsRatio_working_3-way'!Y150/3)</f>
        <v>0.56279716248300371</v>
      </c>
      <c r="AA150" s="11">
        <f>'OddsRatio_working_3-way'!X150^(1/3)*COS(('OddsRatio_working_3-way'!Y150+2*PI())/3)</f>
        <v>-0.47173065344540194</v>
      </c>
      <c r="AB150" s="11">
        <f>'OddsRatio_working_3-way'!X150^(1/3)*COS(('OddsRatio_working_3-way'!Y150+4*PI())/3)</f>
        <v>-9.1066509037601759E-2</v>
      </c>
      <c r="AC150" s="11">
        <f>'OddsRatio_working_3-way'!X150^(1/3)*SIN('OddsRatio_working_3-way'!Y150/3)</f>
        <v>0.21977654624468193</v>
      </c>
      <c r="AD150" s="11">
        <f>'OddsRatio_working_3-way'!X150^(1/3)*SIN(('OddsRatio_working_3-way'!Y150+2*PI())/3)</f>
        <v>0.37750836676573873</v>
      </c>
      <c r="AE150" s="11">
        <f>'OddsRatio_working_3-way'!X150^(1/3)*SIN(('OddsRatio_working_3-way'!Y150+4*PI())/3)</f>
        <v>-0.59728491301042064</v>
      </c>
      <c r="AF150" s="11">
        <f>-'OddsRatio_working_3-way'!U150/(3*'OddsRatio_working_3-way'!X150^(1/3))*COS(('OddsRatio_working_3-way'!Y150)/3)</f>
        <v>0.5627971624830036</v>
      </c>
      <c r="AG150" s="11">
        <f>-'OddsRatio_working_3-way'!U150/(3*'OddsRatio_working_3-way'!X150^(1/3))*COS(('OddsRatio_working_3-way'!Y150+2*PI())/3)</f>
        <v>-0.47173065344540183</v>
      </c>
      <c r="AH150" s="11">
        <f>-'OddsRatio_working_3-way'!U150/(3*'OddsRatio_working_3-way'!X150^(1/3))*COS(('OddsRatio_working_3-way'!Y150+4*PI())/3)</f>
        <v>-9.1066509037601731E-2</v>
      </c>
      <c r="AI150" s="11">
        <f>'OddsRatio_working_3-way'!U150/(3*'OddsRatio_working_3-way'!X150^(1/3))*SIN(('OddsRatio_working_3-way'!Y150)/3)</f>
        <v>-0.2197765462446819</v>
      </c>
      <c r="AJ150" s="11">
        <f>'OddsRatio_working_3-way'!U150/(3*'OddsRatio_working_3-way'!X150^(1/3))*SIN(('OddsRatio_working_3-way'!Y150+2*PI())/3)</f>
        <v>-0.37750836676573868</v>
      </c>
      <c r="AK150" s="11">
        <f>'OddsRatio_working_3-way'!U150/(3*'OddsRatio_working_3-way'!X150^(1/3))*SIN(('OddsRatio_working_3-way'!Y150+4*PI())/3)</f>
        <v>0.59728491301042053</v>
      </c>
      <c r="AL150" s="11">
        <f>'OddsRatio_working_3-way'!Z150+'OddsRatio_working_3-way'!AF150</f>
        <v>1.1255943249660074</v>
      </c>
      <c r="AM150" s="11">
        <f>'OddsRatio_working_3-way'!AA150+'OddsRatio_working_3-way'!AG150</f>
        <v>-0.94346130689080376</v>
      </c>
      <c r="AN150" s="11">
        <f>'OddsRatio_working_3-way'!AB150+'OddsRatio_working_3-way'!AH150</f>
        <v>-0.18213301807520349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1.1255943249660074</v>
      </c>
      <c r="AS150" s="11">
        <f>IF(('OddsRatio_working_3-way'!X150=0),IF(Q150&gt;0,-Q150^(1/3),(-Q150)^(1/3)),'OddsRatio_working_3-way'!AM150-'OddsRatio_working_3-way'!R150/3)</f>
        <v>-0.94346130689080376</v>
      </c>
      <c r="AT150" s="11">
        <f>IF(('OddsRatio_working_3-way'!X150=0),IF(Q150&gt;0,-Q150^(1/3),(-Q150)^(1/3)),'OddsRatio_working_3-way'!AN150-'OddsRatio_working_3-way'!R150/3)</f>
        <v>-0.18213301807520349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9">
        <f t="shared" si="39"/>
        <v>0.46279249975004944</v>
      </c>
      <c r="E151" s="9">
        <f t="shared" si="40"/>
        <v>0.26782105535144995</v>
      </c>
      <c r="F151" s="9">
        <f t="shared" si="41"/>
        <v>0.26938644489850078</v>
      </c>
      <c r="G151" s="9">
        <f t="shared" si="42"/>
        <v>1.084855706643709</v>
      </c>
      <c r="H151" s="9">
        <f t="shared" si="43"/>
        <v>2.1607956061087683</v>
      </c>
      <c r="I151" s="9">
        <f t="shared" si="44"/>
        <v>3.7338363807421464</v>
      </c>
      <c r="J151" s="9">
        <f t="shared" si="45"/>
        <v>3.712139266609273</v>
      </c>
      <c r="K151" s="11">
        <f t="shared" si="46"/>
        <v>0.48309178743961356</v>
      </c>
      <c r="L151" s="11">
        <f t="shared" si="47"/>
        <v>0.28409090909090912</v>
      </c>
      <c r="M151" s="11">
        <f t="shared" si="48"/>
        <v>0.2857142857142857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-0.26432806324110691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0.23880105401844537</v>
      </c>
      <c r="Q151" s="11">
        <f>2*'OddsRatio_working_3-way'!K151*'OddsRatio_working_3-way'!L151*'OddsRatio_working_3-way'!M151</f>
        <v>7.8423991467469742E-2</v>
      </c>
      <c r="R151" s="11">
        <f t="shared" si="49"/>
        <v>0</v>
      </c>
      <c r="S151" s="11">
        <f t="shared" si="50"/>
        <v>-0.90342679127725811</v>
      </c>
      <c r="T151" s="11">
        <f t="shared" si="51"/>
        <v>-0.29669188547693204</v>
      </c>
      <c r="U151" s="11">
        <f>'OddsRatio_working_3-way'!S151-'OddsRatio_working_3-way'!R151^2/3</f>
        <v>-0.90342679127725811</v>
      </c>
      <c r="V151" s="11">
        <f>'OddsRatio_working_3-way'!S151*'OddsRatio_working_3-way'!R151/3-2*'OddsRatio_working_3-way'!R151^3/27-'OddsRatio_working_3-way'!T151</f>
        <v>0.29669188547693204</v>
      </c>
      <c r="W151" s="11">
        <f>'OddsRatio_working_3-way'!V151^2+4*'OddsRatio_working_3-way'!U151^3/27</f>
        <v>-2.121227307288906E-2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0.16525612543922993</v>
      </c>
      <c r="Y151" s="11">
        <f>IF('OddsRatio_working_3-way'!W151&gt;=0,IF('OddsRatio_working_3-way'!V151+SQRT('OddsRatio_working_3-way'!W151)&gt;0,0,PI()),ACOS('OddsRatio_working_3-way'!V151/(2*'OddsRatio_working_3-way'!X151)))</f>
        <v>0.45633650140303761</v>
      </c>
      <c r="Z151" s="11">
        <f>'OddsRatio_working_3-way'!X151^(1/3)*COS('OddsRatio_working_3-way'!Y151/3)</f>
        <v>0.5424278533218545</v>
      </c>
      <c r="AA151" s="11">
        <f>'OddsRatio_working_3-way'!X151^(1/3)*COS(('OddsRatio_working_3-way'!Y151+2*PI())/3)</f>
        <v>-0.34322584077795443</v>
      </c>
      <c r="AB151" s="11">
        <f>'OddsRatio_working_3-way'!X151^(1/3)*COS(('OddsRatio_working_3-way'!Y151+4*PI())/3)</f>
        <v>-0.19920201254390021</v>
      </c>
      <c r="AC151" s="11">
        <f>'OddsRatio_working_3-way'!X151^(1/3)*SIN('OddsRatio_working_3-way'!Y151/3)</f>
        <v>8.3152196000651685E-2</v>
      </c>
      <c r="AD151" s="11">
        <f>'OddsRatio_working_3-way'!X151^(1/3)*SIN(('OddsRatio_working_3-way'!Y151+2*PI())/3)</f>
        <v>0.42818020269665952</v>
      </c>
      <c r="AE151" s="11">
        <f>'OddsRatio_working_3-way'!X151^(1/3)*SIN(('OddsRatio_working_3-way'!Y151+4*PI())/3)</f>
        <v>-0.51133239869731117</v>
      </c>
      <c r="AF151" s="11">
        <f>-'OddsRatio_working_3-way'!U151/(3*'OddsRatio_working_3-way'!X151^(1/3))*COS(('OddsRatio_working_3-way'!Y151)/3)</f>
        <v>0.54242785332185439</v>
      </c>
      <c r="AG151" s="11">
        <f>-'OddsRatio_working_3-way'!U151/(3*'OddsRatio_working_3-way'!X151^(1/3))*COS(('OddsRatio_working_3-way'!Y151+2*PI())/3)</f>
        <v>-0.34322584077795437</v>
      </c>
      <c r="AH151" s="11">
        <f>-'OddsRatio_working_3-way'!U151/(3*'OddsRatio_working_3-way'!X151^(1/3))*COS(('OddsRatio_working_3-way'!Y151+4*PI())/3)</f>
        <v>-0.19920201254390019</v>
      </c>
      <c r="AI151" s="11">
        <f>'OddsRatio_working_3-way'!U151/(3*'OddsRatio_working_3-way'!X151^(1/3))*SIN(('OddsRatio_working_3-way'!Y151)/3)</f>
        <v>-8.3152196000651657E-2</v>
      </c>
      <c r="AJ151" s="11">
        <f>'OddsRatio_working_3-way'!U151/(3*'OddsRatio_working_3-way'!X151^(1/3))*SIN(('OddsRatio_working_3-way'!Y151+2*PI())/3)</f>
        <v>-0.42818020269665941</v>
      </c>
      <c r="AK151" s="11">
        <f>'OddsRatio_working_3-way'!U151/(3*'OddsRatio_working_3-way'!X151^(1/3))*SIN(('OddsRatio_working_3-way'!Y151+4*PI())/3)</f>
        <v>0.51133239869731106</v>
      </c>
      <c r="AL151" s="11">
        <f>'OddsRatio_working_3-way'!Z151+'OddsRatio_working_3-way'!AF151</f>
        <v>1.084855706643709</v>
      </c>
      <c r="AM151" s="11">
        <f>'OddsRatio_working_3-way'!AA151+'OddsRatio_working_3-way'!AG151</f>
        <v>-0.68645168155590874</v>
      </c>
      <c r="AN151" s="11">
        <f>'OddsRatio_working_3-way'!AB151+'OddsRatio_working_3-way'!AH151</f>
        <v>-0.39840402508780037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1.084855706643709</v>
      </c>
      <c r="AS151" s="11">
        <f>IF(('OddsRatio_working_3-way'!X151=0),IF(Q151&gt;0,-Q151^(1/3),(-Q151)^(1/3)),'OddsRatio_working_3-way'!AM151-'OddsRatio_working_3-way'!R151/3)</f>
        <v>-0.68645168155590874</v>
      </c>
      <c r="AT151" s="11">
        <f>IF(('OddsRatio_working_3-way'!X151=0),IF(Q151&gt;0,-Q151^(1/3),(-Q151)^(1/3)),'OddsRatio_working_3-way'!AN151-'OddsRatio_working_3-way'!R151/3)</f>
        <v>-0.39840402508780037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9">
        <f t="shared" si="39"/>
        <v>0.60828089393738038</v>
      </c>
      <c r="E152" s="9">
        <f t="shared" si="40"/>
        <v>0.24074778594807472</v>
      </c>
      <c r="F152" s="9">
        <f t="shared" si="41"/>
        <v>0.150971320114545</v>
      </c>
      <c r="G152" s="9">
        <f t="shared" si="42"/>
        <v>1.1027009078011454</v>
      </c>
      <c r="H152" s="9">
        <f t="shared" si="43"/>
        <v>1.6439773301558691</v>
      </c>
      <c r="I152" s="9">
        <f t="shared" si="44"/>
        <v>4.1537245963112754</v>
      </c>
      <c r="J152" s="9">
        <f t="shared" si="45"/>
        <v>6.6237746297858404</v>
      </c>
      <c r="K152" s="11">
        <f t="shared" si="46"/>
        <v>0.63131313131313127</v>
      </c>
      <c r="L152" s="11">
        <f t="shared" si="47"/>
        <v>0.2590673575129534</v>
      </c>
      <c r="M152" s="11">
        <f t="shared" si="48"/>
        <v>0.16393442622950821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-0.22838981851128304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0.22908092219227866</v>
      </c>
      <c r="Q152" s="11">
        <f>2*'OddsRatio_working_3-way'!K152*'OddsRatio_working_3-way'!L152*'OddsRatio_working_3-way'!M152</f>
        <v>5.3623811374597076E-2</v>
      </c>
      <c r="R152" s="11">
        <f t="shared" si="49"/>
        <v>0</v>
      </c>
      <c r="S152" s="11">
        <f t="shared" si="50"/>
        <v>-1.0030259828809378</v>
      </c>
      <c r="T152" s="11">
        <f t="shared" si="51"/>
        <v>-0.23479072632980758</v>
      </c>
      <c r="U152" s="11">
        <f>'OddsRatio_working_3-way'!S152-'OddsRatio_working_3-way'!R152^2/3</f>
        <v>-1.0030259828809378</v>
      </c>
      <c r="V152" s="11">
        <f>'OddsRatio_working_3-way'!S152*'OddsRatio_working_3-way'!R152/3-2*'OddsRatio_working_3-way'!R152^3/27-'OddsRatio_working_3-way'!T152</f>
        <v>0.23479072632980758</v>
      </c>
      <c r="W152" s="11">
        <f>'OddsRatio_working_3-way'!V152^2+4*'OddsRatio_working_3-way'!U152^3/27</f>
        <v>-9.4370417950652055E-2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0.19332427623111037</v>
      </c>
      <c r="Y152" s="11">
        <f>IF('OddsRatio_working_3-way'!W152&gt;=0,IF('OddsRatio_working_3-way'!V152+SQRT('OddsRatio_working_3-way'!W152)&gt;0,0,PI()),ACOS('OddsRatio_working_3-way'!V152/(2*'OddsRatio_working_3-way'!X152)))</f>
        <v>0.91820681422421191</v>
      </c>
      <c r="Z152" s="11">
        <f>'OddsRatio_working_3-way'!X152^(1/3)*COS('OddsRatio_working_3-way'!Y152/3)</f>
        <v>0.55135045390057269</v>
      </c>
      <c r="AA152" s="11">
        <f>'OddsRatio_working_3-way'!X152^(1/3)*COS(('OddsRatio_working_3-way'!Y152+2*PI())/3)</f>
        <v>-0.42655929986044749</v>
      </c>
      <c r="AB152" s="11">
        <f>'OddsRatio_working_3-way'!X152^(1/3)*COS(('OddsRatio_working_3-way'!Y152+4*PI())/3)</f>
        <v>-0.12479115404012524</v>
      </c>
      <c r="AC152" s="11">
        <f>'OddsRatio_working_3-way'!X152^(1/3)*SIN('OddsRatio_working_3-way'!Y152/3)</f>
        <v>0.17422592022221731</v>
      </c>
      <c r="AD152" s="11">
        <f>'OddsRatio_working_3-way'!X152^(1/3)*SIN(('OddsRatio_working_3-way'!Y152+2*PI())/3)</f>
        <v>0.39037053935486826</v>
      </c>
      <c r="AE152" s="11">
        <f>'OddsRatio_working_3-way'!X152^(1/3)*SIN(('OddsRatio_working_3-way'!Y152+4*PI())/3)</f>
        <v>-0.5645964595770856</v>
      </c>
      <c r="AF152" s="11">
        <f>-'OddsRatio_working_3-way'!U152/(3*'OddsRatio_working_3-way'!X152^(1/3))*COS(('OddsRatio_working_3-way'!Y152)/3)</f>
        <v>0.55135045390057269</v>
      </c>
      <c r="AG152" s="11">
        <f>-'OddsRatio_working_3-way'!U152/(3*'OddsRatio_working_3-way'!X152^(1/3))*COS(('OddsRatio_working_3-way'!Y152+2*PI())/3)</f>
        <v>-0.42655929986044749</v>
      </c>
      <c r="AH152" s="11">
        <f>-'OddsRatio_working_3-way'!U152/(3*'OddsRatio_working_3-way'!X152^(1/3))*COS(('OddsRatio_working_3-way'!Y152+4*PI())/3)</f>
        <v>-0.12479115404012524</v>
      </c>
      <c r="AI152" s="11">
        <f>'OddsRatio_working_3-way'!U152/(3*'OddsRatio_working_3-way'!X152^(1/3))*SIN(('OddsRatio_working_3-way'!Y152)/3)</f>
        <v>-0.17422592022221731</v>
      </c>
      <c r="AJ152" s="11">
        <f>'OddsRatio_working_3-way'!U152/(3*'OddsRatio_working_3-way'!X152^(1/3))*SIN(('OddsRatio_working_3-way'!Y152+2*PI())/3)</f>
        <v>-0.39037053935486826</v>
      </c>
      <c r="AK152" s="11">
        <f>'OddsRatio_working_3-way'!U152/(3*'OddsRatio_working_3-way'!X152^(1/3))*SIN(('OddsRatio_working_3-way'!Y152+4*PI())/3)</f>
        <v>0.5645964595770856</v>
      </c>
      <c r="AL152" s="11">
        <f>'OddsRatio_working_3-way'!Z152+'OddsRatio_working_3-way'!AF152</f>
        <v>1.1027009078011454</v>
      </c>
      <c r="AM152" s="11">
        <f>'OddsRatio_working_3-way'!AA152+'OddsRatio_working_3-way'!AG152</f>
        <v>-0.85311859972089499</v>
      </c>
      <c r="AN152" s="11">
        <f>'OddsRatio_working_3-way'!AB152+'OddsRatio_working_3-way'!AH152</f>
        <v>-0.24958230808025048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1.1027009078011454</v>
      </c>
      <c r="AS152" s="11">
        <f>IF(('OddsRatio_working_3-way'!X152=0),IF(Q152&gt;0,-Q152^(1/3),(-Q152)^(1/3)),'OddsRatio_working_3-way'!AM152-'OddsRatio_working_3-way'!R152/3)</f>
        <v>-0.85311859972089499</v>
      </c>
      <c r="AT152" s="11">
        <f>IF(('OddsRatio_working_3-way'!X152=0),IF(Q152&gt;0,-Q152^(1/3),(-Q152)^(1/3)),'OddsRatio_working_3-way'!AN152-'OddsRatio_working_3-way'!R152/3)</f>
        <v>-0.24958230808025048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9">
        <f t="shared" si="39"/>
        <v>0.55380479487292367</v>
      </c>
      <c r="E153" s="9">
        <f t="shared" si="40"/>
        <v>0.24732684507716843</v>
      </c>
      <c r="F153" s="9">
        <f t="shared" si="41"/>
        <v>0.19886836004990788</v>
      </c>
      <c r="G153" s="9">
        <f t="shared" si="42"/>
        <v>1.0946880396117102</v>
      </c>
      <c r="H153" s="9">
        <f t="shared" si="43"/>
        <v>1.8056903971542184</v>
      </c>
      <c r="I153" s="9">
        <f t="shared" si="44"/>
        <v>4.0432327501205547</v>
      </c>
      <c r="J153" s="9">
        <f t="shared" si="45"/>
        <v>5.0284519857710928</v>
      </c>
      <c r="K153" s="11">
        <f t="shared" si="46"/>
        <v>0.57603686635944706</v>
      </c>
      <c r="L153" s="11">
        <f t="shared" si="47"/>
        <v>0.26455026455026459</v>
      </c>
      <c r="M153" s="11">
        <f t="shared" si="48"/>
        <v>0.21367521367521369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-0.24517887907544833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0.23431699058939204</v>
      </c>
      <c r="Q153" s="11">
        <f>2*'OddsRatio_working_3-way'!K153*'OddsRatio_working_3-way'!L153*'OddsRatio_working_3-way'!M153</f>
        <v>6.5124233070981696E-2</v>
      </c>
      <c r="R153" s="11">
        <f t="shared" si="49"/>
        <v>0</v>
      </c>
      <c r="S153" s="11">
        <f t="shared" si="50"/>
        <v>-0.95569810692089108</v>
      </c>
      <c r="T153" s="11">
        <f t="shared" si="51"/>
        <v>-0.2656192626239276</v>
      </c>
      <c r="U153" s="11">
        <f>'OddsRatio_working_3-way'!S153-'OddsRatio_working_3-way'!R153^2/3</f>
        <v>-0.95569810692089108</v>
      </c>
      <c r="V153" s="11">
        <f>'OddsRatio_working_3-way'!S153*'OddsRatio_working_3-way'!R153/3-2*'OddsRatio_working_3-way'!R153^3/27-'OddsRatio_working_3-way'!T153</f>
        <v>0.2656192626239276</v>
      </c>
      <c r="W153" s="11">
        <f>'OddsRatio_working_3-way'!V153^2+4*'OddsRatio_working_3-way'!U153^3/27</f>
        <v>-5.8764236138073411E-2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0.17980394101281014</v>
      </c>
      <c r="Y153" s="11">
        <f>IF('OddsRatio_working_3-way'!W153&gt;=0,IF('OddsRatio_working_3-way'!V153+SQRT('OddsRatio_working_3-way'!W153)&gt;0,0,PI()),ACOS('OddsRatio_working_3-way'!V153/(2*'OddsRatio_working_3-way'!X153)))</f>
        <v>0.73975191093597703</v>
      </c>
      <c r="Z153" s="11">
        <f>'OddsRatio_working_3-way'!X153^(1/3)*COS('OddsRatio_working_3-way'!Y153/3)</f>
        <v>0.54734401980585512</v>
      </c>
      <c r="AA153" s="11">
        <f>'OddsRatio_working_3-way'!X153^(1/3)*COS(('OddsRatio_working_3-way'!Y153+2*PI())/3)</f>
        <v>-0.39298428805274127</v>
      </c>
      <c r="AB153" s="11">
        <f>'OddsRatio_working_3-way'!X153^(1/3)*COS(('OddsRatio_working_3-way'!Y153+4*PI())/3)</f>
        <v>-0.15435973175311399</v>
      </c>
      <c r="AC153" s="11">
        <f>'OddsRatio_working_3-way'!X153^(1/3)*SIN('OddsRatio_working_3-way'!Y153/3)</f>
        <v>0.13776995181484483</v>
      </c>
      <c r="AD153" s="11">
        <f>'OddsRatio_working_3-way'!X153^(1/3)*SIN(('OddsRatio_working_3-way'!Y153+2*PI())/3)</f>
        <v>0.40512884985394099</v>
      </c>
      <c r="AE153" s="11">
        <f>'OddsRatio_working_3-way'!X153^(1/3)*SIN(('OddsRatio_working_3-way'!Y153+4*PI())/3)</f>
        <v>-0.5428988016687859</v>
      </c>
      <c r="AF153" s="11">
        <f>-'OddsRatio_working_3-way'!U153/(3*'OddsRatio_working_3-way'!X153^(1/3))*COS(('OddsRatio_working_3-way'!Y153)/3)</f>
        <v>0.54734401980585512</v>
      </c>
      <c r="AG153" s="11">
        <f>-'OddsRatio_working_3-way'!U153/(3*'OddsRatio_working_3-way'!X153^(1/3))*COS(('OddsRatio_working_3-way'!Y153+2*PI())/3)</f>
        <v>-0.39298428805274127</v>
      </c>
      <c r="AH153" s="11">
        <f>-'OddsRatio_working_3-way'!U153/(3*'OddsRatio_working_3-way'!X153^(1/3))*COS(('OddsRatio_working_3-way'!Y153+4*PI())/3)</f>
        <v>-0.15435973175311399</v>
      </c>
      <c r="AI153" s="11">
        <f>'OddsRatio_working_3-way'!U153/(3*'OddsRatio_working_3-way'!X153^(1/3))*SIN(('OddsRatio_working_3-way'!Y153)/3)</f>
        <v>-0.13776995181484483</v>
      </c>
      <c r="AJ153" s="11">
        <f>'OddsRatio_working_3-way'!U153/(3*'OddsRatio_working_3-way'!X153^(1/3))*SIN(('OddsRatio_working_3-way'!Y153+2*PI())/3)</f>
        <v>-0.40512884985394099</v>
      </c>
      <c r="AK153" s="11">
        <f>'OddsRatio_working_3-way'!U153/(3*'OddsRatio_working_3-way'!X153^(1/3))*SIN(('OddsRatio_working_3-way'!Y153+4*PI())/3)</f>
        <v>0.5428988016687859</v>
      </c>
      <c r="AL153" s="11">
        <f>'OddsRatio_working_3-way'!Z153+'OddsRatio_working_3-way'!AF153</f>
        <v>1.0946880396117102</v>
      </c>
      <c r="AM153" s="11">
        <f>'OddsRatio_working_3-way'!AA153+'OddsRatio_working_3-way'!AG153</f>
        <v>-0.78596857610548254</v>
      </c>
      <c r="AN153" s="11">
        <f>'OddsRatio_working_3-way'!AB153+'OddsRatio_working_3-way'!AH153</f>
        <v>-0.30871946350622798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1.0946880396117102</v>
      </c>
      <c r="AS153" s="11">
        <f>IF(('OddsRatio_working_3-way'!X153=0),IF(Q153&gt;0,-Q153^(1/3),(-Q153)^(1/3)),'OddsRatio_working_3-way'!AM153-'OddsRatio_working_3-way'!R153/3)</f>
        <v>-0.78596857610548254</v>
      </c>
      <c r="AT153" s="11">
        <f>IF(('OddsRatio_working_3-way'!X153=0),IF(Q153&gt;0,-Q153^(1/3),(-Q153)^(1/3)),'OddsRatio_working_3-way'!AN153-'OddsRatio_working_3-way'!R153/3)</f>
        <v>-0.30871946350622798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9">
        <f t="shared" si="39"/>
        <v>0.43969439148825579</v>
      </c>
      <c r="E154" s="9">
        <f t="shared" si="40"/>
        <v>0.27589783979920596</v>
      </c>
      <c r="F154" s="9">
        <f t="shared" si="41"/>
        <v>0.28440776871253814</v>
      </c>
      <c r="G154" s="9">
        <f t="shared" si="42"/>
        <v>1.0845165329883644</v>
      </c>
      <c r="H154" s="9">
        <f t="shared" si="43"/>
        <v>2.2743069262613278</v>
      </c>
      <c r="I154" s="9">
        <f t="shared" si="44"/>
        <v>3.624530009831842</v>
      </c>
      <c r="J154" s="9">
        <f t="shared" si="45"/>
        <v>3.5160783565330047</v>
      </c>
      <c r="K154" s="11">
        <f t="shared" si="46"/>
        <v>0.45977011494252878</v>
      </c>
      <c r="L154" s="11">
        <f t="shared" si="47"/>
        <v>0.29239766081871343</v>
      </c>
      <c r="M154" s="11">
        <f t="shared" si="48"/>
        <v>0.30120481927710846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-0.26712698748209207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0.23951421738577627</v>
      </c>
      <c r="Q154" s="11">
        <f>2*'OddsRatio_working_3-way'!K154*'OddsRatio_working_3-way'!L154*'OddsRatio_working_3-way'!M154</f>
        <v>8.0985365134666518E-2</v>
      </c>
      <c r="R154" s="11">
        <f t="shared" si="49"/>
        <v>0</v>
      </c>
      <c r="S154" s="11">
        <f t="shared" si="50"/>
        <v>-0.89663054880156234</v>
      </c>
      <c r="T154" s="11">
        <f t="shared" si="51"/>
        <v>-0.30317178319579446</v>
      </c>
      <c r="U154" s="11">
        <f>'OddsRatio_working_3-way'!S154-'OddsRatio_working_3-way'!R154^2/3</f>
        <v>-0.89663054880156234</v>
      </c>
      <c r="V154" s="11">
        <f>'OddsRatio_working_3-way'!S154*'OddsRatio_working_3-way'!R154/3-2*'OddsRatio_working_3-way'!R154^3/27-'OddsRatio_working_3-way'!T154</f>
        <v>0.30317178319579446</v>
      </c>
      <c r="W154" s="11">
        <f>'OddsRatio_working_3-way'!V154^2+4*'OddsRatio_working_3-way'!U154^3/27</f>
        <v>-1.4878403055728254E-2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0.16339486924460483</v>
      </c>
      <c r="Y154" s="11">
        <f>IF('OddsRatio_working_3-way'!W154&gt;=0,IF('OddsRatio_working_3-way'!V154+SQRT('OddsRatio_working_3-way'!W154)&gt;0,0,PI()),ACOS('OddsRatio_working_3-way'!V154/(2*'OddsRatio_working_3-way'!X154)))</f>
        <v>0.38251893554382255</v>
      </c>
      <c r="Z154" s="11">
        <f>'OddsRatio_working_3-way'!X154^(1/3)*COS('OddsRatio_working_3-way'!Y154/3)</f>
        <v>0.54225826649418218</v>
      </c>
      <c r="AA154" s="11">
        <f>'OddsRatio_working_3-way'!X154^(1/3)*COS(('OddsRatio_working_3-way'!Y154+2*PI())/3)</f>
        <v>-0.33133392138253759</v>
      </c>
      <c r="AB154" s="11">
        <f>'OddsRatio_working_3-way'!X154^(1/3)*COS(('OddsRatio_working_3-way'!Y154+4*PI())/3)</f>
        <v>-0.21092434511164443</v>
      </c>
      <c r="AC154" s="11">
        <f>'OddsRatio_working_3-way'!X154^(1/3)*SIN('OddsRatio_working_3-way'!Y154/3)</f>
        <v>6.951850127300882E-2</v>
      </c>
      <c r="AD154" s="11">
        <f>'OddsRatio_working_3-way'!X154^(1/3)*SIN(('OddsRatio_working_3-way'!Y154+2*PI())/3)</f>
        <v>0.43485018355956939</v>
      </c>
      <c r="AE154" s="11">
        <f>'OddsRatio_working_3-way'!X154^(1/3)*SIN(('OddsRatio_working_3-way'!Y154+4*PI())/3)</f>
        <v>-0.50436868483257824</v>
      </c>
      <c r="AF154" s="11">
        <f>-'OddsRatio_working_3-way'!U154/(3*'OddsRatio_working_3-way'!X154^(1/3))*COS(('OddsRatio_working_3-way'!Y154)/3)</f>
        <v>0.54225826649418218</v>
      </c>
      <c r="AG154" s="11">
        <f>-'OddsRatio_working_3-way'!U154/(3*'OddsRatio_working_3-way'!X154^(1/3))*COS(('OddsRatio_working_3-way'!Y154+2*PI())/3)</f>
        <v>-0.33133392138253759</v>
      </c>
      <c r="AH154" s="11">
        <f>-'OddsRatio_working_3-way'!U154/(3*'OddsRatio_working_3-way'!X154^(1/3))*COS(('OddsRatio_working_3-way'!Y154+4*PI())/3)</f>
        <v>-0.21092434511164443</v>
      </c>
      <c r="AI154" s="11">
        <f>'OddsRatio_working_3-way'!U154/(3*'OddsRatio_working_3-way'!X154^(1/3))*SIN(('OddsRatio_working_3-way'!Y154)/3)</f>
        <v>-6.951850127300882E-2</v>
      </c>
      <c r="AJ154" s="11">
        <f>'OddsRatio_working_3-way'!U154/(3*'OddsRatio_working_3-way'!X154^(1/3))*SIN(('OddsRatio_working_3-way'!Y154+2*PI())/3)</f>
        <v>-0.43485018355956939</v>
      </c>
      <c r="AK154" s="11">
        <f>'OddsRatio_working_3-way'!U154/(3*'OddsRatio_working_3-way'!X154^(1/3))*SIN(('OddsRatio_working_3-way'!Y154+4*PI())/3)</f>
        <v>0.50436868483257824</v>
      </c>
      <c r="AL154" s="11">
        <f>'OddsRatio_working_3-way'!Z154+'OddsRatio_working_3-way'!AF154</f>
        <v>1.0845165329883644</v>
      </c>
      <c r="AM154" s="11">
        <f>'OddsRatio_working_3-way'!AA154+'OddsRatio_working_3-way'!AG154</f>
        <v>-0.66266784276507518</v>
      </c>
      <c r="AN154" s="11">
        <f>'OddsRatio_working_3-way'!AB154+'OddsRatio_working_3-way'!AH154</f>
        <v>-0.42184869022328886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1.0845165329883644</v>
      </c>
      <c r="AS154" s="11">
        <f>IF(('OddsRatio_working_3-way'!X154=0),IF(Q154&gt;0,-Q154^(1/3),(-Q154)^(1/3)),'OddsRatio_working_3-way'!AM154-'OddsRatio_working_3-way'!R154/3)</f>
        <v>-0.66266784276507518</v>
      </c>
      <c r="AT154" s="11">
        <f>IF(('OddsRatio_working_3-way'!X154=0),IF(Q154&gt;0,-Q154^(1/3),(-Q154)^(1/3)),'OddsRatio_working_3-way'!AN154-'OddsRatio_working_3-way'!R154/3)</f>
        <v>-0.42184869022328886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9">
        <f t="shared" si="39"/>
        <v>0.55924450524204339</v>
      </c>
      <c r="E155" s="9">
        <f t="shared" si="40"/>
        <v>0.25853787156910935</v>
      </c>
      <c r="F155" s="9">
        <f t="shared" si="41"/>
        <v>0.18221762318884729</v>
      </c>
      <c r="G155" s="9">
        <f t="shared" si="42"/>
        <v>1.0946203380596566</v>
      </c>
      <c r="H155" s="9">
        <f t="shared" si="43"/>
        <v>1.7881266434029526</v>
      </c>
      <c r="I155" s="9">
        <f t="shared" si="44"/>
        <v>3.8679052857163003</v>
      </c>
      <c r="J155" s="9">
        <f t="shared" si="45"/>
        <v>5.4879433860445914</v>
      </c>
      <c r="K155" s="11">
        <f t="shared" si="46"/>
        <v>0.58139534883720934</v>
      </c>
      <c r="L155" s="11">
        <f t="shared" si="47"/>
        <v>0.27624309392265195</v>
      </c>
      <c r="M155" s="11">
        <f t="shared" si="48"/>
        <v>0.19607843137254904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-0.24356251558827302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0.23429646816969113</v>
      </c>
      <c r="Q155" s="11">
        <f>2*'OddsRatio_working_3-way'!K155*'OddsRatio_working_3-way'!L155*'OddsRatio_working_3-way'!M155</f>
        <v>6.2982921550992249E-2</v>
      </c>
      <c r="R155" s="11">
        <f t="shared" si="49"/>
        <v>0</v>
      </c>
      <c r="S155" s="11">
        <f t="shared" si="50"/>
        <v>-0.96195618444734099</v>
      </c>
      <c r="T155" s="11">
        <f t="shared" si="51"/>
        <v>-0.25859037216326375</v>
      </c>
      <c r="U155" s="11">
        <f>'OddsRatio_working_3-way'!S155-'OddsRatio_working_3-way'!R155^2/3</f>
        <v>-0.96195618444734099</v>
      </c>
      <c r="V155" s="11">
        <f>'OddsRatio_working_3-way'!S155*'OddsRatio_working_3-way'!R155/3-2*'OddsRatio_working_3-way'!R155^3/27-'OddsRatio_working_3-way'!T155</f>
        <v>0.25859037216326375</v>
      </c>
      <c r="W155" s="11">
        <f>'OddsRatio_working_3-way'!V155^2+4*'OddsRatio_working_3-way'!U155^3/27</f>
        <v>-6.5005906390319779E-2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0.18157291026324318</v>
      </c>
      <c r="Y155" s="11">
        <f>IF('OddsRatio_working_3-way'!W155&gt;=0,IF('OddsRatio_working_3-way'!V155+SQRT('OddsRatio_working_3-way'!W155)&gt;0,0,PI()),ACOS('OddsRatio_working_3-way'!V155/(2*'OddsRatio_working_3-way'!X155)))</f>
        <v>0.77833413396611018</v>
      </c>
      <c r="Z155" s="11">
        <f>'OddsRatio_working_3-way'!X155^(1/3)*COS('OddsRatio_working_3-way'!Y155/3)</f>
        <v>0.54731016902982832</v>
      </c>
      <c r="AA155" s="11">
        <f>'OddsRatio_working_3-way'!X155^(1/3)*COS(('OddsRatio_working_3-way'!Y155+2*PI())/3)</f>
        <v>-0.39946339214696525</v>
      </c>
      <c r="AB155" s="11">
        <f>'OddsRatio_working_3-way'!X155^(1/3)*COS(('OddsRatio_working_3-way'!Y155+4*PI())/3)</f>
        <v>-0.14784677688286321</v>
      </c>
      <c r="AC155" s="11">
        <f>'OddsRatio_working_3-way'!X155^(1/3)*SIN('OddsRatio_working_3-way'!Y155/3)</f>
        <v>0.14527092055531182</v>
      </c>
      <c r="AD155" s="11">
        <f>'OddsRatio_working_3-way'!X155^(1/3)*SIN(('OddsRatio_working_3-way'!Y155+2*PI())/3)</f>
        <v>0.40134904985173053</v>
      </c>
      <c r="AE155" s="11">
        <f>'OddsRatio_working_3-way'!X155^(1/3)*SIN(('OddsRatio_working_3-way'!Y155+4*PI())/3)</f>
        <v>-0.54661997040704235</v>
      </c>
      <c r="AF155" s="11">
        <f>-'OddsRatio_working_3-way'!U155/(3*'OddsRatio_working_3-way'!X155^(1/3))*COS(('OddsRatio_working_3-way'!Y155)/3)</f>
        <v>0.54731016902982832</v>
      </c>
      <c r="AG155" s="11">
        <f>-'OddsRatio_working_3-way'!U155/(3*'OddsRatio_working_3-way'!X155^(1/3))*COS(('OddsRatio_working_3-way'!Y155+2*PI())/3)</f>
        <v>-0.39946339214696525</v>
      </c>
      <c r="AH155" s="11">
        <f>-'OddsRatio_working_3-way'!U155/(3*'OddsRatio_working_3-way'!X155^(1/3))*COS(('OddsRatio_working_3-way'!Y155+4*PI())/3)</f>
        <v>-0.14784677688286321</v>
      </c>
      <c r="AI155" s="11">
        <f>'OddsRatio_working_3-way'!U155/(3*'OddsRatio_working_3-way'!X155^(1/3))*SIN(('OddsRatio_working_3-way'!Y155)/3)</f>
        <v>-0.14527092055531182</v>
      </c>
      <c r="AJ155" s="11">
        <f>'OddsRatio_working_3-way'!U155/(3*'OddsRatio_working_3-way'!X155^(1/3))*SIN(('OddsRatio_working_3-way'!Y155+2*PI())/3)</f>
        <v>-0.40134904985173053</v>
      </c>
      <c r="AK155" s="11">
        <f>'OddsRatio_working_3-way'!U155/(3*'OddsRatio_working_3-way'!X155^(1/3))*SIN(('OddsRatio_working_3-way'!Y155+4*PI())/3)</f>
        <v>0.54661997040704235</v>
      </c>
      <c r="AL155" s="11">
        <f>'OddsRatio_working_3-way'!Z155+'OddsRatio_working_3-way'!AF155</f>
        <v>1.0946203380596566</v>
      </c>
      <c r="AM155" s="11">
        <f>'OddsRatio_working_3-way'!AA155+'OddsRatio_working_3-way'!AG155</f>
        <v>-0.79892678429393049</v>
      </c>
      <c r="AN155" s="11">
        <f>'OddsRatio_working_3-way'!AB155+'OddsRatio_working_3-way'!AH155</f>
        <v>-0.29569355376572642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1.0946203380596566</v>
      </c>
      <c r="AS155" s="11">
        <f>IF(('OddsRatio_working_3-way'!X155=0),IF(Q155&gt;0,-Q155^(1/3),(-Q155)^(1/3)),'OddsRatio_working_3-way'!AM155-'OddsRatio_working_3-way'!R155/3)</f>
        <v>-0.79892678429393049</v>
      </c>
      <c r="AT155" s="11">
        <f>IF(('OddsRatio_working_3-way'!X155=0),IF(Q155&gt;0,-Q155^(1/3),(-Q155)^(1/3)),'OddsRatio_working_3-way'!AN155-'OddsRatio_working_3-way'!R155/3)</f>
        <v>-0.29569355376572642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9">
        <f t="shared" si="39"/>
        <v>0.39263937729980852</v>
      </c>
      <c r="E156" s="9">
        <f t="shared" si="40"/>
        <v>0.3006878462364751</v>
      </c>
      <c r="F156" s="9">
        <f t="shared" si="41"/>
        <v>0.30667277646371643</v>
      </c>
      <c r="G156" s="9">
        <f t="shared" si="42"/>
        <v>1.0817246887024319</v>
      </c>
      <c r="H156" s="9">
        <f t="shared" si="43"/>
        <v>2.5468663048444777</v>
      </c>
      <c r="I156" s="9">
        <f t="shared" si="44"/>
        <v>3.3257080807102288</v>
      </c>
      <c r="J156" s="9">
        <f t="shared" si="45"/>
        <v>3.260804599388083</v>
      </c>
      <c r="K156" s="11">
        <f t="shared" si="46"/>
        <v>0.41152263374485593</v>
      </c>
      <c r="L156" s="11">
        <f t="shared" si="47"/>
        <v>0.31746031746031744</v>
      </c>
      <c r="M156" s="11">
        <f t="shared" si="48"/>
        <v>0.3236245954692557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-0.27167237327451499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0.239721922569819</v>
      </c>
      <c r="Q156" s="11">
        <f>2*'OddsRatio_working_3-way'!K156*'OddsRatio_working_3-way'!L156*'OddsRatio_working_3-way'!M156</f>
        <v>8.4557997379124866E-2</v>
      </c>
      <c r="R156" s="11">
        <f t="shared" si="49"/>
        <v>0</v>
      </c>
      <c r="S156" s="11">
        <f t="shared" si="50"/>
        <v>-0.88239344943473064</v>
      </c>
      <c r="T156" s="11">
        <f t="shared" si="51"/>
        <v>-0.31124989398050462</v>
      </c>
      <c r="U156" s="11">
        <f>'OddsRatio_working_3-way'!S156-'OddsRatio_working_3-way'!R156^2/3</f>
        <v>-0.88239344943473064</v>
      </c>
      <c r="V156" s="11">
        <f>'OddsRatio_working_3-way'!S156*'OddsRatio_working_3-way'!R156/3-2*'OddsRatio_working_3-way'!R156^3/27-'OddsRatio_working_3-way'!T156</f>
        <v>0.31124989398050462</v>
      </c>
      <c r="W156" s="11">
        <f>'OddsRatio_working_3-way'!V156^2+4*'OddsRatio_working_3-way'!U156^3/27</f>
        <v>-4.9083329700728012E-3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0.15951867404237363</v>
      </c>
      <c r="Y156" s="11">
        <f>IF('OddsRatio_working_3-way'!W156&gt;=0,IF('OddsRatio_working_3-way'!V156+SQRT('OddsRatio_working_3-way'!W156)&gt;0,0,PI()),ACOS('OddsRatio_working_3-way'!V156/(2*'OddsRatio_working_3-way'!X156)))</f>
        <v>0.22140089077897351</v>
      </c>
      <c r="Z156" s="11">
        <f>'OddsRatio_working_3-way'!X156^(1/3)*COS('OddsRatio_working_3-way'!Y156/3)</f>
        <v>0.54086234435121594</v>
      </c>
      <c r="AA156" s="11">
        <f>'OddsRatio_working_3-way'!X156^(1/3)*COS(('OddsRatio_working_3-way'!Y156+2*PI())/3)</f>
        <v>-0.30506216560436711</v>
      </c>
      <c r="AB156" s="11">
        <f>'OddsRatio_working_3-way'!X156^(1/3)*COS(('OddsRatio_working_3-way'!Y156+4*PI())/3)</f>
        <v>-0.23580017874684894</v>
      </c>
      <c r="AC156" s="11">
        <f>'OddsRatio_working_3-way'!X156^(1/3)*SIN('OddsRatio_working_3-way'!Y156/3)</f>
        <v>3.9988426756796508E-2</v>
      </c>
      <c r="AD156" s="11">
        <f>'OddsRatio_working_3-way'!X156^(1/3)*SIN(('OddsRatio_working_3-way'!Y156+2*PI())/3)</f>
        <v>0.44840631678016157</v>
      </c>
      <c r="AE156" s="11">
        <f>'OddsRatio_working_3-way'!X156^(1/3)*SIN(('OddsRatio_working_3-way'!Y156+4*PI())/3)</f>
        <v>-0.48839474353695805</v>
      </c>
      <c r="AF156" s="11">
        <f>-'OddsRatio_working_3-way'!U156/(3*'OddsRatio_working_3-way'!X156^(1/3))*COS(('OddsRatio_working_3-way'!Y156)/3)</f>
        <v>0.54086234435121583</v>
      </c>
      <c r="AG156" s="11">
        <f>-'OddsRatio_working_3-way'!U156/(3*'OddsRatio_working_3-way'!X156^(1/3))*COS(('OddsRatio_working_3-way'!Y156+2*PI())/3)</f>
        <v>-0.30506216560436705</v>
      </c>
      <c r="AH156" s="11">
        <f>-'OddsRatio_working_3-way'!U156/(3*'OddsRatio_working_3-way'!X156^(1/3))*COS(('OddsRatio_working_3-way'!Y156+4*PI())/3)</f>
        <v>-0.23580017874684889</v>
      </c>
      <c r="AI156" s="11">
        <f>'OddsRatio_working_3-way'!U156/(3*'OddsRatio_working_3-way'!X156^(1/3))*SIN(('OddsRatio_working_3-way'!Y156)/3)</f>
        <v>-3.9988426756796501E-2</v>
      </c>
      <c r="AJ156" s="11">
        <f>'OddsRatio_working_3-way'!U156/(3*'OddsRatio_working_3-way'!X156^(1/3))*SIN(('OddsRatio_working_3-way'!Y156+2*PI())/3)</f>
        <v>-0.44840631678016152</v>
      </c>
      <c r="AK156" s="11">
        <f>'OddsRatio_working_3-way'!U156/(3*'OddsRatio_working_3-way'!X156^(1/3))*SIN(('OddsRatio_working_3-way'!Y156+4*PI())/3)</f>
        <v>0.48839474353695794</v>
      </c>
      <c r="AL156" s="11">
        <f>'OddsRatio_working_3-way'!Z156+'OddsRatio_working_3-way'!AF156</f>
        <v>1.0817246887024319</v>
      </c>
      <c r="AM156" s="11">
        <f>'OddsRatio_working_3-way'!AA156+'OddsRatio_working_3-way'!AG156</f>
        <v>-0.61012433120873411</v>
      </c>
      <c r="AN156" s="11">
        <f>'OddsRatio_working_3-way'!AB156+'OddsRatio_working_3-way'!AH156</f>
        <v>-0.47160035749369783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1.0817246887024319</v>
      </c>
      <c r="AS156" s="11">
        <f>IF(('OddsRatio_working_3-way'!X156=0),IF(Q156&gt;0,-Q156^(1/3),(-Q156)^(1/3)),'OddsRatio_working_3-way'!AM156-'OddsRatio_working_3-way'!R156/3)</f>
        <v>-0.61012433120873411</v>
      </c>
      <c r="AT156" s="11">
        <f>IF(('OddsRatio_working_3-way'!X156=0),IF(Q156&gt;0,-Q156^(1/3),(-Q156)^(1/3)),'OddsRatio_working_3-way'!AN156-'OddsRatio_working_3-way'!R156/3)</f>
        <v>-0.47160035749369783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9">
        <f t="shared" si="39"/>
        <v>0.49954228748855695</v>
      </c>
      <c r="E157" s="9">
        <f t="shared" si="40"/>
        <v>0.29261451666660626</v>
      </c>
      <c r="F157" s="9">
        <f t="shared" si="41"/>
        <v>0.20784319584483651</v>
      </c>
      <c r="G157" s="9">
        <f t="shared" si="42"/>
        <v>1.0889483995515006</v>
      </c>
      <c r="H157" s="9">
        <f t="shared" si="43"/>
        <v>2.0018325275873807</v>
      </c>
      <c r="I157" s="9">
        <f t="shared" si="44"/>
        <v>3.4174654470043317</v>
      </c>
      <c r="J157" s="9">
        <f t="shared" si="45"/>
        <v>4.8113193984302525</v>
      </c>
      <c r="K157" s="11">
        <f t="shared" si="46"/>
        <v>0.52083333333333337</v>
      </c>
      <c r="L157" s="11">
        <f t="shared" si="47"/>
        <v>0.3105590062111801</v>
      </c>
      <c r="M157" s="11">
        <f t="shared" si="48"/>
        <v>0.22222222222222221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-0.2569444444444442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0.23867034736599957</v>
      </c>
      <c r="Q157" s="11">
        <f>2*'OddsRatio_working_3-way'!K157*'OddsRatio_working_3-way'!L157*'OddsRatio_working_3-way'!M157</f>
        <v>7.1888658845180586E-2</v>
      </c>
      <c r="R157" s="11">
        <f t="shared" si="49"/>
        <v>0</v>
      </c>
      <c r="S157" s="11">
        <f t="shared" si="50"/>
        <v>-0.92887918974875594</v>
      </c>
      <c r="T157" s="11">
        <f t="shared" si="51"/>
        <v>-0.27978288847854094</v>
      </c>
      <c r="U157" s="11">
        <f>'OddsRatio_working_3-way'!S157-'OddsRatio_working_3-way'!R157^2/3</f>
        <v>-0.92887918974875594</v>
      </c>
      <c r="V157" s="11">
        <f>'OddsRatio_working_3-way'!S157*'OddsRatio_working_3-way'!R157/3-2*'OddsRatio_working_3-way'!R157^3/27-'OddsRatio_working_3-way'!T157</f>
        <v>0.27978288847854094</v>
      </c>
      <c r="W157" s="11">
        <f>'OddsRatio_working_3-way'!V157^2+4*'OddsRatio_working_3-way'!U157^3/27</f>
        <v>-4.0455214881225873E-2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0.17228876890748099</v>
      </c>
      <c r="Y157" s="11">
        <f>IF('OddsRatio_working_3-way'!W157&gt;=0,IF('OddsRatio_working_3-way'!V157+SQRT('OddsRatio_working_3-way'!W157)&gt;0,0,PI()),ACOS('OddsRatio_working_3-way'!V157/(2*'OddsRatio_working_3-way'!X157)))</f>
        <v>0.62329563421550449</v>
      </c>
      <c r="Z157" s="11">
        <f>'OddsRatio_working_3-way'!X157^(1/3)*COS('OddsRatio_working_3-way'!Y157/3)</f>
        <v>0.5444741997757504</v>
      </c>
      <c r="AA157" s="11">
        <f>'OddsRatio_working_3-way'!X157^(1/3)*COS(('OddsRatio_working_3-way'!Y157+2*PI())/3)</f>
        <v>-0.37163871844162988</v>
      </c>
      <c r="AB157" s="11">
        <f>'OddsRatio_working_3-way'!X157^(1/3)*COS(('OddsRatio_working_3-way'!Y157+4*PI())/3)</f>
        <v>-0.17283548133412069</v>
      </c>
      <c r="AC157" s="11">
        <f>'OddsRatio_working_3-way'!X157^(1/3)*SIN('OddsRatio_working_3-way'!Y157/3)</f>
        <v>0.11477910245978959</v>
      </c>
      <c r="AD157" s="11">
        <f>'OddsRatio_working_3-way'!X157^(1/3)*SIN(('OddsRatio_working_3-way'!Y157+2*PI())/3)</f>
        <v>0.41413893748110869</v>
      </c>
      <c r="AE157" s="11">
        <f>'OddsRatio_working_3-way'!X157^(1/3)*SIN(('OddsRatio_working_3-way'!Y157+4*PI())/3)</f>
        <v>-0.52891803994089803</v>
      </c>
      <c r="AF157" s="11">
        <f>-'OddsRatio_working_3-way'!U157/(3*'OddsRatio_working_3-way'!X157^(1/3))*COS(('OddsRatio_working_3-way'!Y157)/3)</f>
        <v>0.54447419977575029</v>
      </c>
      <c r="AG157" s="11">
        <f>-'OddsRatio_working_3-way'!U157/(3*'OddsRatio_working_3-way'!X157^(1/3))*COS(('OddsRatio_working_3-way'!Y157+2*PI())/3)</f>
        <v>-0.37163871844162977</v>
      </c>
      <c r="AH157" s="11">
        <f>-'OddsRatio_working_3-way'!U157/(3*'OddsRatio_working_3-way'!X157^(1/3))*COS(('OddsRatio_working_3-way'!Y157+4*PI())/3)</f>
        <v>-0.17283548133412063</v>
      </c>
      <c r="AI157" s="11">
        <f>'OddsRatio_working_3-way'!U157/(3*'OddsRatio_working_3-way'!X157^(1/3))*SIN(('OddsRatio_working_3-way'!Y157)/3)</f>
        <v>-0.11477910245978956</v>
      </c>
      <c r="AJ157" s="11">
        <f>'OddsRatio_working_3-way'!U157/(3*'OddsRatio_working_3-way'!X157^(1/3))*SIN(('OddsRatio_working_3-way'!Y157+2*PI())/3)</f>
        <v>-0.41413893748110858</v>
      </c>
      <c r="AK157" s="11">
        <f>'OddsRatio_working_3-way'!U157/(3*'OddsRatio_working_3-way'!X157^(1/3))*SIN(('OddsRatio_working_3-way'!Y157+4*PI())/3)</f>
        <v>0.52891803994089792</v>
      </c>
      <c r="AL157" s="11">
        <f>'OddsRatio_working_3-way'!Z157+'OddsRatio_working_3-way'!AF157</f>
        <v>1.0889483995515006</v>
      </c>
      <c r="AM157" s="11">
        <f>'OddsRatio_working_3-way'!AA157+'OddsRatio_working_3-way'!AG157</f>
        <v>-0.74327743688325965</v>
      </c>
      <c r="AN157" s="11">
        <f>'OddsRatio_working_3-way'!AB157+'OddsRatio_working_3-way'!AH157</f>
        <v>-0.34567096266824132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1.0889483995515006</v>
      </c>
      <c r="AS157" s="11">
        <f>IF(('OddsRatio_working_3-way'!X157=0),IF(Q157&gt;0,-Q157^(1/3),(-Q157)^(1/3)),'OddsRatio_working_3-way'!AM157-'OddsRatio_working_3-way'!R157/3)</f>
        <v>-0.74327743688325965</v>
      </c>
      <c r="AT157" s="11">
        <f>IF(('OddsRatio_working_3-way'!X157=0),IF(Q157&gt;0,-Q157^(1/3),(-Q157)^(1/3)),'OddsRatio_working_3-way'!AN157-'OddsRatio_working_3-way'!R157/3)</f>
        <v>-0.34567096266824132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9">
        <f t="shared" si="39"/>
        <v>0.46228221805909264</v>
      </c>
      <c r="E158" s="9">
        <f t="shared" si="40"/>
        <v>0.28218468059019414</v>
      </c>
      <c r="F158" s="9">
        <f t="shared" si="41"/>
        <v>0.25553310135071305</v>
      </c>
      <c r="G158" s="9">
        <f t="shared" si="42"/>
        <v>1.0870848228432279</v>
      </c>
      <c r="H158" s="9">
        <f t="shared" si="43"/>
        <v>2.1631807604422542</v>
      </c>
      <c r="I158" s="9">
        <f t="shared" si="44"/>
        <v>3.5437784854531533</v>
      </c>
      <c r="J158" s="9">
        <f t="shared" si="45"/>
        <v>3.9133873252198508</v>
      </c>
      <c r="K158" s="11">
        <f t="shared" si="46"/>
        <v>0.48309178743961356</v>
      </c>
      <c r="L158" s="11">
        <f t="shared" si="47"/>
        <v>0.29940119760479045</v>
      </c>
      <c r="M158" s="11">
        <f t="shared" si="48"/>
        <v>0.27173913043478259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-0.26373623263869228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0.23936059827415118</v>
      </c>
      <c r="Q158" s="11">
        <f>2*'OddsRatio_working_3-way'!K158*'OddsRatio_working_3-way'!L158*'OddsRatio_working_3-way'!M158</f>
        <v>7.86077498437278E-2</v>
      </c>
      <c r="R158" s="11">
        <f t="shared" si="49"/>
        <v>0</v>
      </c>
      <c r="S158" s="11">
        <f t="shared" si="50"/>
        <v>-0.90757570880321659</v>
      </c>
      <c r="T158" s="11">
        <f t="shared" si="51"/>
        <v>-0.29805441996821558</v>
      </c>
      <c r="U158" s="11">
        <f>'OddsRatio_working_3-way'!S158-'OddsRatio_working_3-way'!R158^2/3</f>
        <v>-0.90757570880321659</v>
      </c>
      <c r="V158" s="11">
        <f>'OddsRatio_working_3-way'!S158*'OddsRatio_working_3-way'!R158/3-2*'OddsRatio_working_3-way'!R158^3/27-'OddsRatio_working_3-way'!T158</f>
        <v>0.29805441996821558</v>
      </c>
      <c r="W158" s="11">
        <f>'OddsRatio_working_3-way'!V158^2+4*'OddsRatio_working_3-way'!U158^3/27</f>
        <v>-2.191383886400744E-2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0.16639582035510753</v>
      </c>
      <c r="Y158" s="11">
        <f>IF('OddsRatio_working_3-way'!W158&gt;=0,IF('OddsRatio_working_3-way'!V158+SQRT('OddsRatio_working_3-way'!W158)&gt;0,0,PI()),ACOS('OddsRatio_working_3-way'!V158/(2*'OddsRatio_working_3-way'!X158)))</f>
        <v>0.46097615155071825</v>
      </c>
      <c r="Z158" s="11">
        <f>'OddsRatio_working_3-way'!X158^(1/3)*COS('OddsRatio_working_3-way'!Y158/3)</f>
        <v>0.54354241142161397</v>
      </c>
      <c r="AA158" s="11">
        <f>'OddsRatio_working_3-way'!X158^(1/3)*COS(('OddsRatio_working_3-way'!Y158+2*PI())/3)</f>
        <v>-0.34467636629829101</v>
      </c>
      <c r="AB158" s="11">
        <f>'OddsRatio_working_3-way'!X158^(1/3)*COS(('OddsRatio_working_3-way'!Y158+4*PI())/3)</f>
        <v>-0.19886604512332307</v>
      </c>
      <c r="AC158" s="11">
        <f>'OddsRatio_working_3-way'!X158^(1/3)*SIN('OddsRatio_working_3-way'!Y158/3)</f>
        <v>8.4183628180993564E-2</v>
      </c>
      <c r="AD158" s="11">
        <f>'OddsRatio_working_3-way'!X158^(1/3)*SIN(('OddsRatio_working_3-way'!Y158+2*PI())/3)</f>
        <v>0.42862972223487389</v>
      </c>
      <c r="AE158" s="11">
        <f>'OddsRatio_working_3-way'!X158^(1/3)*SIN(('OddsRatio_working_3-way'!Y158+4*PI())/3)</f>
        <v>-0.51281335041586751</v>
      </c>
      <c r="AF158" s="11">
        <f>-'OddsRatio_working_3-way'!U158/(3*'OddsRatio_working_3-way'!X158^(1/3))*COS(('OddsRatio_working_3-way'!Y158)/3)</f>
        <v>0.54354241142161397</v>
      </c>
      <c r="AG158" s="11">
        <f>-'OddsRatio_working_3-way'!U158/(3*'OddsRatio_working_3-way'!X158^(1/3))*COS(('OddsRatio_working_3-way'!Y158+2*PI())/3)</f>
        <v>-0.34467636629829101</v>
      </c>
      <c r="AH158" s="11">
        <f>-'OddsRatio_working_3-way'!U158/(3*'OddsRatio_working_3-way'!X158^(1/3))*COS(('OddsRatio_working_3-way'!Y158+4*PI())/3)</f>
        <v>-0.19886604512332307</v>
      </c>
      <c r="AI158" s="11">
        <f>'OddsRatio_working_3-way'!U158/(3*'OddsRatio_working_3-way'!X158^(1/3))*SIN(('OddsRatio_working_3-way'!Y158)/3)</f>
        <v>-8.4183628180993564E-2</v>
      </c>
      <c r="AJ158" s="11">
        <f>'OddsRatio_working_3-way'!U158/(3*'OddsRatio_working_3-way'!X158^(1/3))*SIN(('OddsRatio_working_3-way'!Y158+2*PI())/3)</f>
        <v>-0.42862972223487389</v>
      </c>
      <c r="AK158" s="11">
        <f>'OddsRatio_working_3-way'!U158/(3*'OddsRatio_working_3-way'!X158^(1/3))*SIN(('OddsRatio_working_3-way'!Y158+4*PI())/3)</f>
        <v>0.51281335041586751</v>
      </c>
      <c r="AL158" s="11">
        <f>'OddsRatio_working_3-way'!Z158+'OddsRatio_working_3-way'!AF158</f>
        <v>1.0870848228432279</v>
      </c>
      <c r="AM158" s="11">
        <f>'OddsRatio_working_3-way'!AA158+'OddsRatio_working_3-way'!AG158</f>
        <v>-0.68935273259658203</v>
      </c>
      <c r="AN158" s="11">
        <f>'OddsRatio_working_3-way'!AB158+'OddsRatio_working_3-way'!AH158</f>
        <v>-0.39773209024664613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1.0870848228432279</v>
      </c>
      <c r="AS158" s="11">
        <f>IF(('OddsRatio_working_3-way'!X158=0),IF(Q158&gt;0,-Q158^(1/3),(-Q158)^(1/3)),'OddsRatio_working_3-way'!AM158-'OddsRatio_working_3-way'!R158/3)</f>
        <v>-0.68935273259658203</v>
      </c>
      <c r="AT158" s="11">
        <f>IF(('OddsRatio_working_3-way'!X158=0),IF(Q158&gt;0,-Q158^(1/3),(-Q158)^(1/3)),'OddsRatio_working_3-way'!AN158-'OddsRatio_working_3-way'!R158/3)</f>
        <v>-0.39773209024664613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9">
        <f t="shared" si="39"/>
        <v>0.38115669272146763</v>
      </c>
      <c r="E159" s="9">
        <f t="shared" si="40"/>
        <v>0.29669666875583178</v>
      </c>
      <c r="F159" s="9">
        <f t="shared" si="41"/>
        <v>0.32214663852270076</v>
      </c>
      <c r="G159" s="9">
        <f t="shared" si="42"/>
        <v>1.0823952792397566</v>
      </c>
      <c r="H159" s="9">
        <f t="shared" si="43"/>
        <v>2.6235929188596345</v>
      </c>
      <c r="I159" s="9">
        <f t="shared" si="44"/>
        <v>3.3704456615350669</v>
      </c>
      <c r="J159" s="9">
        <f t="shared" si="45"/>
        <v>3.1041764228420865</v>
      </c>
      <c r="K159" s="11">
        <f t="shared" si="46"/>
        <v>0.4</v>
      </c>
      <c r="L159" s="11">
        <f t="shared" si="47"/>
        <v>0.31347962382445144</v>
      </c>
      <c r="M159" s="11">
        <f t="shared" si="48"/>
        <v>0.33967391304347827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-0.27199638816955163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0.23996524465040206</v>
      </c>
      <c r="Q159" s="11">
        <f>2*'OddsRatio_working_3-way'!K159*'OddsRatio_working_3-way'!L159*'OddsRatio_working_3-way'!M159</f>
        <v>8.5184680387079201E-2</v>
      </c>
      <c r="R159" s="11">
        <f t="shared" si="49"/>
        <v>0</v>
      </c>
      <c r="S159" s="11">
        <f t="shared" si="50"/>
        <v>-0.88223687919273897</v>
      </c>
      <c r="T159" s="11">
        <f t="shared" si="51"/>
        <v>-0.31318313070384779</v>
      </c>
      <c r="U159" s="11">
        <f>'OddsRatio_working_3-way'!S159-'OddsRatio_working_3-way'!R159^2/3</f>
        <v>-0.88223687919273897</v>
      </c>
      <c r="V159" s="11">
        <f>'OddsRatio_working_3-way'!S159*'OddsRatio_working_3-way'!R159/3-2*'OddsRatio_working_3-way'!R159^3/27-'OddsRatio_working_3-way'!T159</f>
        <v>0.31318313070384779</v>
      </c>
      <c r="W159" s="11">
        <f>'OddsRatio_working_3-way'!V159^2+4*'OddsRatio_working_3-way'!U159^3/27</f>
        <v>-3.6469841999268587E-3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0.15947621888340457</v>
      </c>
      <c r="Y159" s="11">
        <f>IF('OddsRatio_working_3-way'!W159&gt;=0,IF('OddsRatio_working_3-way'!V159+SQRT('OddsRatio_working_3-way'!W159)&gt;0,0,PI()),ACOS('OddsRatio_working_3-way'!V159/(2*'OddsRatio_working_3-way'!X159)))</f>
        <v>0.19048934181088217</v>
      </c>
      <c r="Z159" s="11">
        <f>'OddsRatio_working_3-way'!X159^(1/3)*COS('OddsRatio_working_3-way'!Y159/3)</f>
        <v>0.54119763961987832</v>
      </c>
      <c r="AA159" s="11">
        <f>'OddsRatio_working_3-way'!X159^(1/3)*COS(('OddsRatio_working_3-way'!Y159+2*PI())/3)</f>
        <v>-0.30039908743606958</v>
      </c>
      <c r="AB159" s="11">
        <f>'OddsRatio_working_3-way'!X159^(1/3)*COS(('OddsRatio_working_3-way'!Y159+4*PI())/3)</f>
        <v>-0.24079855218380888</v>
      </c>
      <c r="AC159" s="11">
        <f>'OddsRatio_working_3-way'!X159^(1/3)*SIN('OddsRatio_working_3-way'!Y159/3)</f>
        <v>3.441038507173852E-2</v>
      </c>
      <c r="AD159" s="11">
        <f>'OddsRatio_working_3-way'!X159^(1/3)*SIN(('OddsRatio_working_3-way'!Y159+2*PI())/3)</f>
        <v>0.45148571184312103</v>
      </c>
      <c r="AE159" s="11">
        <f>'OddsRatio_working_3-way'!X159^(1/3)*SIN(('OddsRatio_working_3-way'!Y159+4*PI())/3)</f>
        <v>-0.48589609691485947</v>
      </c>
      <c r="AF159" s="11">
        <f>-'OddsRatio_working_3-way'!U159/(3*'OddsRatio_working_3-way'!X159^(1/3))*COS(('OddsRatio_working_3-way'!Y159)/3)</f>
        <v>0.54119763961987821</v>
      </c>
      <c r="AG159" s="11">
        <f>-'OddsRatio_working_3-way'!U159/(3*'OddsRatio_working_3-way'!X159^(1/3))*COS(('OddsRatio_working_3-way'!Y159+2*PI())/3)</f>
        <v>-0.30039908743606947</v>
      </c>
      <c r="AH159" s="11">
        <f>-'OddsRatio_working_3-way'!U159/(3*'OddsRatio_working_3-way'!X159^(1/3))*COS(('OddsRatio_working_3-way'!Y159+4*PI())/3)</f>
        <v>-0.24079855218380886</v>
      </c>
      <c r="AI159" s="11">
        <f>'OddsRatio_working_3-way'!U159/(3*'OddsRatio_working_3-way'!X159^(1/3))*SIN(('OddsRatio_working_3-way'!Y159)/3)</f>
        <v>-3.4410385071738513E-2</v>
      </c>
      <c r="AJ159" s="11">
        <f>'OddsRatio_working_3-way'!U159/(3*'OddsRatio_working_3-way'!X159^(1/3))*SIN(('OddsRatio_working_3-way'!Y159+2*PI())/3)</f>
        <v>-0.45148571184312092</v>
      </c>
      <c r="AK159" s="11">
        <f>'OddsRatio_working_3-way'!U159/(3*'OddsRatio_working_3-way'!X159^(1/3))*SIN(('OddsRatio_working_3-way'!Y159+4*PI())/3)</f>
        <v>0.48589609691485935</v>
      </c>
      <c r="AL159" s="11">
        <f>'OddsRatio_working_3-way'!Z159+'OddsRatio_working_3-way'!AF159</f>
        <v>1.0823952792397566</v>
      </c>
      <c r="AM159" s="11">
        <f>'OddsRatio_working_3-way'!AA159+'OddsRatio_working_3-way'!AG159</f>
        <v>-0.60079817487213905</v>
      </c>
      <c r="AN159" s="11">
        <f>'OddsRatio_working_3-way'!AB159+'OddsRatio_working_3-way'!AH159</f>
        <v>-0.48159710436761771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1.0823952792397566</v>
      </c>
      <c r="AS159" s="11">
        <f>IF(('OddsRatio_working_3-way'!X159=0),IF(Q159&gt;0,-Q159^(1/3),(-Q159)^(1/3)),'OddsRatio_working_3-way'!AM159-'OddsRatio_working_3-way'!R159/3)</f>
        <v>-0.60079817487213905</v>
      </c>
      <c r="AT159" s="11">
        <f>IF(('OddsRatio_working_3-way'!X159=0),IF(Q159&gt;0,-Q159^(1/3),(-Q159)^(1/3)),'OddsRatio_working_3-way'!AN159-'OddsRatio_working_3-way'!R159/3)</f>
        <v>-0.48159710436761771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9">
        <f t="shared" si="39"/>
        <v>0.48669188154143495</v>
      </c>
      <c r="E160" s="9">
        <f t="shared" si="40"/>
        <v>0.24592946540776287</v>
      </c>
      <c r="F160" s="9">
        <f t="shared" si="41"/>
        <v>0.26737865305080227</v>
      </c>
      <c r="G160" s="9">
        <f t="shared" si="42"/>
        <v>1.0873072827943164</v>
      </c>
      <c r="H160" s="9">
        <f t="shared" si="43"/>
        <v>2.0546880643104872</v>
      </c>
      <c r="I160" s="9">
        <f t="shared" si="44"/>
        <v>4.0662065374799718</v>
      </c>
      <c r="J160" s="9">
        <f t="shared" si="45"/>
        <v>3.7400143526416776</v>
      </c>
      <c r="K160" s="11">
        <f t="shared" si="46"/>
        <v>0.50761421319796951</v>
      </c>
      <c r="L160" s="11">
        <f t="shared" si="47"/>
        <v>0.26178010471204188</v>
      </c>
      <c r="M160" s="11">
        <f t="shared" si="48"/>
        <v>0.28409090909090912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-0.26022506807249157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0.23820841900279538</v>
      </c>
      <c r="Q160" s="11">
        <f>2*'OddsRatio_working_3-way'!K160*'OddsRatio_working_3-way'!L160*'OddsRatio_working_3-way'!M160</f>
        <v>7.5501876070616605E-2</v>
      </c>
      <c r="R160" s="11">
        <f t="shared" si="49"/>
        <v>0</v>
      </c>
      <c r="S160" s="11">
        <f t="shared" si="50"/>
        <v>-0.91539381953946508</v>
      </c>
      <c r="T160" s="11">
        <f t="shared" si="51"/>
        <v>-0.29014067180331699</v>
      </c>
      <c r="U160" s="11">
        <f>'OddsRatio_working_3-way'!S160-'OddsRatio_working_3-way'!R160^2/3</f>
        <v>-0.91539381953946508</v>
      </c>
      <c r="V160" s="11">
        <f>'OddsRatio_working_3-way'!S160*'OddsRatio_working_3-way'!R160/3-2*'OddsRatio_working_3-way'!R160^3/27-'OddsRatio_working_3-way'!T160</f>
        <v>0.29014067180331699</v>
      </c>
      <c r="W160" s="11">
        <f>'OddsRatio_working_3-way'!V160^2+4*'OddsRatio_working_3-way'!U160^3/27</f>
        <v>-2.9455493896694315E-2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0.16855051418727146</v>
      </c>
      <c r="Y160" s="11">
        <f>IF('OddsRatio_working_3-way'!W160&gt;=0,IF('OddsRatio_working_3-way'!V160+SQRT('OddsRatio_working_3-way'!W160)&gt;0,0,PI()),ACOS('OddsRatio_working_3-way'!V160/(2*'OddsRatio_working_3-way'!X160)))</f>
        <v>0.53416602792756063</v>
      </c>
      <c r="Z160" s="11">
        <f>'OddsRatio_working_3-way'!X160^(1/3)*COS('OddsRatio_working_3-way'!Y160/3)</f>
        <v>0.54365364139715822</v>
      </c>
      <c r="AA160" s="11">
        <f>'OddsRatio_working_3-way'!X160^(1/3)*COS(('OddsRatio_working_3-way'!Y160+2*PI())/3)</f>
        <v>-0.35655576222137747</v>
      </c>
      <c r="AB160" s="11">
        <f>'OddsRatio_working_3-way'!X160^(1/3)*COS(('OddsRatio_working_3-way'!Y160+4*PI())/3)</f>
        <v>-0.18709787917578047</v>
      </c>
      <c r="AC160" s="11">
        <f>'OddsRatio_working_3-way'!X160^(1/3)*SIN('OddsRatio_working_3-way'!Y160/3)</f>
        <v>9.7836554392679451E-2</v>
      </c>
      <c r="AD160" s="11">
        <f>'OddsRatio_working_3-way'!X160^(1/3)*SIN(('OddsRatio_working_3-way'!Y160+2*PI())/3)</f>
        <v>0.42189958711351472</v>
      </c>
      <c r="AE160" s="11">
        <f>'OddsRatio_working_3-way'!X160^(1/3)*SIN(('OddsRatio_working_3-way'!Y160+4*PI())/3)</f>
        <v>-0.51973614150619418</v>
      </c>
      <c r="AF160" s="11">
        <f>-'OddsRatio_working_3-way'!U160/(3*'OddsRatio_working_3-way'!X160^(1/3))*COS(('OddsRatio_working_3-way'!Y160)/3)</f>
        <v>0.54365364139715833</v>
      </c>
      <c r="AG160" s="11">
        <f>-'OddsRatio_working_3-way'!U160/(3*'OddsRatio_working_3-way'!X160^(1/3))*COS(('OddsRatio_working_3-way'!Y160+2*PI())/3)</f>
        <v>-0.35655576222137753</v>
      </c>
      <c r="AH160" s="11">
        <f>-'OddsRatio_working_3-way'!U160/(3*'OddsRatio_working_3-way'!X160^(1/3))*COS(('OddsRatio_working_3-way'!Y160+4*PI())/3)</f>
        <v>-0.18709787917578052</v>
      </c>
      <c r="AI160" s="11">
        <f>'OddsRatio_working_3-way'!U160/(3*'OddsRatio_working_3-way'!X160^(1/3))*SIN(('OddsRatio_working_3-way'!Y160)/3)</f>
        <v>-9.7836554392679465E-2</v>
      </c>
      <c r="AJ160" s="11">
        <f>'OddsRatio_working_3-way'!U160/(3*'OddsRatio_working_3-way'!X160^(1/3))*SIN(('OddsRatio_working_3-way'!Y160+2*PI())/3)</f>
        <v>-0.42189958711351483</v>
      </c>
      <c r="AK160" s="11">
        <f>'OddsRatio_working_3-way'!U160/(3*'OddsRatio_working_3-way'!X160^(1/3))*SIN(('OddsRatio_working_3-way'!Y160+4*PI())/3)</f>
        <v>0.51973614150619429</v>
      </c>
      <c r="AL160" s="11">
        <f>'OddsRatio_working_3-way'!Z160+'OddsRatio_working_3-way'!AF160</f>
        <v>1.0873072827943164</v>
      </c>
      <c r="AM160" s="11">
        <f>'OddsRatio_working_3-way'!AA160+'OddsRatio_working_3-way'!AG160</f>
        <v>-0.71311152444275505</v>
      </c>
      <c r="AN160" s="11">
        <f>'OddsRatio_working_3-way'!AB160+'OddsRatio_working_3-way'!AH160</f>
        <v>-0.37419575835156099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1.0873072827943164</v>
      </c>
      <c r="AS160" s="11">
        <f>IF(('OddsRatio_working_3-way'!X160=0),IF(Q160&gt;0,-Q160^(1/3),(-Q160)^(1/3)),'OddsRatio_working_3-way'!AM160-'OddsRatio_working_3-way'!R160/3)</f>
        <v>-0.71311152444275505</v>
      </c>
      <c r="AT160" s="11">
        <f>IF(('OddsRatio_working_3-way'!X160=0),IF(Q160&gt;0,-Q160^(1/3),(-Q160)^(1/3)),'OddsRatio_working_3-way'!AN160-'OddsRatio_working_3-way'!R160/3)</f>
        <v>-0.37419575835156099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9">
        <f t="shared" si="39"/>
        <v>0.55303089381197923</v>
      </c>
      <c r="E161" s="9">
        <f t="shared" si="40"/>
        <v>0.24510026072616198</v>
      </c>
      <c r="F161" s="9">
        <f t="shared" si="41"/>
        <v>0.20186884546185899</v>
      </c>
      <c r="G161" s="9">
        <f t="shared" si="42"/>
        <v>1.0921854681500687</v>
      </c>
      <c r="H161" s="9">
        <f t="shared" si="43"/>
        <v>1.8082172464310509</v>
      </c>
      <c r="I161" s="9">
        <f t="shared" si="44"/>
        <v>4.0799630201831931</v>
      </c>
      <c r="J161" s="9">
        <f t="shared" si="45"/>
        <v>4.9537113947032481</v>
      </c>
      <c r="K161" s="11">
        <f t="shared" si="46"/>
        <v>0.57471264367816088</v>
      </c>
      <c r="L161" s="11">
        <f t="shared" si="47"/>
        <v>0.26178010471204188</v>
      </c>
      <c r="M161" s="11">
        <f t="shared" si="48"/>
        <v>0.21645021645021645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-0.24599983274834347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0.23381364778728919</v>
      </c>
      <c r="Q161" s="11">
        <f>2*'OddsRatio_working_3-way'!K161*'OddsRatio_working_3-way'!L161*'OddsRatio_working_3-way'!M161</f>
        <v>6.5129149801473316E-2</v>
      </c>
      <c r="R161" s="11">
        <f t="shared" si="49"/>
        <v>0</v>
      </c>
      <c r="S161" s="11">
        <f t="shared" si="50"/>
        <v>-0.95046262908023726</v>
      </c>
      <c r="T161" s="11">
        <f t="shared" si="51"/>
        <v>-0.26475282147081819</v>
      </c>
      <c r="U161" s="11">
        <f>'OddsRatio_working_3-way'!S161-'OddsRatio_working_3-way'!R161^2/3</f>
        <v>-0.95046262908023726</v>
      </c>
      <c r="V161" s="11">
        <f>'OddsRatio_working_3-way'!S161*'OddsRatio_working_3-way'!R161/3-2*'OddsRatio_working_3-way'!R161^3/27-'OddsRatio_working_3-way'!T161</f>
        <v>0.26475282147081819</v>
      </c>
      <c r="W161" s="11">
        <f>'OddsRatio_working_3-way'!V161^2+4*'OddsRatio_working_3-way'!U161^3/27</f>
        <v>-5.7110118087226935E-2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0.17832847120131004</v>
      </c>
      <c r="Y161" s="11">
        <f>IF('OddsRatio_working_3-way'!W161&gt;=0,IF('OddsRatio_working_3-way'!V161+SQRT('OddsRatio_working_3-way'!W161)&gt;0,0,PI()),ACOS('OddsRatio_working_3-way'!V161/(2*'OddsRatio_working_3-way'!X161)))</f>
        <v>0.73427330612602482</v>
      </c>
      <c r="Z161" s="11">
        <f>'OddsRatio_working_3-way'!X161^(1/3)*COS('OddsRatio_working_3-way'!Y161/3)</f>
        <v>0.54609273407503434</v>
      </c>
      <c r="AA161" s="11">
        <f>'OddsRatio_working_3-way'!X161^(1/3)*COS(('OddsRatio_working_3-way'!Y161+2*PI())/3)</f>
        <v>-0.3911679214334009</v>
      </c>
      <c r="AB161" s="11">
        <f>'OddsRatio_working_3-way'!X161^(1/3)*COS(('OddsRatio_working_3-way'!Y161+4*PI())/3)</f>
        <v>-0.15492481264163357</v>
      </c>
      <c r="AC161" s="11">
        <f>'OddsRatio_working_3-way'!X161^(1/3)*SIN('OddsRatio_working_3-way'!Y161/3)</f>
        <v>0.13639502245512092</v>
      </c>
      <c r="AD161" s="11">
        <f>'OddsRatio_working_3-way'!X161^(1/3)*SIN(('OddsRatio_working_3-way'!Y161+2*PI())/3)</f>
        <v>0.40473266930351914</v>
      </c>
      <c r="AE161" s="11">
        <f>'OddsRatio_working_3-way'!X161^(1/3)*SIN(('OddsRatio_working_3-way'!Y161+4*PI())/3)</f>
        <v>-0.54112769175864017</v>
      </c>
      <c r="AF161" s="11">
        <f>-'OddsRatio_working_3-way'!U161/(3*'OddsRatio_working_3-way'!X161^(1/3))*COS(('OddsRatio_working_3-way'!Y161)/3)</f>
        <v>0.54609273407503434</v>
      </c>
      <c r="AG161" s="11">
        <f>-'OddsRatio_working_3-way'!U161/(3*'OddsRatio_working_3-way'!X161^(1/3))*COS(('OddsRatio_working_3-way'!Y161+2*PI())/3)</f>
        <v>-0.3911679214334009</v>
      </c>
      <c r="AH161" s="11">
        <f>-'OddsRatio_working_3-way'!U161/(3*'OddsRatio_working_3-way'!X161^(1/3))*COS(('OddsRatio_working_3-way'!Y161+4*PI())/3)</f>
        <v>-0.15492481264163357</v>
      </c>
      <c r="AI161" s="11">
        <f>'OddsRatio_working_3-way'!U161/(3*'OddsRatio_working_3-way'!X161^(1/3))*SIN(('OddsRatio_working_3-way'!Y161)/3)</f>
        <v>-0.13639502245512092</v>
      </c>
      <c r="AJ161" s="11">
        <f>'OddsRatio_working_3-way'!U161/(3*'OddsRatio_working_3-way'!X161^(1/3))*SIN(('OddsRatio_working_3-way'!Y161+2*PI())/3)</f>
        <v>-0.40473266930351914</v>
      </c>
      <c r="AK161" s="11">
        <f>'OddsRatio_working_3-way'!U161/(3*'OddsRatio_working_3-way'!X161^(1/3))*SIN(('OddsRatio_working_3-way'!Y161+4*PI())/3)</f>
        <v>0.54112769175864017</v>
      </c>
      <c r="AL161" s="11">
        <f>'OddsRatio_working_3-way'!Z161+'OddsRatio_working_3-way'!AF161</f>
        <v>1.0921854681500687</v>
      </c>
      <c r="AM161" s="11">
        <f>'OddsRatio_working_3-way'!AA161+'OddsRatio_working_3-way'!AG161</f>
        <v>-0.7823358428668018</v>
      </c>
      <c r="AN161" s="11">
        <f>'OddsRatio_working_3-way'!AB161+'OddsRatio_working_3-way'!AH161</f>
        <v>-0.30984962528326715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1.0921854681500687</v>
      </c>
      <c r="AS161" s="11">
        <f>IF(('OddsRatio_working_3-way'!X161=0),IF(Q161&gt;0,-Q161^(1/3),(-Q161)^(1/3)),'OddsRatio_working_3-way'!AM161-'OddsRatio_working_3-way'!R161/3)</f>
        <v>-0.7823358428668018</v>
      </c>
      <c r="AT161" s="11">
        <f>IF(('OddsRatio_working_3-way'!X161=0),IF(Q161&gt;0,-Q161^(1/3),(-Q161)^(1/3)),'OddsRatio_working_3-way'!AN161-'OddsRatio_working_3-way'!R161/3)</f>
        <v>-0.30984962528326715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9">
        <f t="shared" si="39"/>
        <v>0.14442117188406128</v>
      </c>
      <c r="E162" s="9">
        <f t="shared" si="40"/>
        <v>0.23621725105891414</v>
      </c>
      <c r="F162" s="9">
        <f t="shared" si="41"/>
        <v>0.61936157705702466</v>
      </c>
      <c r="G162" s="9">
        <f t="shared" si="42"/>
        <v>1.1073257071458675</v>
      </c>
      <c r="H162" s="9">
        <f t="shared" si="43"/>
        <v>6.9241925332303911</v>
      </c>
      <c r="I162" s="9">
        <f t="shared" si="44"/>
        <v>4.2333910648659332</v>
      </c>
      <c r="J162" s="9">
        <f t="shared" si="45"/>
        <v>1.6145657674659561</v>
      </c>
      <c r="K162" s="11">
        <f t="shared" si="46"/>
        <v>0.15748031496062992</v>
      </c>
      <c r="L162" s="11">
        <f t="shared" si="47"/>
        <v>0.25510204081632654</v>
      </c>
      <c r="M162" s="11">
        <f t="shared" si="48"/>
        <v>0.64308681672025725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-0.2239955708338478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0.22799458290038047</v>
      </c>
      <c r="Q162" s="11">
        <f>2*'OddsRatio_working_3-way'!K162*'OddsRatio_working_3-way'!L162*'OddsRatio_working_3-way'!M162</f>
        <v>5.1670160430681115E-2</v>
      </c>
      <c r="R162" s="11">
        <f t="shared" si="49"/>
        <v>0</v>
      </c>
      <c r="S162" s="11">
        <f t="shared" si="50"/>
        <v>-1.0178530854500645</v>
      </c>
      <c r="T162" s="11">
        <f t="shared" si="51"/>
        <v>-0.23067492021531202</v>
      </c>
      <c r="U162" s="11">
        <f>'OddsRatio_working_3-way'!S162-'OddsRatio_working_3-way'!R162^2/3</f>
        <v>-1.0178530854500645</v>
      </c>
      <c r="V162" s="11">
        <f>'OddsRatio_working_3-way'!S162*'OddsRatio_working_3-way'!R162/3-2*'OddsRatio_working_3-way'!R162^3/27-'OddsRatio_working_3-way'!T162</f>
        <v>0.23067492021531202</v>
      </c>
      <c r="W162" s="11">
        <f>'OddsRatio_working_3-way'!V162^2+4*'OddsRatio_working_3-way'!U162^3/27</f>
        <v>-0.10301443595282558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0.19762676613326327</v>
      </c>
      <c r="Y162" s="11">
        <f>IF('OddsRatio_working_3-way'!W162&gt;=0,IF('OddsRatio_working_3-way'!V162+SQRT('OddsRatio_working_3-way'!W162)&gt;0,0,PI()),ACOS('OddsRatio_working_3-way'!V162/(2*'OddsRatio_working_3-way'!X162)))</f>
        <v>0.94762593975595943</v>
      </c>
      <c r="Z162" s="11">
        <f>'OddsRatio_working_3-way'!X162^(1/3)*COS('OddsRatio_working_3-way'!Y162/3)</f>
        <v>0.55366285357293388</v>
      </c>
      <c r="AA162" s="11">
        <f>'OddsRatio_working_3-way'!X162^(1/3)*COS(('OddsRatio_working_3-way'!Y162+2*PI())/3)</f>
        <v>-0.43353610059239761</v>
      </c>
      <c r="AB162" s="11">
        <f>'OddsRatio_working_3-way'!X162^(1/3)*COS(('OddsRatio_working_3-way'!Y162+4*PI())/3)</f>
        <v>-0.12012675298053664</v>
      </c>
      <c r="AC162" s="11">
        <f>'OddsRatio_working_3-way'!X162^(1/3)*SIN('OddsRatio_working_3-way'!Y162/3)</f>
        <v>0.18094697121025316</v>
      </c>
      <c r="AD162" s="11">
        <f>'OddsRatio_working_3-way'!X162^(1/3)*SIN(('OddsRatio_working_3-way'!Y162+2*PI())/3)</f>
        <v>0.38901261072081805</v>
      </c>
      <c r="AE162" s="11">
        <f>'OddsRatio_working_3-way'!X162^(1/3)*SIN(('OddsRatio_working_3-way'!Y162+4*PI())/3)</f>
        <v>-0.5699595819310711</v>
      </c>
      <c r="AF162" s="11">
        <f>-'OddsRatio_working_3-way'!U162/(3*'OddsRatio_working_3-way'!X162^(1/3))*COS(('OddsRatio_working_3-way'!Y162)/3)</f>
        <v>0.55366285357293377</v>
      </c>
      <c r="AG162" s="11">
        <f>-'OddsRatio_working_3-way'!U162/(3*'OddsRatio_working_3-way'!X162^(1/3))*COS(('OddsRatio_working_3-way'!Y162+2*PI())/3)</f>
        <v>-0.4335361005923975</v>
      </c>
      <c r="AH162" s="11">
        <f>-'OddsRatio_working_3-way'!U162/(3*'OddsRatio_working_3-way'!X162^(1/3))*COS(('OddsRatio_working_3-way'!Y162+4*PI())/3)</f>
        <v>-0.12012675298053661</v>
      </c>
      <c r="AI162" s="11">
        <f>'OddsRatio_working_3-way'!U162/(3*'OddsRatio_working_3-way'!X162^(1/3))*SIN(('OddsRatio_working_3-way'!Y162)/3)</f>
        <v>-0.18094697121025313</v>
      </c>
      <c r="AJ162" s="11">
        <f>'OddsRatio_working_3-way'!U162/(3*'OddsRatio_working_3-way'!X162^(1/3))*SIN(('OddsRatio_working_3-way'!Y162+2*PI())/3)</f>
        <v>-0.38901261072081794</v>
      </c>
      <c r="AK162" s="11">
        <f>'OddsRatio_working_3-way'!U162/(3*'OddsRatio_working_3-way'!X162^(1/3))*SIN(('OddsRatio_working_3-way'!Y162+4*PI())/3)</f>
        <v>0.56995958193107099</v>
      </c>
      <c r="AL162" s="11">
        <f>'OddsRatio_working_3-way'!Z162+'OddsRatio_working_3-way'!AF162</f>
        <v>1.1073257071458675</v>
      </c>
      <c r="AM162" s="11">
        <f>'OddsRatio_working_3-way'!AA162+'OddsRatio_working_3-way'!AG162</f>
        <v>-0.86707220118479511</v>
      </c>
      <c r="AN162" s="11">
        <f>'OddsRatio_working_3-way'!AB162+'OddsRatio_working_3-way'!AH162</f>
        <v>-0.24025350596107325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1.1073257071458675</v>
      </c>
      <c r="AS162" s="11">
        <f>IF(('OddsRatio_working_3-way'!X162=0),IF(Q162&gt;0,-Q162^(1/3),(-Q162)^(1/3)),'OddsRatio_working_3-way'!AM162-'OddsRatio_working_3-way'!R162/3)</f>
        <v>-0.86707220118479511</v>
      </c>
      <c r="AT162" s="11">
        <f>IF(('OddsRatio_working_3-way'!X162=0),IF(Q162&gt;0,-Q162^(1/3),(-Q162)^(1/3)),'OddsRatio_working_3-way'!AN162-'OddsRatio_working_3-way'!R162/3)</f>
        <v>-0.24025350596107325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9">
        <f t="shared" si="39"/>
        <v>0.65449878207503243</v>
      </c>
      <c r="E163" s="9">
        <f t="shared" si="40"/>
        <v>0.20266934705369793</v>
      </c>
      <c r="F163" s="9">
        <f t="shared" si="41"/>
        <v>0.14283187087126964</v>
      </c>
      <c r="G163" s="9">
        <f t="shared" si="42"/>
        <v>1.1113404715576816</v>
      </c>
      <c r="H163" s="9">
        <f t="shared" si="43"/>
        <v>1.5278867239898988</v>
      </c>
      <c r="I163" s="9">
        <f t="shared" si="44"/>
        <v>4.9341452693141932</v>
      </c>
      <c r="J163" s="9">
        <f t="shared" si="45"/>
        <v>7.0012385464114795</v>
      </c>
      <c r="K163" s="11">
        <f t="shared" si="46"/>
        <v>0.67796610169491522</v>
      </c>
      <c r="L163" s="11">
        <f t="shared" si="47"/>
        <v>0.22026431718061673</v>
      </c>
      <c r="M163" s="11">
        <f t="shared" si="48"/>
        <v>0.15625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-0.2118667400881058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0.21968099006943925</v>
      </c>
      <c r="Q163" s="11">
        <f>2*'OddsRatio_working_3-way'!K163*'OddsRatio_working_3-way'!L163*'OddsRatio_working_3-way'!M163</f>
        <v>4.6666168894198459E-2</v>
      </c>
      <c r="R163" s="11">
        <f t="shared" si="49"/>
        <v>0</v>
      </c>
      <c r="S163" s="11">
        <f t="shared" si="50"/>
        <v>-1.0368828537130645</v>
      </c>
      <c r="T163" s="11">
        <f t="shared" si="51"/>
        <v>-0.22026189138886126</v>
      </c>
      <c r="U163" s="11">
        <f>'OddsRatio_working_3-way'!S163-'OddsRatio_working_3-way'!R163^2/3</f>
        <v>-1.0368828537130645</v>
      </c>
      <c r="V163" s="11">
        <f>'OddsRatio_working_3-way'!S163*'OddsRatio_working_3-way'!R163/3-2*'OddsRatio_working_3-way'!R163^3/27-'OddsRatio_working_3-way'!T163</f>
        <v>0.22026189138886126</v>
      </c>
      <c r="W163" s="11">
        <f>'OddsRatio_working_3-way'!V163^2+4*'OddsRatio_working_3-way'!U163^3/27</f>
        <v>-0.11663725760700511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0.20319483163038599</v>
      </c>
      <c r="Y163" s="11">
        <f>IF('OddsRatio_working_3-way'!W163&gt;=0,IF('OddsRatio_working_3-way'!V163+SQRT('OddsRatio_working_3-way'!W163)&gt;0,0,PI()),ACOS('OddsRatio_working_3-way'!V163/(2*'OddsRatio_working_3-way'!X163)))</f>
        <v>0.99798498308834893</v>
      </c>
      <c r="Z163" s="11">
        <f>'OddsRatio_working_3-way'!X163^(1/3)*COS('OddsRatio_working_3-way'!Y163/3)</f>
        <v>0.55567023577884067</v>
      </c>
      <c r="AA163" s="11">
        <f>'OddsRatio_working_3-way'!X163^(1/3)*COS(('OddsRatio_working_3-way'!Y163+2*PI())/3)</f>
        <v>-0.44409893003861228</v>
      </c>
      <c r="AB163" s="11">
        <f>'OddsRatio_working_3-way'!X163^(1/3)*COS(('OddsRatio_working_3-way'!Y163+4*PI())/3)</f>
        <v>-0.11157130574022857</v>
      </c>
      <c r="AC163" s="11">
        <f>'OddsRatio_working_3-way'!X163^(1/3)*SIN('OddsRatio_working_3-way'!Y163/3)</f>
        <v>0.19198491340165874</v>
      </c>
      <c r="AD163" s="11">
        <f>'OddsRatio_working_3-way'!X163^(1/3)*SIN(('OddsRatio_working_3-way'!Y163+2*PI())/3)</f>
        <v>0.38523208361053546</v>
      </c>
      <c r="AE163" s="11">
        <f>'OddsRatio_working_3-way'!X163^(1/3)*SIN(('OddsRatio_working_3-way'!Y163+4*PI())/3)</f>
        <v>-0.57721699701219409</v>
      </c>
      <c r="AF163" s="11">
        <f>-'OddsRatio_working_3-way'!U163/(3*'OddsRatio_working_3-way'!X163^(1/3))*COS(('OddsRatio_working_3-way'!Y163)/3)</f>
        <v>0.55567023577884078</v>
      </c>
      <c r="AG163" s="11">
        <f>-'OddsRatio_working_3-way'!U163/(3*'OddsRatio_working_3-way'!X163^(1/3))*COS(('OddsRatio_working_3-way'!Y163+2*PI())/3)</f>
        <v>-0.44409893003861234</v>
      </c>
      <c r="AH163" s="11">
        <f>-'OddsRatio_working_3-way'!U163/(3*'OddsRatio_working_3-way'!X163^(1/3))*COS(('OddsRatio_working_3-way'!Y163+4*PI())/3)</f>
        <v>-0.11157130574022858</v>
      </c>
      <c r="AI163" s="11">
        <f>'OddsRatio_working_3-way'!U163/(3*'OddsRatio_working_3-way'!X163^(1/3))*SIN(('OddsRatio_working_3-way'!Y163)/3)</f>
        <v>-0.19198491340165877</v>
      </c>
      <c r="AJ163" s="11">
        <f>'OddsRatio_working_3-way'!U163/(3*'OddsRatio_working_3-way'!X163^(1/3))*SIN(('OddsRatio_working_3-way'!Y163+2*PI())/3)</f>
        <v>-0.38523208361053551</v>
      </c>
      <c r="AK163" s="11">
        <f>'OddsRatio_working_3-way'!U163/(3*'OddsRatio_working_3-way'!X163^(1/3))*SIN(('OddsRatio_working_3-way'!Y163+4*PI())/3)</f>
        <v>0.5772169970121942</v>
      </c>
      <c r="AL163" s="11">
        <f>'OddsRatio_working_3-way'!Z163+'OddsRatio_working_3-way'!AF163</f>
        <v>1.1113404715576816</v>
      </c>
      <c r="AM163" s="11">
        <f>'OddsRatio_working_3-way'!AA163+'OddsRatio_working_3-way'!AG163</f>
        <v>-0.88819786007722468</v>
      </c>
      <c r="AN163" s="11">
        <f>'OddsRatio_working_3-way'!AB163+'OddsRatio_working_3-way'!AH163</f>
        <v>-0.22314261148045716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1.1113404715576816</v>
      </c>
      <c r="AS163" s="11">
        <f>IF(('OddsRatio_working_3-way'!X163=0),IF(Q163&gt;0,-Q163^(1/3),(-Q163)^(1/3)),'OddsRatio_working_3-way'!AM163-'OddsRatio_working_3-way'!R163/3)</f>
        <v>-0.88819786007722468</v>
      </c>
      <c r="AT163" s="11">
        <f>IF(('OddsRatio_working_3-way'!X163=0),IF(Q163&gt;0,-Q163^(1/3),(-Q163)^(1/3)),'OddsRatio_working_3-way'!AN163-'OddsRatio_working_3-way'!R163/3)</f>
        <v>-0.22314261148045716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9">
        <f t="shared" si="39"/>
        <v>0.48274358229221631</v>
      </c>
      <c r="E164" s="9">
        <f t="shared" si="40"/>
        <v>0.27674782952295884</v>
      </c>
      <c r="F164" s="9">
        <f t="shared" si="41"/>
        <v>0.24050858818482485</v>
      </c>
      <c r="G164" s="9">
        <f t="shared" si="42"/>
        <v>1.0889157524796422</v>
      </c>
      <c r="H164" s="9">
        <f t="shared" si="43"/>
        <v>2.0714931004399681</v>
      </c>
      <c r="I164" s="9">
        <f t="shared" si="44"/>
        <v>3.6133978059511414</v>
      </c>
      <c r="J164" s="9">
        <f t="shared" si="45"/>
        <v>4.157855682190962</v>
      </c>
      <c r="K164" s="11">
        <f t="shared" si="46"/>
        <v>0.50403225806451613</v>
      </c>
      <c r="L164" s="11">
        <f t="shared" si="47"/>
        <v>0.29411764705882354</v>
      </c>
      <c r="M164" s="11">
        <f t="shared" si="48"/>
        <v>0.25641025641025644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-0.26032695956794627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0.23886415608426997</v>
      </c>
      <c r="Q164" s="11">
        <f>2*'OddsRatio_working_3-way'!K164*'OddsRatio_working_3-way'!L164*'OddsRatio_working_3-way'!M164</f>
        <v>7.6022965017272431E-2</v>
      </c>
      <c r="R164" s="11">
        <f t="shared" si="49"/>
        <v>0</v>
      </c>
      <c r="S164" s="11">
        <f t="shared" si="50"/>
        <v>-0.91755443416503146</v>
      </c>
      <c r="T164" s="11">
        <f t="shared" si="51"/>
        <v>-0.29202878235678914</v>
      </c>
      <c r="U164" s="11">
        <f>'OddsRatio_working_3-way'!S164-'OddsRatio_working_3-way'!R164^2/3</f>
        <v>-0.91755443416503146</v>
      </c>
      <c r="V164" s="11">
        <f>'OddsRatio_working_3-way'!S164*'OddsRatio_working_3-way'!R164/3-2*'OddsRatio_working_3-way'!R164^3/27-'OddsRatio_working_3-way'!T164</f>
        <v>0.29202878235678914</v>
      </c>
      <c r="W164" s="11">
        <f>'OddsRatio_working_3-way'!V164^2+4*'OddsRatio_working_3-way'!U164^3/27</f>
        <v>-2.9162851251810396E-2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0.16914761377019136</v>
      </c>
      <c r="Y164" s="11">
        <f>IF('OddsRatio_working_3-way'!W164&gt;=0,IF('OddsRatio_working_3-way'!V164+SQRT('OddsRatio_working_3-way'!W164)&gt;0,0,PI()),ACOS('OddsRatio_working_3-way'!V164/(2*'OddsRatio_working_3-way'!X164)))</f>
        <v>0.52914995909866303</v>
      </c>
      <c r="Z164" s="11">
        <f>'OddsRatio_working_3-way'!X164^(1/3)*COS('OddsRatio_working_3-way'!Y164/3)</f>
        <v>0.54445787623982123</v>
      </c>
      <c r="AA164" s="11">
        <f>'OddsRatio_working_3-way'!X164^(1/3)*COS(('OddsRatio_working_3-way'!Y164+2*PI())/3)</f>
        <v>-0.35626954908613073</v>
      </c>
      <c r="AB164" s="11">
        <f>'OddsRatio_working_3-way'!X164^(1/3)*COS(('OddsRatio_working_3-way'!Y164+4*PI())/3)</f>
        <v>-0.18818832715369016</v>
      </c>
      <c r="AC164" s="11">
        <f>'OddsRatio_working_3-way'!X164^(1/3)*SIN('OddsRatio_working_3-way'!Y164/3)</f>
        <v>9.7041738728415705E-2</v>
      </c>
      <c r="AD164" s="11">
        <f>'OddsRatio_working_3-way'!X164^(1/3)*SIN(('OddsRatio_working_3-way'!Y164+2*PI())/3)</f>
        <v>0.42299348275000132</v>
      </c>
      <c r="AE164" s="11">
        <f>'OddsRatio_working_3-way'!X164^(1/3)*SIN(('OddsRatio_working_3-way'!Y164+4*PI())/3)</f>
        <v>-0.52003522147841708</v>
      </c>
      <c r="AF164" s="11">
        <f>-'OddsRatio_working_3-way'!U164/(3*'OddsRatio_working_3-way'!X164^(1/3))*COS(('OddsRatio_working_3-way'!Y164)/3)</f>
        <v>0.54445787623982111</v>
      </c>
      <c r="AG164" s="11">
        <f>-'OddsRatio_working_3-way'!U164/(3*'OddsRatio_working_3-way'!X164^(1/3))*COS(('OddsRatio_working_3-way'!Y164+2*PI())/3)</f>
        <v>-0.35626954908613068</v>
      </c>
      <c r="AH164" s="11">
        <f>-'OddsRatio_working_3-way'!U164/(3*'OddsRatio_working_3-way'!X164^(1/3))*COS(('OddsRatio_working_3-way'!Y164+4*PI())/3)</f>
        <v>-0.1881883271536901</v>
      </c>
      <c r="AI164" s="11">
        <f>'OddsRatio_working_3-way'!U164/(3*'OddsRatio_working_3-way'!X164^(1/3))*SIN(('OddsRatio_working_3-way'!Y164)/3)</f>
        <v>-9.7041738728415677E-2</v>
      </c>
      <c r="AJ164" s="11">
        <f>'OddsRatio_working_3-way'!U164/(3*'OddsRatio_working_3-way'!X164^(1/3))*SIN(('OddsRatio_working_3-way'!Y164+2*PI())/3)</f>
        <v>-0.4229934827500012</v>
      </c>
      <c r="AK164" s="11">
        <f>'OddsRatio_working_3-way'!U164/(3*'OddsRatio_working_3-way'!X164^(1/3))*SIN(('OddsRatio_working_3-way'!Y164+4*PI())/3)</f>
        <v>0.52003522147841696</v>
      </c>
      <c r="AL164" s="11">
        <f>'OddsRatio_working_3-way'!Z164+'OddsRatio_working_3-way'!AF164</f>
        <v>1.0889157524796422</v>
      </c>
      <c r="AM164" s="11">
        <f>'OddsRatio_working_3-way'!AA164+'OddsRatio_working_3-way'!AG164</f>
        <v>-0.71253909817226146</v>
      </c>
      <c r="AN164" s="11">
        <f>'OddsRatio_working_3-way'!AB164+'OddsRatio_working_3-way'!AH164</f>
        <v>-0.37637665430738027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1.0889157524796422</v>
      </c>
      <c r="AS164" s="11">
        <f>IF(('OddsRatio_working_3-way'!X164=0),IF(Q164&gt;0,-Q164^(1/3),(-Q164)^(1/3)),'OddsRatio_working_3-way'!AM164-'OddsRatio_working_3-way'!R164/3)</f>
        <v>-0.71253909817226146</v>
      </c>
      <c r="AT164" s="11">
        <f>IF(('OddsRatio_working_3-way'!X164=0),IF(Q164&gt;0,-Q164^(1/3),(-Q164)^(1/3)),'OddsRatio_working_3-way'!AN164-'OddsRatio_working_3-way'!R164/3)</f>
        <v>-0.37637665430738027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9">
        <f t="shared" si="39"/>
        <v>0.3349143552670662</v>
      </c>
      <c r="E165" s="9">
        <f t="shared" si="40"/>
        <v>0.32895299518827542</v>
      </c>
      <c r="F165" s="9">
        <f t="shared" si="41"/>
        <v>0.33613264954465855</v>
      </c>
      <c r="G165" s="9">
        <f t="shared" si="42"/>
        <v>1.0822005307997369</v>
      </c>
      <c r="H165" s="9">
        <f t="shared" si="43"/>
        <v>2.9858379740175174</v>
      </c>
      <c r="I165" s="9">
        <f t="shared" si="44"/>
        <v>3.0399480005575037</v>
      </c>
      <c r="J165" s="9">
        <f t="shared" si="45"/>
        <v>2.9750159687095201</v>
      </c>
      <c r="K165" s="11">
        <f t="shared" si="46"/>
        <v>0.35273368606701938</v>
      </c>
      <c r="L165" s="11">
        <f t="shared" si="47"/>
        <v>0.34662045060658581</v>
      </c>
      <c r="M165" s="11">
        <f t="shared" si="48"/>
        <v>0.35398230088495575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-0.2732077150005302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0.23998506639365932</v>
      </c>
      <c r="Q165" s="11">
        <f>2*'OddsRatio_working_3-way'!K165*'OddsRatio_working_3-way'!L165*'OddsRatio_working_3-way'!M165</f>
        <v>8.6559086165431662E-2</v>
      </c>
      <c r="R165" s="11">
        <f t="shared" si="49"/>
        <v>0</v>
      </c>
      <c r="S165" s="11">
        <f t="shared" si="50"/>
        <v>-0.8783978387769672</v>
      </c>
      <c r="T165" s="11">
        <f t="shared" si="51"/>
        <v>-0.31682518982036684</v>
      </c>
      <c r="U165" s="11">
        <f>'OddsRatio_working_3-way'!S165-'OddsRatio_working_3-way'!R165^2/3</f>
        <v>-0.8783978387769672</v>
      </c>
      <c r="V165" s="11">
        <f>'OddsRatio_working_3-way'!S165*'OddsRatio_working_3-way'!R165/3-2*'OddsRatio_working_3-way'!R165^3/27-'OddsRatio_working_3-way'!T165</f>
        <v>0.31682518982036684</v>
      </c>
      <c r="W165" s="11">
        <f>'OddsRatio_working_3-way'!V165^2+4*'OddsRatio_working_3-way'!U165^3/27</f>
        <v>-3.0188962603039382E-5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0.15843641458587931</v>
      </c>
      <c r="Y165" s="11">
        <f>IF('OddsRatio_working_3-way'!W165&gt;=0,IF('OddsRatio_working_3-way'!V165+SQRT('OddsRatio_working_3-way'!W165)&gt;0,0,PI()),ACOS('OddsRatio_working_3-way'!V165/(2*'OddsRatio_working_3-way'!X165)))</f>
        <v>1.7340469752063825E-2</v>
      </c>
      <c r="Z165" s="11">
        <f>'OddsRatio_working_3-way'!X165^(1/3)*COS('OddsRatio_working_3-way'!Y165/3)</f>
        <v>0.54110026539986844</v>
      </c>
      <c r="AA165" s="11">
        <f>'OddsRatio_working_3-way'!X165^(1/3)*COS(('OddsRatio_working_3-way'!Y165+2*PI())/3)</f>
        <v>-0.27325878225012229</v>
      </c>
      <c r="AB165" s="11">
        <f>'OddsRatio_working_3-way'!X165^(1/3)*COS(('OddsRatio_working_3-way'!Y165+4*PI())/3)</f>
        <v>-0.2678414831497461</v>
      </c>
      <c r="AC165" s="11">
        <f>'OddsRatio_working_3-way'!X165^(1/3)*SIN('OddsRatio_working_3-way'!Y165/3)</f>
        <v>3.1276790938828806E-3</v>
      </c>
      <c r="AD165" s="11">
        <f>'OddsRatio_working_3-way'!X165^(1/3)*SIN(('OddsRatio_working_3-way'!Y165+2*PI())/3)</f>
        <v>0.46704273628384657</v>
      </c>
      <c r="AE165" s="11">
        <f>'OddsRatio_working_3-way'!X165^(1/3)*SIN(('OddsRatio_working_3-way'!Y165+4*PI())/3)</f>
        <v>-0.47017041537772952</v>
      </c>
      <c r="AF165" s="11">
        <f>-'OddsRatio_working_3-way'!U165/(3*'OddsRatio_working_3-way'!X165^(1/3))*COS(('OddsRatio_working_3-way'!Y165)/3)</f>
        <v>0.54110026539986844</v>
      </c>
      <c r="AG165" s="11">
        <f>-'OddsRatio_working_3-way'!U165/(3*'OddsRatio_working_3-way'!X165^(1/3))*COS(('OddsRatio_working_3-way'!Y165+2*PI())/3)</f>
        <v>-0.27325878225012229</v>
      </c>
      <c r="AH165" s="11">
        <f>-'OddsRatio_working_3-way'!U165/(3*'OddsRatio_working_3-way'!X165^(1/3))*COS(('OddsRatio_working_3-way'!Y165+4*PI())/3)</f>
        <v>-0.2678414831497461</v>
      </c>
      <c r="AI165" s="11">
        <f>'OddsRatio_working_3-way'!U165/(3*'OddsRatio_working_3-way'!X165^(1/3))*SIN(('OddsRatio_working_3-way'!Y165)/3)</f>
        <v>-3.1276790938828806E-3</v>
      </c>
      <c r="AJ165" s="11">
        <f>'OddsRatio_working_3-way'!U165/(3*'OddsRatio_working_3-way'!X165^(1/3))*SIN(('OddsRatio_working_3-way'!Y165+2*PI())/3)</f>
        <v>-0.46704273628384657</v>
      </c>
      <c r="AK165" s="11">
        <f>'OddsRatio_working_3-way'!U165/(3*'OddsRatio_working_3-way'!X165^(1/3))*SIN(('OddsRatio_working_3-way'!Y165+4*PI())/3)</f>
        <v>0.47017041537772952</v>
      </c>
      <c r="AL165" s="11">
        <f>'OddsRatio_working_3-way'!Z165+'OddsRatio_working_3-way'!AF165</f>
        <v>1.0822005307997369</v>
      </c>
      <c r="AM165" s="11">
        <f>'OddsRatio_working_3-way'!AA165+'OddsRatio_working_3-way'!AG165</f>
        <v>-0.54651756450024458</v>
      </c>
      <c r="AN165" s="11">
        <f>'OddsRatio_working_3-way'!AB165+'OddsRatio_working_3-way'!AH165</f>
        <v>-0.53568296629949219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1.0822005307997369</v>
      </c>
      <c r="AS165" s="11">
        <f>IF(('OddsRatio_working_3-way'!X165=0),IF(Q165&gt;0,-Q165^(1/3),(-Q165)^(1/3)),'OddsRatio_working_3-way'!AM165-'OddsRatio_working_3-way'!R165/3)</f>
        <v>-0.54651756450024458</v>
      </c>
      <c r="AT165" s="11">
        <f>IF(('OddsRatio_working_3-way'!X165=0),IF(Q165&gt;0,-Q165^(1/3),(-Q165)^(1/3)),'OddsRatio_working_3-way'!AN165-'OddsRatio_working_3-way'!R165/3)</f>
        <v>-0.53568296629949219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9">
        <f t="shared" si="39"/>
        <v>0.27024072661131732</v>
      </c>
      <c r="E166" s="9">
        <f t="shared" si="40"/>
        <v>0.28359261978233341</v>
      </c>
      <c r="F166" s="9">
        <f t="shared" si="41"/>
        <v>0.44616665360634944</v>
      </c>
      <c r="G166" s="9">
        <f t="shared" si="42"/>
        <v>1.0888727810109859</v>
      </c>
      <c r="H166" s="9">
        <f t="shared" si="43"/>
        <v>3.7004044969072449</v>
      </c>
      <c r="I166" s="9">
        <f t="shared" si="44"/>
        <v>3.5261848519454864</v>
      </c>
      <c r="J166" s="9">
        <f t="shared" si="45"/>
        <v>2.2413149703525241</v>
      </c>
      <c r="K166" s="11">
        <f t="shared" si="46"/>
        <v>0.28735632183908044</v>
      </c>
      <c r="L166" s="11">
        <f t="shared" si="47"/>
        <v>0.30120481927710846</v>
      </c>
      <c r="M166" s="11">
        <f t="shared" si="48"/>
        <v>0.46728971962616822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-0.26528544082873562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0.2402455455078451</v>
      </c>
      <c r="Q166" s="11">
        <f>2*'OddsRatio_working_3-way'!K166*'OddsRatio_working_3-way'!L166*'OddsRatio_working_3-way'!M166</f>
        <v>8.0890756063247513E-2</v>
      </c>
      <c r="R166" s="11">
        <f t="shared" si="49"/>
        <v>0</v>
      </c>
      <c r="S166" s="11">
        <f t="shared" si="50"/>
        <v>-0.9056114981558453</v>
      </c>
      <c r="T166" s="11">
        <f t="shared" si="51"/>
        <v>-0.30491969634876948</v>
      </c>
      <c r="U166" s="11">
        <f>'OddsRatio_working_3-way'!S166-'OddsRatio_working_3-way'!R166^2/3</f>
        <v>-0.9056114981558453</v>
      </c>
      <c r="V166" s="11">
        <f>'OddsRatio_working_3-way'!S166*'OddsRatio_working_3-way'!R166/3-2*'OddsRatio_working_3-way'!R166^3/27-'OddsRatio_working_3-way'!T166</f>
        <v>0.30491969634876948</v>
      </c>
      <c r="W166" s="11">
        <f>'OddsRatio_working_3-way'!V166^2+4*'OddsRatio_working_3-way'!U166^3/27</f>
        <v>-1.7056739857072942E-2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0.1658559322714285</v>
      </c>
      <c r="Y166" s="11">
        <f>IF('OddsRatio_working_3-way'!W166&gt;=0,IF('OddsRatio_working_3-way'!V166+SQRT('OddsRatio_working_3-way'!W166)&gt;0,0,PI()),ACOS('OddsRatio_working_3-way'!V166/(2*'OddsRatio_working_3-way'!X166)))</f>
        <v>0.40467450341751654</v>
      </c>
      <c r="Z166" s="11">
        <f>'OddsRatio_working_3-way'!X166^(1/3)*COS('OddsRatio_working_3-way'!Y166/3)</f>
        <v>0.54443639050549297</v>
      </c>
      <c r="AA166" s="11">
        <f>'OddsRatio_working_3-way'!X166^(1/3)*COS(('OddsRatio_working_3-way'!Y166+2*PI())/3)</f>
        <v>-0.33620754639005757</v>
      </c>
      <c r="AB166" s="11">
        <f>'OddsRatio_working_3-way'!X166^(1/3)*COS(('OddsRatio_working_3-way'!Y166+4*PI())/3)</f>
        <v>-0.20822884411543555</v>
      </c>
      <c r="AC166" s="11">
        <f>'OddsRatio_working_3-way'!X166^(1/3)*SIN('OddsRatio_working_3-way'!Y166/3)</f>
        <v>7.3888538208792029E-2</v>
      </c>
      <c r="AD166" s="11">
        <f>'OddsRatio_working_3-way'!X166^(1/3)*SIN(('OddsRatio_working_3-way'!Y166+2*PI())/3)</f>
        <v>0.43455147581806586</v>
      </c>
      <c r="AE166" s="11">
        <f>'OddsRatio_working_3-way'!X166^(1/3)*SIN(('OddsRatio_working_3-way'!Y166+4*PI())/3)</f>
        <v>-0.5084400140268579</v>
      </c>
      <c r="AF166" s="11">
        <f>-'OddsRatio_working_3-way'!U166/(3*'OddsRatio_working_3-way'!X166^(1/3))*COS(('OddsRatio_working_3-way'!Y166)/3)</f>
        <v>0.54443639050549286</v>
      </c>
      <c r="AG166" s="11">
        <f>-'OddsRatio_working_3-way'!U166/(3*'OddsRatio_working_3-way'!X166^(1/3))*COS(('OddsRatio_working_3-way'!Y166+2*PI())/3)</f>
        <v>-0.33620754639005751</v>
      </c>
      <c r="AH166" s="11">
        <f>-'OddsRatio_working_3-way'!U166/(3*'OddsRatio_working_3-way'!X166^(1/3))*COS(('OddsRatio_working_3-way'!Y166+4*PI())/3)</f>
        <v>-0.20822884411543552</v>
      </c>
      <c r="AI166" s="11">
        <f>'OddsRatio_working_3-way'!U166/(3*'OddsRatio_working_3-way'!X166^(1/3))*SIN(('OddsRatio_working_3-way'!Y166)/3)</f>
        <v>-7.3888538208792001E-2</v>
      </c>
      <c r="AJ166" s="11">
        <f>'OddsRatio_working_3-way'!U166/(3*'OddsRatio_working_3-way'!X166^(1/3))*SIN(('OddsRatio_working_3-way'!Y166+2*PI())/3)</f>
        <v>-0.4345514758180658</v>
      </c>
      <c r="AK166" s="11">
        <f>'OddsRatio_working_3-way'!U166/(3*'OddsRatio_working_3-way'!X166^(1/3))*SIN(('OddsRatio_working_3-way'!Y166+4*PI())/3)</f>
        <v>0.50844001402685779</v>
      </c>
      <c r="AL166" s="11">
        <f>'OddsRatio_working_3-way'!Z166+'OddsRatio_working_3-way'!AF166</f>
        <v>1.0888727810109859</v>
      </c>
      <c r="AM166" s="11">
        <f>'OddsRatio_working_3-way'!AA166+'OddsRatio_working_3-way'!AG166</f>
        <v>-0.67241509278011513</v>
      </c>
      <c r="AN166" s="11">
        <f>'OddsRatio_working_3-way'!AB166+'OddsRatio_working_3-way'!AH166</f>
        <v>-0.41645768823087104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1.0888727810109859</v>
      </c>
      <c r="AS166" s="11">
        <f>IF(('OddsRatio_working_3-way'!X166=0),IF(Q166&gt;0,-Q166^(1/3),(-Q166)^(1/3)),'OddsRatio_working_3-way'!AM166-'OddsRatio_working_3-way'!R166/3)</f>
        <v>-0.67241509278011513</v>
      </c>
      <c r="AT166" s="11">
        <f>IF(('OddsRatio_working_3-way'!X166=0),IF(Q166&gt;0,-Q166^(1/3),(-Q166)^(1/3)),'OddsRatio_working_3-way'!AN166-'OddsRatio_working_3-way'!R166/3)</f>
        <v>-0.41645768823087104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9">
        <f t="shared" si="39"/>
        <v>0.53872162639598453</v>
      </c>
      <c r="E167" s="9">
        <f t="shared" si="40"/>
        <v>0.24510612855420469</v>
      </c>
      <c r="F167" s="9">
        <f t="shared" si="41"/>
        <v>0.21617224504981089</v>
      </c>
      <c r="G167" s="9">
        <f t="shared" si="42"/>
        <v>1.0921508319430755</v>
      </c>
      <c r="H167" s="9">
        <f t="shared" si="43"/>
        <v>1.8562462522433714</v>
      </c>
      <c r="I167" s="9">
        <f t="shared" si="44"/>
        <v>4.0798653460794725</v>
      </c>
      <c r="J167" s="9">
        <f t="shared" si="45"/>
        <v>4.6259407620510107</v>
      </c>
      <c r="K167" s="11">
        <f t="shared" si="46"/>
        <v>0.5605381165919282</v>
      </c>
      <c r="L167" s="11">
        <f t="shared" si="47"/>
        <v>0.26178010471204188</v>
      </c>
      <c r="M167" s="11">
        <f t="shared" si="48"/>
        <v>0.23148148148148145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-0.24932239778576037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0.23518796776726481</v>
      </c>
      <c r="Q167" s="11">
        <f>2*'OddsRatio_working_3-way'!K167*'OddsRatio_working_3-way'!L167*'OddsRatio_working_3-way'!M167</f>
        <v>6.793413280394707E-2</v>
      </c>
      <c r="R167" s="11">
        <f t="shared" si="49"/>
        <v>0</v>
      </c>
      <c r="S167" s="11">
        <f t="shared" si="50"/>
        <v>-0.94330862311599817</v>
      </c>
      <c r="T167" s="11">
        <f t="shared" si="51"/>
        <v>-0.27247505000462102</v>
      </c>
      <c r="U167" s="11">
        <f>'OddsRatio_working_3-way'!S167-'OddsRatio_working_3-way'!R167^2/3</f>
        <v>-0.94330862311599817</v>
      </c>
      <c r="V167" s="11">
        <f>'OddsRatio_working_3-way'!S167*'OddsRatio_working_3-way'!R167/3-2*'OddsRatio_working_3-way'!R167^3/27-'OddsRatio_working_3-way'!T167</f>
        <v>0.27247505000462102</v>
      </c>
      <c r="W167" s="11">
        <f>'OddsRatio_working_3-way'!V167^2+4*'OddsRatio_working_3-way'!U167^3/27</f>
        <v>-5.011074044030768E-2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0.17631888250789279</v>
      </c>
      <c r="Y167" s="11">
        <f>IF('OddsRatio_working_3-way'!W167&gt;=0,IF('OddsRatio_working_3-way'!V167+SQRT('OddsRatio_working_3-way'!W167)&gt;0,0,PI()),ACOS('OddsRatio_working_3-way'!V167/(2*'OddsRatio_working_3-way'!X167)))</f>
        <v>0.68774903066950122</v>
      </c>
      <c r="Z167" s="11">
        <f>'OddsRatio_working_3-way'!X167^(1/3)*COS('OddsRatio_working_3-way'!Y167/3)</f>
        <v>0.54607541597153786</v>
      </c>
      <c r="AA167" s="11">
        <f>'OddsRatio_working_3-way'!X167^(1/3)*COS(('OddsRatio_working_3-way'!Y167+2*PI())/3)</f>
        <v>-0.3833934320449835</v>
      </c>
      <c r="AB167" s="11">
        <f>'OddsRatio_working_3-way'!X167^(1/3)*COS(('OddsRatio_working_3-way'!Y167+4*PI())/3)</f>
        <v>-0.16268198392655428</v>
      </c>
      <c r="AC167" s="11">
        <f>'OddsRatio_working_3-way'!X167^(1/3)*SIN('OddsRatio_working_3-way'!Y167/3)</f>
        <v>0.12742781398440725</v>
      </c>
      <c r="AD167" s="11">
        <f>'OddsRatio_working_3-way'!X167^(1/3)*SIN(('OddsRatio_working_3-way'!Y167+2*PI())/3)</f>
        <v>0.40920127562130276</v>
      </c>
      <c r="AE167" s="11">
        <f>'OddsRatio_working_3-way'!X167^(1/3)*SIN(('OddsRatio_working_3-way'!Y167+4*PI())/3)</f>
        <v>-0.53662908960570999</v>
      </c>
      <c r="AF167" s="11">
        <f>-'OddsRatio_working_3-way'!U167/(3*'OddsRatio_working_3-way'!X167^(1/3))*COS(('OddsRatio_working_3-way'!Y167)/3)</f>
        <v>0.54607541597153775</v>
      </c>
      <c r="AG167" s="11">
        <f>-'OddsRatio_working_3-way'!U167/(3*'OddsRatio_working_3-way'!X167^(1/3))*COS(('OddsRatio_working_3-way'!Y167+2*PI())/3)</f>
        <v>-0.38339343204498338</v>
      </c>
      <c r="AH167" s="11">
        <f>-'OddsRatio_working_3-way'!U167/(3*'OddsRatio_working_3-way'!X167^(1/3))*COS(('OddsRatio_working_3-way'!Y167+4*PI())/3)</f>
        <v>-0.16268198392655425</v>
      </c>
      <c r="AI167" s="11">
        <f>'OddsRatio_working_3-way'!U167/(3*'OddsRatio_working_3-way'!X167^(1/3))*SIN(('OddsRatio_working_3-way'!Y167)/3)</f>
        <v>-0.12742781398440722</v>
      </c>
      <c r="AJ167" s="11">
        <f>'OddsRatio_working_3-way'!U167/(3*'OddsRatio_working_3-way'!X167^(1/3))*SIN(('OddsRatio_working_3-way'!Y167+2*PI())/3)</f>
        <v>-0.40920127562130271</v>
      </c>
      <c r="AK167" s="11">
        <f>'OddsRatio_working_3-way'!U167/(3*'OddsRatio_working_3-way'!X167^(1/3))*SIN(('OddsRatio_working_3-way'!Y167+4*PI())/3)</f>
        <v>0.53662908960570987</v>
      </c>
      <c r="AL167" s="11">
        <f>'OddsRatio_working_3-way'!Z167+'OddsRatio_working_3-way'!AF167</f>
        <v>1.0921508319430755</v>
      </c>
      <c r="AM167" s="11">
        <f>'OddsRatio_working_3-way'!AA167+'OddsRatio_working_3-way'!AG167</f>
        <v>-0.76678686408996688</v>
      </c>
      <c r="AN167" s="11">
        <f>'OddsRatio_working_3-way'!AB167+'OddsRatio_working_3-way'!AH167</f>
        <v>-0.3253639678531085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1.0921508319430755</v>
      </c>
      <c r="AS167" s="11">
        <f>IF(('OddsRatio_working_3-way'!X167=0),IF(Q167&gt;0,-Q167^(1/3),(-Q167)^(1/3)),'OddsRatio_working_3-way'!AM167-'OddsRatio_working_3-way'!R167/3)</f>
        <v>-0.76678686408996688</v>
      </c>
      <c r="AT167" s="11">
        <f>IF(('OddsRatio_working_3-way'!X167=0),IF(Q167&gt;0,-Q167^(1/3),(-Q167)^(1/3)),'OddsRatio_working_3-way'!AN167-'OddsRatio_working_3-way'!R167/3)</f>
        <v>-0.3253639678531085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2.665</v>
      </c>
      <c r="B168" s="4">
        <f>IF('True_Odds_Calculator_3-way'!B169="","",'True_Odds_Calculator_3-way'!B169)</f>
        <v>3.28</v>
      </c>
      <c r="C168" s="4">
        <f>IF('True_Odds_Calculator_3-way'!C169="","",'True_Odds_Calculator_3-way'!C169)</f>
        <v>2.6749999999999998</v>
      </c>
      <c r="D168" s="9">
        <f t="shared" si="39"/>
        <v>0.35661608601822176</v>
      </c>
      <c r="E168" s="9">
        <f t="shared" si="40"/>
        <v>0.28814054788724408</v>
      </c>
      <c r="F168" s="9">
        <f t="shared" si="41"/>
        <v>0.35524336609453433</v>
      </c>
      <c r="G168" s="9">
        <f t="shared" si="42"/>
        <v>1.0835651567733171</v>
      </c>
      <c r="H168" s="9">
        <f t="shared" si="43"/>
        <v>2.804135986027573</v>
      </c>
      <c r="I168" s="9">
        <f t="shared" si="44"/>
        <v>3.4705285574431635</v>
      </c>
      <c r="J168" s="9">
        <f t="shared" si="45"/>
        <v>2.8149716375953058</v>
      </c>
      <c r="K168" s="11">
        <f t="shared" si="46"/>
        <v>0.37523452157598497</v>
      </c>
      <c r="L168" s="11">
        <f t="shared" si="47"/>
        <v>0.3048780487804878</v>
      </c>
      <c r="M168" s="11">
        <f t="shared" si="48"/>
        <v>0.37383177570093462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-0.27193747003662117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0.24034853102997897</v>
      </c>
      <c r="Q168" s="11">
        <f>2*'OddsRatio_working_3-way'!K168*'OddsRatio_working_3-way'!L168*'OddsRatio_working_3-way'!M168</f>
        <v>8.5533285064049461E-2</v>
      </c>
      <c r="R168" s="11">
        <f t="shared" si="49"/>
        <v>0</v>
      </c>
      <c r="S168" s="11">
        <f t="shared" si="50"/>
        <v>-0.88383749027896674</v>
      </c>
      <c r="T168" s="11">
        <f t="shared" si="51"/>
        <v>-0.31453291469002376</v>
      </c>
      <c r="U168" s="11">
        <f>'OddsRatio_working_3-way'!S168-'OddsRatio_working_3-way'!R168^2/3</f>
        <v>-0.88383749027896674</v>
      </c>
      <c r="V168" s="11">
        <f>'OddsRatio_working_3-way'!S168*'OddsRatio_working_3-way'!R168/3-2*'OddsRatio_working_3-way'!R168^3/27-'OddsRatio_working_3-way'!T168</f>
        <v>0.31453291469002376</v>
      </c>
      <c r="W168" s="11">
        <f>'OddsRatio_working_3-way'!V168^2+4*'OddsRatio_working_3-way'!U168^3/27</f>
        <v>-3.3544072719734613E-3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0.15991041374420806</v>
      </c>
      <c r="Y168" s="11">
        <f>IF('OddsRatio_working_3-way'!W168&gt;=0,IF('OddsRatio_working_3-way'!V168+SQRT('OddsRatio_working_3-way'!W168)&gt;0,0,PI()),ACOS('OddsRatio_working_3-way'!V168/(2*'OddsRatio_working_3-way'!X168)))</f>
        <v>0.18209749683647081</v>
      </c>
      <c r="Z168" s="11">
        <f>'OddsRatio_working_3-way'!X168^(1/3)*COS('OddsRatio_working_3-way'!Y168/3)</f>
        <v>0.54178257838665855</v>
      </c>
      <c r="AA168" s="11">
        <f>'OddsRatio_working_3-way'!X168^(1/3)*COS(('OddsRatio_working_3-way'!Y168+2*PI())/3)</f>
        <v>-0.29940621313273003</v>
      </c>
      <c r="AB168" s="11">
        <f>'OddsRatio_working_3-way'!X168^(1/3)*COS(('OddsRatio_working_3-way'!Y168+4*PI())/3)</f>
        <v>-0.24237636525392858</v>
      </c>
      <c r="AC168" s="11">
        <f>'OddsRatio_working_3-way'!X168^(1/3)*SIN('OddsRatio_working_3-way'!Y168/3)</f>
        <v>3.2926198024669368E-2</v>
      </c>
      <c r="AD168" s="11">
        <f>'OddsRatio_working_3-way'!X168^(1/3)*SIN(('OddsRatio_working_3-way'!Y168+2*PI())/3)</f>
        <v>0.45273437719834553</v>
      </c>
      <c r="AE168" s="11">
        <f>'OddsRatio_working_3-way'!X168^(1/3)*SIN(('OddsRatio_working_3-way'!Y168+4*PI())/3)</f>
        <v>-0.48566057522301492</v>
      </c>
      <c r="AF168" s="11">
        <f>-'OddsRatio_working_3-way'!U168/(3*'OddsRatio_working_3-way'!X168^(1/3))*COS(('OddsRatio_working_3-way'!Y168)/3)</f>
        <v>0.54178257838665855</v>
      </c>
      <c r="AG168" s="11">
        <f>-'OddsRatio_working_3-way'!U168/(3*'OddsRatio_working_3-way'!X168^(1/3))*COS(('OddsRatio_working_3-way'!Y168+2*PI())/3)</f>
        <v>-0.29940621313273003</v>
      </c>
      <c r="AH168" s="11">
        <f>-'OddsRatio_working_3-way'!U168/(3*'OddsRatio_working_3-way'!X168^(1/3))*COS(('OddsRatio_working_3-way'!Y168+4*PI())/3)</f>
        <v>-0.24237636525392858</v>
      </c>
      <c r="AI168" s="11">
        <f>'OddsRatio_working_3-way'!U168/(3*'OddsRatio_working_3-way'!X168^(1/3))*SIN(('OddsRatio_working_3-way'!Y168)/3)</f>
        <v>-3.2926198024669368E-2</v>
      </c>
      <c r="AJ168" s="11">
        <f>'OddsRatio_working_3-way'!U168/(3*'OddsRatio_working_3-way'!X168^(1/3))*SIN(('OddsRatio_working_3-way'!Y168+2*PI())/3)</f>
        <v>-0.45273437719834553</v>
      </c>
      <c r="AK168" s="11">
        <f>'OddsRatio_working_3-way'!U168/(3*'OddsRatio_working_3-way'!X168^(1/3))*SIN(('OddsRatio_working_3-way'!Y168+4*PI())/3)</f>
        <v>0.48566057522301492</v>
      </c>
      <c r="AL168" s="11">
        <f>'OddsRatio_working_3-way'!Z168+'OddsRatio_working_3-way'!AF168</f>
        <v>1.0835651567733171</v>
      </c>
      <c r="AM168" s="11">
        <f>'OddsRatio_working_3-way'!AA168+'OddsRatio_working_3-way'!AG168</f>
        <v>-0.59881242626546005</v>
      </c>
      <c r="AN168" s="11">
        <f>'OddsRatio_working_3-way'!AB168+'OddsRatio_working_3-way'!AH168</f>
        <v>-0.48475273050785717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1.0835651567733171</v>
      </c>
      <c r="AS168" s="11">
        <f>IF(('OddsRatio_working_3-way'!X168=0),IF(Q168&gt;0,-Q168^(1/3),(-Q168)^(1/3)),'OddsRatio_working_3-way'!AM168-'OddsRatio_working_3-way'!R168/3)</f>
        <v>-0.59881242626546005</v>
      </c>
      <c r="AT168" s="11">
        <f>IF(('OddsRatio_working_3-way'!X168=0),IF(Q168&gt;0,-Q168^(1/3),(-Q168)^(1/3)),'OddsRatio_working_3-way'!AN168-'OddsRatio_working_3-way'!R168/3)</f>
        <v>-0.48475273050785717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9">
        <f t="shared" si="39"/>
        <v>0.36170732303265352</v>
      </c>
      <c r="E169" s="9">
        <f t="shared" si="40"/>
        <v>0.27729434652152696</v>
      </c>
      <c r="F169" s="9">
        <f t="shared" si="41"/>
        <v>0.36099833044581975</v>
      </c>
      <c r="G169" s="9">
        <f t="shared" si="42"/>
        <v>1.0859484132780663</v>
      </c>
      <c r="H169" s="9">
        <f t="shared" si="43"/>
        <v>2.7646661715768577</v>
      </c>
      <c r="I169" s="9">
        <f t="shared" si="44"/>
        <v>3.6062761918673587</v>
      </c>
      <c r="J169" s="9">
        <f t="shared" si="45"/>
        <v>2.7700959136432473</v>
      </c>
      <c r="K169" s="11">
        <f t="shared" si="46"/>
        <v>0.38095238095238093</v>
      </c>
      <c r="L169" s="11">
        <f t="shared" si="47"/>
        <v>0.29411764705882354</v>
      </c>
      <c r="M169" s="11">
        <f t="shared" si="48"/>
        <v>0.38022813688212931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-0.27082467968175883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0.24091765983960126</v>
      </c>
      <c r="Q169" s="11">
        <f>2*'OddsRatio_working_3-way'!K169*'OddsRatio_working_3-way'!L169*'OddsRatio_working_3-way'!M169</f>
        <v>8.5205184735491171E-2</v>
      </c>
      <c r="R169" s="11">
        <f t="shared" si="49"/>
        <v>0</v>
      </c>
      <c r="S169" s="11">
        <f t="shared" si="50"/>
        <v>-0.88957055214723868</v>
      </c>
      <c r="T169" s="11">
        <f t="shared" si="51"/>
        <v>-0.31461381154632673</v>
      </c>
      <c r="U169" s="11">
        <f>'OddsRatio_working_3-way'!S169-'OddsRatio_working_3-way'!R169^2/3</f>
        <v>-0.88957055214723868</v>
      </c>
      <c r="V169" s="11">
        <f>'OddsRatio_working_3-way'!S169*'OddsRatio_working_3-way'!R169/3-2*'OddsRatio_working_3-way'!R169^3/27-'OddsRatio_working_3-way'!T169</f>
        <v>0.31461381154632673</v>
      </c>
      <c r="W169" s="11">
        <f>'OddsRatio_working_3-way'!V169^2+4*'OddsRatio_working_3-way'!U169^3/27</f>
        <v>-5.3068896441821334E-3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0.16146883604885628</v>
      </c>
      <c r="Y169" s="11">
        <f>IF('OddsRatio_working_3-way'!W169&gt;=0,IF('OddsRatio_working_3-way'!V169+SQRT('OddsRatio_working_3-way'!W169)&gt;0,0,PI()),ACOS('OddsRatio_working_3-way'!V169/(2*'OddsRatio_working_3-way'!X169)))</f>
        <v>0.22753872731740166</v>
      </c>
      <c r="Z169" s="11">
        <f>'OddsRatio_working_3-way'!X169^(1/3)*COS('OddsRatio_working_3-way'!Y169/3)</f>
        <v>0.54297420663903317</v>
      </c>
      <c r="AA169" s="11">
        <f>'OddsRatio_working_3-way'!X169^(1/3)*COS(('OddsRatio_working_3-way'!Y169+2*PI())/3)</f>
        <v>-0.30722078813292619</v>
      </c>
      <c r="AB169" s="11">
        <f>'OddsRatio_working_3-way'!X169^(1/3)*COS(('OddsRatio_working_3-way'!Y169+4*PI())/3)</f>
        <v>-0.23575341850610704</v>
      </c>
      <c r="AC169" s="11">
        <f>'OddsRatio_working_3-way'!X169^(1/3)*SIN('OddsRatio_working_3-way'!Y169/3)</f>
        <v>4.1261705092318704E-2</v>
      </c>
      <c r="AD169" s="11">
        <f>'OddsRatio_working_3-way'!X169^(1/3)*SIN(('OddsRatio_working_3-way'!Y169+2*PI())/3)</f>
        <v>0.4495986040029446</v>
      </c>
      <c r="AE169" s="11">
        <f>'OddsRatio_working_3-way'!X169^(1/3)*SIN(('OddsRatio_working_3-way'!Y169+4*PI())/3)</f>
        <v>-0.49086030909526313</v>
      </c>
      <c r="AF169" s="11">
        <f>-'OddsRatio_working_3-way'!U169/(3*'OddsRatio_working_3-way'!X169^(1/3))*COS(('OddsRatio_working_3-way'!Y169)/3)</f>
        <v>0.54297420663903317</v>
      </c>
      <c r="AG169" s="11">
        <f>-'OddsRatio_working_3-way'!U169/(3*'OddsRatio_working_3-way'!X169^(1/3))*COS(('OddsRatio_working_3-way'!Y169+2*PI())/3)</f>
        <v>-0.30722078813292619</v>
      </c>
      <c r="AH169" s="11">
        <f>-'OddsRatio_working_3-way'!U169/(3*'OddsRatio_working_3-way'!X169^(1/3))*COS(('OddsRatio_working_3-way'!Y169+4*PI())/3)</f>
        <v>-0.23575341850610704</v>
      </c>
      <c r="AI169" s="11">
        <f>'OddsRatio_working_3-way'!U169/(3*'OddsRatio_working_3-way'!X169^(1/3))*SIN(('OddsRatio_working_3-way'!Y169)/3)</f>
        <v>-4.1261705092318704E-2</v>
      </c>
      <c r="AJ169" s="11">
        <f>'OddsRatio_working_3-way'!U169/(3*'OddsRatio_working_3-way'!X169^(1/3))*SIN(('OddsRatio_working_3-way'!Y169+2*PI())/3)</f>
        <v>-0.4495986040029446</v>
      </c>
      <c r="AK169" s="11">
        <f>'OddsRatio_working_3-way'!U169/(3*'OddsRatio_working_3-way'!X169^(1/3))*SIN(('OddsRatio_working_3-way'!Y169+4*PI())/3)</f>
        <v>0.49086030909526313</v>
      </c>
      <c r="AL169" s="11">
        <f>'OddsRatio_working_3-way'!Z169+'OddsRatio_working_3-way'!AF169</f>
        <v>1.0859484132780663</v>
      </c>
      <c r="AM169" s="11">
        <f>'OddsRatio_working_3-way'!AA169+'OddsRatio_working_3-way'!AG169</f>
        <v>-0.61444157626585238</v>
      </c>
      <c r="AN169" s="11">
        <f>'OddsRatio_working_3-way'!AB169+'OddsRatio_working_3-way'!AH169</f>
        <v>-0.47150683701221408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1.0859484132780663</v>
      </c>
      <c r="AS169" s="11">
        <f>IF(('OddsRatio_working_3-way'!X169=0),IF(Q169&gt;0,-Q169^(1/3),(-Q169)^(1/3)),'OddsRatio_working_3-way'!AM169-'OddsRatio_working_3-way'!R169/3)</f>
        <v>-0.61444157626585238</v>
      </c>
      <c r="AT169" s="11">
        <f>IF(('OddsRatio_working_3-way'!X169=0),IF(Q169&gt;0,-Q169^(1/3),(-Q169)^(1/3)),'OddsRatio_working_3-way'!AN169-'OddsRatio_working_3-way'!R169/3)</f>
        <v>-0.47150683701221408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6.4754454584962984E-2</v>
      </c>
      <c r="D12" s="4">
        <f t="shared" si="2"/>
        <v>2.5552470849528035</v>
      </c>
      <c r="E12" s="4">
        <f t="shared" si="3"/>
        <v>1.6429846483398787</v>
      </c>
      <c r="G12" s="4">
        <f t="shared" si="1"/>
        <v>1.064754454584963</v>
      </c>
    </row>
    <row r="13" spans="1:7" x14ac:dyDescent="0.2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5.2545469418918689E-2</v>
      </c>
      <c r="D13" s="4">
        <f t="shared" si="2"/>
        <v>1.7685241000168785</v>
      </c>
      <c r="E13" s="4">
        <f t="shared" si="3"/>
        <v>2.3011953691211997</v>
      </c>
      <c r="G13" s="4">
        <f t="shared" si="1"/>
        <v>1.0525454694189187</v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1.575</v>
      </c>
      <c r="B12" s="4">
        <f>IF('True_Odds_Calculator_3-way'!B13="","",'True_Odds_Calculator_3-way'!B13)</f>
        <v>3.98</v>
      </c>
      <c r="C12" s="4">
        <f>IF('True_Odds_Calculator_3-way'!C13="","",'True_Odds_Calculator_3-way'!C13)</f>
        <v>6</v>
      </c>
      <c r="D12" s="4">
        <f t="shared" si="0"/>
        <v>5.284358299433678E-2</v>
      </c>
      <c r="E12" s="4">
        <f t="shared" si="1"/>
        <v>1.6199418542048023</v>
      </c>
      <c r="F12" s="4">
        <f t="shared" si="2"/>
        <v>4.2800568990042676</v>
      </c>
      <c r="G12" s="4">
        <f t="shared" si="3"/>
        <v>6.7090617195861579</v>
      </c>
      <c r="I12" s="4">
        <f t="shared" si="4"/>
        <v>1.0528435829943368</v>
      </c>
    </row>
    <row r="13" spans="1:9" x14ac:dyDescent="0.2">
      <c r="A13" s="4">
        <f>IF('True_Odds_Calculator_3-way'!A14="","",'True_Odds_Calculator_3-way'!A14)</f>
        <v>6.2</v>
      </c>
      <c r="B13" s="4">
        <f>IF('True_Odds_Calculator_3-way'!B14="","",'True_Odds_Calculator_3-way'!B14)</f>
        <v>4.24</v>
      </c>
      <c r="C13" s="4">
        <f>IF('True_Odds_Calculator_3-way'!C14="","",'True_Odds_Calculator_3-way'!C14)</f>
        <v>1.5249999999999999</v>
      </c>
      <c r="D13" s="4">
        <f t="shared" si="0"/>
        <v>5.287708410245151E-2</v>
      </c>
      <c r="E13" s="4">
        <f t="shared" si="1"/>
        <v>6.960655623849707</v>
      </c>
      <c r="F13" s="4">
        <f t="shared" si="2"/>
        <v>4.5824607928306893</v>
      </c>
      <c r="G13" s="4">
        <f t="shared" si="3"/>
        <v>1.5671229877958202</v>
      </c>
      <c r="I13" s="4">
        <f t="shared" si="4"/>
        <v>1.0528770841024515</v>
      </c>
    </row>
    <row r="14" spans="1:9" x14ac:dyDescent="0.2">
      <c r="A14" s="4">
        <f>IF('True_Odds_Calculator_3-way'!A15="","",'True_Odds_Calculator_3-way'!A15)</f>
        <v>4.4800000000000004</v>
      </c>
      <c r="B14" s="4">
        <f>IF('True_Odds_Calculator_3-way'!B15="","",'True_Odds_Calculator_3-way'!B15)</f>
        <v>3.36</v>
      </c>
      <c r="C14" s="4">
        <f>IF('True_Odds_Calculator_3-way'!C15="","",'True_Odds_Calculator_3-way'!C15)</f>
        <v>1.88</v>
      </c>
      <c r="D14" s="4">
        <f t="shared" si="0"/>
        <v>5.2748226950354526E-2</v>
      </c>
      <c r="E14" s="4">
        <f t="shared" si="1"/>
        <v>4.8630671320057477</v>
      </c>
      <c r="F14" s="4">
        <f t="shared" si="2"/>
        <v>3.5709655536293052</v>
      </c>
      <c r="G14" s="4">
        <f t="shared" si="3"/>
        <v>1.9442688882505026</v>
      </c>
      <c r="I14" s="4">
        <f t="shared" si="4"/>
        <v>1.0527482269503545</v>
      </c>
    </row>
    <row r="15" spans="1:9" x14ac:dyDescent="0.2">
      <c r="A15" s="4">
        <f>IF('True_Odds_Calculator_3-way'!A16="","",'True_Odds_Calculator_3-way'!A16)</f>
        <v>1.68</v>
      </c>
      <c r="B15" s="4">
        <f>IF('True_Odds_Calculator_3-way'!B16="","",'True_Odds_Calculator_3-way'!B16)</f>
        <v>3.92</v>
      </c>
      <c r="C15" s="4">
        <f>IF('True_Odds_Calculator_3-way'!C16="","",'True_Odds_Calculator_3-way'!C16)</f>
        <v>4.9400000000000004</v>
      </c>
      <c r="D15" s="4">
        <f t="shared" si="0"/>
        <v>5.2769285851992587E-2</v>
      </c>
      <c r="E15" s="4">
        <f t="shared" si="1"/>
        <v>1.7311570766749043</v>
      </c>
      <c r="F15" s="4">
        <f t="shared" si="2"/>
        <v>4.2103086407823271</v>
      </c>
      <c r="G15" s="4">
        <f t="shared" si="3"/>
        <v>5.4101023144928968</v>
      </c>
      <c r="I15" s="4">
        <f t="shared" si="4"/>
        <v>1.0527692858519926</v>
      </c>
    </row>
    <row r="16" spans="1:9" x14ac:dyDescent="0.2">
      <c r="A16" s="4">
        <f>IF('True_Odds_Calculator_3-way'!A17="","",'True_Odds_Calculator_3-way'!A17)</f>
        <v>11.68</v>
      </c>
      <c r="B16" s="4">
        <f>IF('True_Odds_Calculator_3-way'!B17="","",'True_Odds_Calculator_3-way'!B17)</f>
        <v>6.53</v>
      </c>
      <c r="C16" s="4">
        <f>IF('True_Odds_Calculator_3-way'!C17="","",'True_Odds_Calculator_3-way'!C17)</f>
        <v>1.26</v>
      </c>
      <c r="D16" s="4">
        <f t="shared" si="0"/>
        <v>3.2406588821659366E-2</v>
      </c>
      <c r="E16" s="4">
        <f t="shared" si="1"/>
        <v>13.366438958243231</v>
      </c>
      <c r="F16" s="4">
        <f t="shared" si="2"/>
        <v>7.0255722131906078</v>
      </c>
      <c r="G16" s="4">
        <f t="shared" si="3"/>
        <v>1.2773862064142449</v>
      </c>
      <c r="I16" s="4">
        <f t="shared" si="4"/>
        <v>1.0324065888216594</v>
      </c>
    </row>
    <row r="17" spans="1:9" x14ac:dyDescent="0.2">
      <c r="A17" s="4">
        <f>IF('True_Odds_Calculator_3-way'!A18="","",'True_Odds_Calculator_3-way'!A18)</f>
        <v>1.1299999999999999</v>
      </c>
      <c r="B17" s="4">
        <f>IF('True_Odds_Calculator_3-way'!B18="","",'True_Odds_Calculator_3-way'!B18)</f>
        <v>9.1999999999999993</v>
      </c>
      <c r="C17" s="4">
        <f>IF('True_Odds_Calculator_3-way'!C18="","",'True_Odds_Calculator_3-way'!C18)</f>
        <v>16</v>
      </c>
      <c r="D17" s="4">
        <f t="shared" si="0"/>
        <v>5.6151404386302506E-2</v>
      </c>
      <c r="E17" s="4">
        <f t="shared" si="1"/>
        <v>1.154416323508999</v>
      </c>
      <c r="F17" s="4">
        <f t="shared" si="2"/>
        <v>11.113763919821828</v>
      </c>
      <c r="G17" s="4">
        <f t="shared" si="3"/>
        <v>22.839985353350436</v>
      </c>
      <c r="I17" s="4">
        <f t="shared" si="4"/>
        <v>1.0561514043863025</v>
      </c>
    </row>
    <row r="18" spans="1:9" x14ac:dyDescent="0.2">
      <c r="A18" s="4">
        <f>IF('True_Odds_Calculator_3-way'!A19="","",'True_Odds_Calculator_3-way'!A19)</f>
        <v>3.1949999999999998</v>
      </c>
      <c r="B18" s="4">
        <f>IF('True_Odds_Calculator_3-way'!B19="","",'True_Odds_Calculator_3-way'!B19)</f>
        <v>2.95</v>
      </c>
      <c r="C18" s="4">
        <f>IF('True_Odds_Calculator_3-way'!C19="","",'True_Odds_Calculator_3-way'!C19)</f>
        <v>2.4700000000000002</v>
      </c>
      <c r="D18" s="4">
        <f t="shared" si="0"/>
        <v>5.6830395826011015E-2</v>
      </c>
      <c r="E18" s="4">
        <f t="shared" si="1"/>
        <v>3.400833298131726</v>
      </c>
      <c r="F18" s="4">
        <f t="shared" si="2"/>
        <v>3.1246134699629247</v>
      </c>
      <c r="G18" s="4">
        <f t="shared" si="3"/>
        <v>2.5912452983636998</v>
      </c>
      <c r="I18" s="4">
        <f t="shared" si="4"/>
        <v>1.056830395826011</v>
      </c>
    </row>
    <row r="19" spans="1:9" x14ac:dyDescent="0.2">
      <c r="A19" s="4">
        <f>IF('True_Odds_Calculator_3-way'!A20="","",'True_Odds_Calculator_3-way'!A20)</f>
        <v>2.85</v>
      </c>
      <c r="B19" s="4">
        <f>IF('True_Odds_Calculator_3-way'!B20="","",'True_Odds_Calculator_3-way'!B20)</f>
        <v>3.22</v>
      </c>
      <c r="C19" s="4">
        <f>IF('True_Odds_Calculator_3-way'!C20="","",'True_Odds_Calculator_3-way'!C20)</f>
        <v>2.544</v>
      </c>
      <c r="D19" s="4">
        <f t="shared" si="0"/>
        <v>5.4517960199925497E-2</v>
      </c>
      <c r="E19" s="4">
        <f t="shared" si="1"/>
        <v>3.0056698392361114</v>
      </c>
      <c r="F19" s="4">
        <f t="shared" si="2"/>
        <v>3.4201322680942772</v>
      </c>
      <c r="G19" s="4">
        <f t="shared" si="3"/>
        <v>2.6673131692764405</v>
      </c>
      <c r="I19" s="4">
        <f t="shared" si="4"/>
        <v>1.0545179601999255</v>
      </c>
    </row>
    <row r="20" spans="1:9" x14ac:dyDescent="0.2">
      <c r="A20" s="4">
        <f>IF('True_Odds_Calculator_3-way'!A21="","",'True_Odds_Calculator_3-way'!A21)</f>
        <v>1.615</v>
      </c>
      <c r="B20" s="4">
        <f>IF('True_Odds_Calculator_3-way'!B21="","",'True_Odds_Calculator_3-way'!B21)</f>
        <v>4.0199999999999996</v>
      </c>
      <c r="C20" s="4">
        <f>IF('True_Odds_Calculator_3-way'!C21="","",'True_Odds_Calculator_3-way'!C21)</f>
        <v>5.4</v>
      </c>
      <c r="D20" s="4">
        <f t="shared" si="0"/>
        <v>5.3136450530286261E-2</v>
      </c>
      <c r="E20" s="4">
        <f t="shared" si="1"/>
        <v>1.6625576657510963</v>
      </c>
      <c r="F20" s="4">
        <f t="shared" si="2"/>
        <v>4.3281786262783877</v>
      </c>
      <c r="G20" s="4">
        <f t="shared" si="3"/>
        <v>5.9711105131026319</v>
      </c>
      <c r="I20" s="4">
        <f t="shared" si="4"/>
        <v>1.0531364505302863</v>
      </c>
    </row>
    <row r="21" spans="1:9" x14ac:dyDescent="0.2">
      <c r="A21" s="4">
        <f>IF('True_Odds_Calculator_3-way'!A22="","",'True_Odds_Calculator_3-way'!A22)</f>
        <v>1.504</v>
      </c>
      <c r="B21" s="4">
        <f>IF('True_Odds_Calculator_3-way'!B22="","",'True_Odds_Calculator_3-way'!B22)</f>
        <v>4.46</v>
      </c>
      <c r="C21" s="4">
        <f>IF('True_Odds_Calculator_3-way'!C22="","",'True_Odds_Calculator_3-way'!C22)</f>
        <v>6.05</v>
      </c>
      <c r="D21" s="4">
        <f t="shared" si="0"/>
        <v>5.4398119856394977E-2</v>
      </c>
      <c r="E21" s="4">
        <f t="shared" si="1"/>
        <v>1.5461664177844356</v>
      </c>
      <c r="F21" s="4">
        <f t="shared" si="2"/>
        <v>4.852424663985544</v>
      </c>
      <c r="G21" s="4">
        <f t="shared" si="3"/>
        <v>6.7954841483927799</v>
      </c>
      <c r="I21" s="4">
        <f t="shared" si="4"/>
        <v>1.054398119856395</v>
      </c>
    </row>
    <row r="22" spans="1:9" x14ac:dyDescent="0.2">
      <c r="A22" s="4">
        <f>IF('True_Odds_Calculator_3-way'!A23="","",'True_Odds_Calculator_3-way'!A23)</f>
        <v>2.54</v>
      </c>
      <c r="B22" s="4">
        <f>IF('True_Odds_Calculator_3-way'!B23="","",'True_Odds_Calculator_3-way'!B23)</f>
        <v>2.8849999999999998</v>
      </c>
      <c r="C22" s="4">
        <f>IF('True_Odds_Calculator_3-way'!C23="","",'True_Odds_Calculator_3-way'!C23)</f>
        <v>3.2</v>
      </c>
      <c r="D22" s="4">
        <f t="shared" si="0"/>
        <v>5.282123800816052E-2</v>
      </c>
      <c r="E22" s="4">
        <f t="shared" si="1"/>
        <v>2.6589118045702183</v>
      </c>
      <c r="F22" s="4">
        <f t="shared" si="2"/>
        <v>3.0393901504317489</v>
      </c>
      <c r="G22" s="4">
        <f t="shared" si="3"/>
        <v>3.3910613986545246</v>
      </c>
      <c r="I22" s="4">
        <f t="shared" si="4"/>
        <v>1.0528212380081605</v>
      </c>
    </row>
    <row r="23" spans="1:9" x14ac:dyDescent="0.2">
      <c r="A23" s="4">
        <f>IF('True_Odds_Calculator_3-way'!A24="","",'True_Odds_Calculator_3-way'!A24)</f>
        <v>5.9</v>
      </c>
      <c r="B23" s="4">
        <f>IF('True_Odds_Calculator_3-way'!B24="","",'True_Odds_Calculator_3-way'!B24)</f>
        <v>4.3</v>
      </c>
      <c r="C23" s="4">
        <f>IF('True_Odds_Calculator_3-way'!C24="","",'True_Odds_Calculator_3-way'!C24)</f>
        <v>1.536</v>
      </c>
      <c r="D23" s="4">
        <f t="shared" si="0"/>
        <v>5.3091331625279015E-2</v>
      </c>
      <c r="E23" s="4">
        <f t="shared" si="1"/>
        <v>6.5878576677381098</v>
      </c>
      <c r="F23" s="4">
        <f t="shared" si="2"/>
        <v>4.6541711388341245</v>
      </c>
      <c r="G23" s="4">
        <f t="shared" si="3"/>
        <v>1.5789193896580711</v>
      </c>
      <c r="I23" s="4">
        <f t="shared" si="4"/>
        <v>1.053091331625279</v>
      </c>
    </row>
    <row r="24" spans="1:9" x14ac:dyDescent="0.2">
      <c r="A24" s="4">
        <f>IF('True_Odds_Calculator_3-way'!A25="","",'True_Odds_Calculator_3-way'!A25)</f>
        <v>3.645</v>
      </c>
      <c r="B24" s="4">
        <f>IF('True_Odds_Calculator_3-way'!B25="","",'True_Odds_Calculator_3-way'!B25)</f>
        <v>3.28</v>
      </c>
      <c r="C24" s="4">
        <f>IF('True_Odds_Calculator_3-way'!C25="","",'True_Odds_Calculator_3-way'!C25)</f>
        <v>2.7040000000000002</v>
      </c>
      <c r="D24" s="4">
        <f t="shared" si="0"/>
        <v>-5.0951043515840899E-2</v>
      </c>
      <c r="E24" s="4">
        <f t="shared" si="1"/>
        <v>3.4325087671690868</v>
      </c>
      <c r="F24" s="4">
        <f t="shared" si="2"/>
        <v>3.1069242067013731</v>
      </c>
      <c r="G24" s="4">
        <f t="shared" si="3"/>
        <v>2.5852741939487545</v>
      </c>
      <c r="I24" s="4">
        <f t="shared" si="4"/>
        <v>0.9490489564841591</v>
      </c>
    </row>
    <row r="25" spans="1:9" x14ac:dyDescent="0.2">
      <c r="A25" s="4">
        <f>IF('True_Odds_Calculator_3-way'!A26="","",'True_Odds_Calculator_3-way'!A26)</f>
        <v>2.4700000000000002</v>
      </c>
      <c r="B25" s="4">
        <f>IF('True_Odds_Calculator_3-way'!B26="","",'True_Odds_Calculator_3-way'!B26)</f>
        <v>3.36</v>
      </c>
      <c r="C25" s="4">
        <f>IF('True_Odds_Calculator_3-way'!C26="","",'True_Odds_Calculator_3-way'!C26)</f>
        <v>2.85</v>
      </c>
      <c r="D25" s="4">
        <f t="shared" si="0"/>
        <v>5.3354540196645317E-2</v>
      </c>
      <c r="E25" s="4">
        <f t="shared" si="1"/>
        <v>2.583488980201718</v>
      </c>
      <c r="F25" s="4">
        <f t="shared" si="2"/>
        <v>3.5735446090251455</v>
      </c>
      <c r="G25" s="4">
        <f t="shared" si="3"/>
        <v>3.0021704529011721</v>
      </c>
      <c r="I25" s="4">
        <f t="shared" si="4"/>
        <v>1.0533545401966453</v>
      </c>
    </row>
    <row r="26" spans="1:9" x14ac:dyDescent="0.2">
      <c r="A26" s="4">
        <f>IF('True_Odds_Calculator_3-way'!A27="","",'True_Odds_Calculator_3-way'!A27)</f>
        <v>3.94</v>
      </c>
      <c r="B26" s="4">
        <f>IF('True_Odds_Calculator_3-way'!B27="","",'True_Odds_Calculator_3-way'!B27)</f>
        <v>3.86</v>
      </c>
      <c r="C26" s="4">
        <f>IF('True_Odds_Calculator_3-way'!C27="","",'True_Odds_Calculator_3-way'!C27)</f>
        <v>1.85</v>
      </c>
      <c r="D26" s="4">
        <f t="shared" si="0"/>
        <v>5.3415004652478615E-2</v>
      </c>
      <c r="E26" s="4">
        <f t="shared" si="1"/>
        <v>4.2372503406100552</v>
      </c>
      <c r="F26" s="4">
        <f t="shared" si="2"/>
        <v>4.1448654350245082</v>
      </c>
      <c r="G26" s="4">
        <f t="shared" si="3"/>
        <v>1.9130132264063966</v>
      </c>
      <c r="I26" s="4">
        <f t="shared" si="4"/>
        <v>1.0534150046524786</v>
      </c>
    </row>
    <row r="27" spans="1:9" x14ac:dyDescent="0.2">
      <c r="A27" s="4">
        <f>IF('True_Odds_Calculator_3-way'!A28="","",'True_Odds_Calculator_3-way'!A28)</f>
        <v>2.2320000000000002</v>
      </c>
      <c r="B27" s="4">
        <f>IF('True_Odds_Calculator_3-way'!B28="","",'True_Odds_Calculator_3-way'!B28)</f>
        <v>3.24</v>
      </c>
      <c r="C27" s="4">
        <f>IF('True_Odds_Calculator_3-way'!C28="","",'True_Odds_Calculator_3-way'!C28)</f>
        <v>3.36</v>
      </c>
      <c r="D27" s="4">
        <f t="shared" si="0"/>
        <v>5.4289696762815032E-2</v>
      </c>
      <c r="E27" s="4">
        <f t="shared" si="1"/>
        <v>2.3259486342533884</v>
      </c>
      <c r="F27" s="4">
        <f t="shared" si="2"/>
        <v>3.4418027838062759</v>
      </c>
      <c r="G27" s="4">
        <f t="shared" si="3"/>
        <v>3.5775297669527459</v>
      </c>
      <c r="I27" s="4">
        <f t="shared" si="4"/>
        <v>1.054289696762815</v>
      </c>
    </row>
    <row r="28" spans="1:9" x14ac:dyDescent="0.2">
      <c r="A28" s="4">
        <f>IF('True_Odds_Calculator_3-way'!A29="","",'True_Odds_Calculator_3-way'!A29)</f>
        <v>1.29</v>
      </c>
      <c r="B28" s="4">
        <f>IF('True_Odds_Calculator_3-way'!B29="","",'True_Odds_Calculator_3-way'!B29)</f>
        <v>5.45</v>
      </c>
      <c r="C28" s="4">
        <f>IF('True_Odds_Calculator_3-way'!C29="","",'True_Odds_Calculator_3-way'!C29)</f>
        <v>10</v>
      </c>
      <c r="D28" s="4">
        <f t="shared" si="0"/>
        <v>5.8680036981722417E-2</v>
      </c>
      <c r="E28" s="4">
        <f t="shared" si="1"/>
        <v>1.3233923871133713</v>
      </c>
      <c r="F28" s="4">
        <f t="shared" si="2"/>
        <v>6.1003051381798725</v>
      </c>
      <c r="G28" s="4">
        <f t="shared" si="3"/>
        <v>12.43162796180596</v>
      </c>
      <c r="I28" s="4">
        <f t="shared" si="4"/>
        <v>1.0586800369817224</v>
      </c>
    </row>
    <row r="29" spans="1:9" x14ac:dyDescent="0.2">
      <c r="A29" s="4">
        <f>IF('True_Odds_Calculator_3-way'!A30="","",'True_Odds_Calculator_3-way'!A30)</f>
        <v>2.1120000000000001</v>
      </c>
      <c r="B29" s="4">
        <f>IF('True_Odds_Calculator_3-way'!B30="","",'True_Odds_Calculator_3-way'!B30)</f>
        <v>3.38</v>
      </c>
      <c r="C29" s="4">
        <f>IF('True_Odds_Calculator_3-way'!C30="","",'True_Odds_Calculator_3-way'!C30)</f>
        <v>3.52</v>
      </c>
      <c r="D29" s="4">
        <f t="shared" si="0"/>
        <v>5.3433745741437999E-2</v>
      </c>
      <c r="E29" s="4">
        <f t="shared" si="1"/>
        <v>2.1945532947484052</v>
      </c>
      <c r="F29" s="4">
        <f t="shared" si="2"/>
        <v>3.5965176268271715</v>
      </c>
      <c r="G29" s="4">
        <f t="shared" si="3"/>
        <v>3.7554501837771106</v>
      </c>
      <c r="I29" s="4">
        <f t="shared" si="4"/>
        <v>1.053433745741438</v>
      </c>
    </row>
    <row r="30" spans="1:9" x14ac:dyDescent="0.2">
      <c r="A30" s="4">
        <f>IF('True_Odds_Calculator_3-way'!A31="","",'True_Odds_Calculator_3-way'!A31)</f>
        <v>1.6125</v>
      </c>
      <c r="B30" s="4">
        <f>IF('True_Odds_Calculator_3-way'!B31="","",'True_Odds_Calculator_3-way'!B31)</f>
        <v>4.12</v>
      </c>
      <c r="C30" s="4">
        <f>IF('True_Odds_Calculator_3-way'!C31="","",'True_Odds_Calculator_3-way'!C31)</f>
        <v>5.0999999999999996</v>
      </c>
      <c r="D30" s="4">
        <f t="shared" si="0"/>
        <v>5.8951916734180765E-2</v>
      </c>
      <c r="E30" s="4">
        <f t="shared" si="1"/>
        <v>1.6652667328542925</v>
      </c>
      <c r="F30" s="4">
        <f t="shared" si="2"/>
        <v>4.4829418030021371</v>
      </c>
      <c r="G30" s="4">
        <f t="shared" si="3"/>
        <v>5.668041219867173</v>
      </c>
      <c r="I30" s="4">
        <f t="shared" si="4"/>
        <v>1.0589519167341808</v>
      </c>
    </row>
    <row r="31" spans="1:9" x14ac:dyDescent="0.2">
      <c r="A31" s="4">
        <f>IF('True_Odds_Calculator_3-way'!A32="","",'True_Odds_Calculator_3-way'!A32)</f>
        <v>2.0499999999999998</v>
      </c>
      <c r="B31" s="4">
        <f>IF('True_Odds_Calculator_3-way'!B32="","",'True_Odds_Calculator_3-way'!B32)</f>
        <v>3.3</v>
      </c>
      <c r="C31" s="4">
        <f>IF('True_Odds_Calculator_3-way'!C32="","",'True_Odds_Calculator_3-way'!C32)</f>
        <v>3.8</v>
      </c>
      <c r="D31" s="4">
        <f t="shared" si="0"/>
        <v>5.3993075815925717E-2</v>
      </c>
      <c r="E31" s="4">
        <f t="shared" si="1"/>
        <v>2.1285327886950762</v>
      </c>
      <c r="F31" s="4">
        <f t="shared" si="2"/>
        <v>3.5083704849422257</v>
      </c>
      <c r="G31" s="4">
        <f t="shared" si="3"/>
        <v>4.0789654625271066</v>
      </c>
      <c r="I31" s="4">
        <f t="shared" si="4"/>
        <v>1.0539930758159257</v>
      </c>
    </row>
    <row r="32" spans="1:9" x14ac:dyDescent="0.2">
      <c r="A32" s="4">
        <f>IF('True_Odds_Calculator_3-way'!A33="","",'True_Odds_Calculator_3-way'!A33)</f>
        <v>2.0350000000000001</v>
      </c>
      <c r="B32" s="4">
        <f>IF('True_Odds_Calculator_3-way'!B33="","",'True_Odds_Calculator_3-way'!B33)</f>
        <v>3.4</v>
      </c>
      <c r="C32" s="4">
        <f>IF('True_Odds_Calculator_3-way'!C33="","",'True_Odds_Calculator_3-way'!C33)</f>
        <v>3.72</v>
      </c>
      <c r="D32" s="4">
        <f t="shared" si="0"/>
        <v>5.4335342760390093E-2</v>
      </c>
      <c r="E32" s="4">
        <f t="shared" si="1"/>
        <v>2.1128752447635111</v>
      </c>
      <c r="F32" s="4">
        <f t="shared" si="2"/>
        <v>3.6231113997319824</v>
      </c>
      <c r="G32" s="4">
        <f t="shared" si="3"/>
        <v>3.9887449841103222</v>
      </c>
      <c r="I32" s="4">
        <f t="shared" si="4"/>
        <v>1.0543353427603901</v>
      </c>
    </row>
    <row r="33" spans="1:9" x14ac:dyDescent="0.2">
      <c r="A33" s="4">
        <f>IF('True_Odds_Calculator_3-way'!A34="","",'True_Odds_Calculator_3-way'!A34)</f>
        <v>3.165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2.2149999999999999</v>
      </c>
      <c r="D33" s="4">
        <f t="shared" si="0"/>
        <v>5.3137320530043608E-2</v>
      </c>
      <c r="E33" s="4">
        <f t="shared" si="1"/>
        <v>3.3529668990687789</v>
      </c>
      <c r="F33" s="4">
        <f t="shared" si="2"/>
        <v>3.7313175884816272</v>
      </c>
      <c r="G33" s="4">
        <f t="shared" si="3"/>
        <v>2.305449840366911</v>
      </c>
      <c r="I33" s="4">
        <f t="shared" si="4"/>
        <v>1.0531373205300436</v>
      </c>
    </row>
    <row r="34" spans="1:9" x14ac:dyDescent="0.2">
      <c r="A34" s="4">
        <f>IF('True_Odds_Calculator_3-way'!A35="","",'True_Odds_Calculator_3-way'!A35)</f>
        <v>2.8050000000000002</v>
      </c>
      <c r="B34" s="4">
        <f>IF('True_Odds_Calculator_3-way'!B35="","",'True_Odds_Calculator_3-way'!B35)</f>
        <v>2.99</v>
      </c>
      <c r="C34" s="4">
        <f>IF('True_Odds_Calculator_3-way'!C35="","",'True_Odds_Calculator_3-way'!C35)</f>
        <v>2.7679999999999998</v>
      </c>
      <c r="D34" s="4">
        <f t="shared" si="0"/>
        <v>5.222607569487514E-2</v>
      </c>
      <c r="E34" s="4">
        <f t="shared" si="1"/>
        <v>2.9490039340076399</v>
      </c>
      <c r="F34" s="4">
        <f t="shared" si="2"/>
        <v>3.154181415644242</v>
      </c>
      <c r="G34" s="4">
        <f t="shared" si="3"/>
        <v>2.9081350577417688</v>
      </c>
      <c r="I34" s="4">
        <f t="shared" si="4"/>
        <v>1.0522260756948751</v>
      </c>
    </row>
    <row r="35" spans="1:9" x14ac:dyDescent="0.2">
      <c r="A35" s="4">
        <f>IF('True_Odds_Calculator_3-way'!A36="","",'True_Odds_Calculator_3-way'!A36)</f>
        <v>2.2999999999999998</v>
      </c>
      <c r="B35" s="4">
        <f>IF('True_Odds_Calculator_3-way'!B36="","",'True_Odds_Calculator_3-way'!B36)</f>
        <v>3.32</v>
      </c>
      <c r="C35" s="4">
        <f>IF('True_Odds_Calculator_3-way'!C36="","",'True_Odds_Calculator_3-way'!C36)</f>
        <v>3.15</v>
      </c>
      <c r="D35" s="4">
        <f t="shared" si="0"/>
        <v>5.3447745433078175E-2</v>
      </c>
      <c r="E35" s="4">
        <f t="shared" si="1"/>
        <v>2.3982730886321639</v>
      </c>
      <c r="F35" s="4">
        <f t="shared" si="2"/>
        <v>3.5287196690367448</v>
      </c>
      <c r="G35" s="4">
        <f t="shared" si="3"/>
        <v>3.3372891075921265</v>
      </c>
      <c r="I35" s="4">
        <f t="shared" si="4"/>
        <v>1.0534477454330782</v>
      </c>
    </row>
    <row r="36" spans="1:9" x14ac:dyDescent="0.2">
      <c r="A36" s="4">
        <f>IF('True_Odds_Calculator_3-way'!A37="","",'True_Odds_Calculator_3-way'!A37)</f>
        <v>3.03</v>
      </c>
      <c r="B36" s="4">
        <f>IF('True_Odds_Calculator_3-way'!B37="","",'True_Odds_Calculator_3-way'!B37)</f>
        <v>2.91</v>
      </c>
      <c r="C36" s="4">
        <f>IF('True_Odds_Calculator_3-way'!C37="","",'True_Odds_Calculator_3-way'!C37)</f>
        <v>2.64</v>
      </c>
      <c r="D36" s="4">
        <f t="shared" si="0"/>
        <v>5.2463493772057612E-2</v>
      </c>
      <c r="E36" s="4">
        <f t="shared" si="1"/>
        <v>3.1995375051337915</v>
      </c>
      <c r="F36" s="4">
        <f t="shared" si="2"/>
        <v>3.0660289531625144</v>
      </c>
      <c r="G36" s="4">
        <f t="shared" si="3"/>
        <v>2.7677826416989606</v>
      </c>
      <c r="I36" s="4">
        <f t="shared" si="4"/>
        <v>1.0524634937720576</v>
      </c>
    </row>
    <row r="37" spans="1:9" x14ac:dyDescent="0.2">
      <c r="A37" s="4">
        <f>IF('True_Odds_Calculator_3-way'!A38="","",'True_Odds_Calculator_3-way'!A38)</f>
        <v>1.575</v>
      </c>
      <c r="B37" s="4">
        <f>IF('True_Odds_Calculator_3-way'!B38="","",'True_Odds_Calculator_3-way'!B38)</f>
        <v>4.0199999999999996</v>
      </c>
      <c r="C37" s="4">
        <f>IF('True_Odds_Calculator_3-way'!C38="","",'True_Odds_Calculator_3-way'!C38)</f>
        <v>5.9</v>
      </c>
      <c r="D37" s="4">
        <f t="shared" si="0"/>
        <v>5.3168379249836306E-2</v>
      </c>
      <c r="E37" s="4">
        <f t="shared" si="1"/>
        <v>1.6202260154103387</v>
      </c>
      <c r="F37" s="4">
        <f t="shared" si="2"/>
        <v>4.3283780104166052</v>
      </c>
      <c r="G37" s="4">
        <f t="shared" si="3"/>
        <v>6.5889724752841987</v>
      </c>
      <c r="I37" s="4">
        <f t="shared" si="4"/>
        <v>1.0531683792498363</v>
      </c>
    </row>
    <row r="38" spans="1:9" x14ac:dyDescent="0.2">
      <c r="A38" s="4">
        <f>IF('True_Odds_Calculator_3-way'!A39="","",'True_Odds_Calculator_3-way'!A39)</f>
        <v>5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1.8160000000000001</v>
      </c>
      <c r="D38" s="4">
        <f t="shared" si="0"/>
        <v>5.369109598184485E-2</v>
      </c>
      <c r="E38" s="4">
        <f t="shared" si="1"/>
        <v>5.4913986902551066</v>
      </c>
      <c r="F38" s="4">
        <f t="shared" si="2"/>
        <v>3.5071319329567086</v>
      </c>
      <c r="G38" s="4">
        <f t="shared" si="3"/>
        <v>1.8770045436322333</v>
      </c>
      <c r="I38" s="4">
        <f t="shared" si="4"/>
        <v>1.0536910959818448</v>
      </c>
    </row>
    <row r="39" spans="1:9" x14ac:dyDescent="0.2">
      <c r="A39" s="4">
        <f>IF('True_Odds_Calculator_3-way'!A40="","",'True_Odds_Calculator_3-way'!A40)</f>
        <v>2.89</v>
      </c>
      <c r="B39" s="4">
        <f>IF('True_Odds_Calculator_3-way'!B40="","",'True_Odds_Calculator_3-way'!B40)</f>
        <v>3.1850000000000001</v>
      </c>
      <c r="C39" s="4">
        <f>IF('True_Odds_Calculator_3-way'!C40="","",'True_Odds_Calculator_3-way'!C40)</f>
        <v>2.544</v>
      </c>
      <c r="D39" s="4">
        <f t="shared" si="0"/>
        <v>5.3074264795135218E-2</v>
      </c>
      <c r="E39" s="4">
        <f t="shared" si="1"/>
        <v>3.0457223258641384</v>
      </c>
      <c r="F39" s="4">
        <f t="shared" si="2"/>
        <v>3.3751819790499504</v>
      </c>
      <c r="G39" s="4">
        <f t="shared" si="3"/>
        <v>2.6638938060506896</v>
      </c>
      <c r="I39" s="4">
        <f t="shared" si="4"/>
        <v>1.0530742647951352</v>
      </c>
    </row>
    <row r="40" spans="1:9" x14ac:dyDescent="0.2">
      <c r="A40" s="4">
        <f>IF('True_Odds_Calculator_3-way'!A41="","",'True_Odds_Calculator_3-way'!A41)</f>
        <v>3.88</v>
      </c>
      <c r="B40" s="4">
        <f>IF('True_Odds_Calculator_3-way'!B41="","",'True_Odds_Calculator_3-way'!B41)</f>
        <v>3.76</v>
      </c>
      <c r="C40" s="4">
        <f>IF('True_Odds_Calculator_3-way'!C41="","",'True_Odds_Calculator_3-way'!C41)</f>
        <v>1.8879999999999999</v>
      </c>
      <c r="D40" s="4">
        <f t="shared" si="0"/>
        <v>5.3350422520549667E-2</v>
      </c>
      <c r="E40" s="4">
        <f t="shared" si="1"/>
        <v>4.1675612234489652</v>
      </c>
      <c r="F40" s="4">
        <f t="shared" si="2"/>
        <v>4.0294314080661726</v>
      </c>
      <c r="G40" s="4">
        <f t="shared" si="3"/>
        <v>1.9535922489928723</v>
      </c>
      <c r="I40" s="4">
        <f t="shared" si="4"/>
        <v>1.0533504225205497</v>
      </c>
    </row>
    <row r="41" spans="1:9" x14ac:dyDescent="0.2">
      <c r="A41" s="4">
        <f>IF('True_Odds_Calculator_3-way'!A42="","",'True_Odds_Calculator_3-way'!A42)</f>
        <v>1.44</v>
      </c>
      <c r="B41" s="4">
        <f>IF('True_Odds_Calculator_3-way'!B42="","",'True_Odds_Calculator_3-way'!B42)</f>
        <v>4.46</v>
      </c>
      <c r="C41" s="4">
        <f>IF('True_Odds_Calculator_3-way'!C42="","",'True_Odds_Calculator_3-way'!C42)</f>
        <v>7.4</v>
      </c>
      <c r="D41" s="4">
        <f t="shared" si="0"/>
        <v>5.3794826216350788E-2</v>
      </c>
      <c r="E41" s="4">
        <f t="shared" si="1"/>
        <v>1.4781685538263505</v>
      </c>
      <c r="F41" s="4">
        <f t="shared" si="2"/>
        <v>4.8476942242725247</v>
      </c>
      <c r="G41" s="4">
        <f t="shared" si="3"/>
        <v>8.5321664863415698</v>
      </c>
      <c r="I41" s="4">
        <f t="shared" si="4"/>
        <v>1.0537948262163508</v>
      </c>
    </row>
    <row r="42" spans="1:9" x14ac:dyDescent="0.2">
      <c r="A42" s="4">
        <f>IF('True_Odds_Calculator_3-way'!A43="","",'True_Odds_Calculator_3-way'!A43)</f>
        <v>3.68</v>
      </c>
      <c r="B42" s="4">
        <f>IF('True_Odds_Calculator_3-way'!B43="","",'True_Odds_Calculator_3-way'!B43)</f>
        <v>3.1</v>
      </c>
      <c r="C42" s="4">
        <f>IF('True_Odds_Calculator_3-way'!C43="","",'True_Odds_Calculator_3-way'!C43)</f>
        <v>2.1749999999999998</v>
      </c>
      <c r="D42" s="4">
        <f t="shared" si="0"/>
        <v>5.4089890538601804E-2</v>
      </c>
      <c r="E42" s="4">
        <f t="shared" si="1"/>
        <v>3.941520963283808</v>
      </c>
      <c r="F42" s="4">
        <f t="shared" si="2"/>
        <v>3.2835257323587674</v>
      </c>
      <c r="G42" s="4">
        <f t="shared" si="3"/>
        <v>2.2637742952809905</v>
      </c>
      <c r="I42" s="4">
        <f t="shared" si="4"/>
        <v>1.0540898905386018</v>
      </c>
    </row>
    <row r="43" spans="1:9" x14ac:dyDescent="0.2">
      <c r="A43" s="4">
        <f>IF('True_Odds_Calculator_3-way'!A44="","",'True_Odds_Calculator_3-way'!A44)</f>
        <v>1.78</v>
      </c>
      <c r="B43" s="4">
        <f>IF('True_Odds_Calculator_3-way'!B44="","",'True_Odds_Calculator_3-way'!B44)</f>
        <v>3.74</v>
      </c>
      <c r="C43" s="4">
        <f>IF('True_Odds_Calculator_3-way'!C44="","",'True_Odds_Calculator_3-way'!C44)</f>
        <v>4.4400000000000004</v>
      </c>
      <c r="D43" s="4">
        <f t="shared" si="0"/>
        <v>5.4402657178598934E-2</v>
      </c>
      <c r="E43" s="4">
        <f t="shared" si="1"/>
        <v>1.8393729538991745</v>
      </c>
      <c r="F43" s="4">
        <f t="shared" si="2"/>
        <v>4.0121091860993756</v>
      </c>
      <c r="G43" s="4">
        <f t="shared" si="3"/>
        <v>4.8287949269989356</v>
      </c>
      <c r="I43" s="4">
        <f t="shared" si="4"/>
        <v>1.0544026571785989</v>
      </c>
    </row>
    <row r="44" spans="1:9" x14ac:dyDescent="0.2">
      <c r="A44" s="4">
        <f>IF('True_Odds_Calculator_3-way'!A45="","",'True_Odds_Calculator_3-way'!A45)</f>
        <v>2.2320000000000002</v>
      </c>
      <c r="B44" s="4">
        <f>IF('True_Odds_Calculator_3-way'!B45="","",'True_Odds_Calculator_3-way'!B45)</f>
        <v>3.15</v>
      </c>
      <c r="C44" s="4">
        <f>IF('True_Odds_Calculator_3-way'!C45="","",'True_Odds_Calculator_3-way'!C45)</f>
        <v>3.46</v>
      </c>
      <c r="D44" s="4">
        <f t="shared" si="0"/>
        <v>5.4506332335905183E-2</v>
      </c>
      <c r="E44" s="4">
        <f t="shared" si="1"/>
        <v>2.3263393687070959</v>
      </c>
      <c r="F44" s="4">
        <f t="shared" si="2"/>
        <v>3.3412237444126518</v>
      </c>
      <c r="G44" s="4">
        <f t="shared" si="3"/>
        <v>3.6921000677511699</v>
      </c>
      <c r="I44" s="4">
        <f t="shared" si="4"/>
        <v>1.0545063323359052</v>
      </c>
    </row>
    <row r="45" spans="1:9" x14ac:dyDescent="0.2">
      <c r="A45" s="4">
        <f>IF('True_Odds_Calculator_3-way'!A46="","",'True_Odds_Calculator_3-way'!A46)</f>
        <v>1.89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3.96</v>
      </c>
      <c r="D45" s="4">
        <f t="shared" si="0"/>
        <v>5.4849825341628744E-2</v>
      </c>
      <c r="E45" s="4">
        <f t="shared" si="1"/>
        <v>1.9576472646441363</v>
      </c>
      <c r="F45" s="4">
        <f t="shared" si="2"/>
        <v>3.922479741014909</v>
      </c>
      <c r="G45" s="4">
        <f t="shared" si="3"/>
        <v>4.2690896441836204</v>
      </c>
      <c r="I45" s="4">
        <f t="shared" si="4"/>
        <v>1.0548498253416287</v>
      </c>
    </row>
    <row r="46" spans="1:9" x14ac:dyDescent="0.2">
      <c r="A46" s="4">
        <f>IF('True_Odds_Calculator_3-way'!A47="","",'True_Odds_Calculator_3-way'!A47)</f>
        <v>2.1150000000000002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3.44</v>
      </c>
      <c r="D46" s="4">
        <f t="shared" si="0"/>
        <v>5.5908574008003642E-2</v>
      </c>
      <c r="E46" s="4">
        <f t="shared" si="1"/>
        <v>2.2017845367754107</v>
      </c>
      <c r="F46" s="4">
        <f t="shared" si="2"/>
        <v>3.6528149921519506</v>
      </c>
      <c r="G46" s="4">
        <f t="shared" si="3"/>
        <v>3.6756397438897279</v>
      </c>
      <c r="I46" s="4">
        <f t="shared" si="4"/>
        <v>1.0559085740080036</v>
      </c>
    </row>
    <row r="47" spans="1:9" x14ac:dyDescent="0.2">
      <c r="A47" s="4">
        <f>IF('True_Odds_Calculator_3-way'!A48="","",'True_Odds_Calculator_3-way'!A48)</f>
        <v>1.42</v>
      </c>
      <c r="B47" s="4">
        <f>IF('True_Odds_Calculator_3-way'!B48="","",'True_Odds_Calculator_3-way'!B48)</f>
        <v>4.68</v>
      </c>
      <c r="C47" s="4">
        <f>IF('True_Odds_Calculator_3-way'!C48="","",'True_Odds_Calculator_3-way'!C48)</f>
        <v>7.3</v>
      </c>
      <c r="D47" s="4">
        <f t="shared" si="0"/>
        <v>5.4886867157752928E-2</v>
      </c>
      <c r="E47" s="4">
        <f t="shared" si="1"/>
        <v>1.4578752846860161</v>
      </c>
      <c r="F47" s="4">
        <f t="shared" si="2"/>
        <v>5.1182418460447741</v>
      </c>
      <c r="G47" s="4">
        <f t="shared" si="3"/>
        <v>8.4252614321573169</v>
      </c>
      <c r="I47" s="4">
        <f t="shared" si="4"/>
        <v>1.0548868671577529</v>
      </c>
    </row>
    <row r="48" spans="1:9" x14ac:dyDescent="0.2">
      <c r="A48" s="4">
        <f>IF('True_Odds_Calculator_3-way'!A49="","",'True_Odds_Calculator_3-way'!A49)</f>
        <v>2.3199999999999998</v>
      </c>
      <c r="B48" s="4">
        <f>IF('True_Odds_Calculator_3-way'!B49="","",'True_Odds_Calculator_3-way'!B49)</f>
        <v>3.165</v>
      </c>
      <c r="C48" s="4">
        <f>IF('True_Odds_Calculator_3-way'!C49="","",'True_Odds_Calculator_3-way'!C49)</f>
        <v>3.26</v>
      </c>
      <c r="D48" s="4">
        <f t="shared" si="0"/>
        <v>5.3738715209022514E-2</v>
      </c>
      <c r="E48" s="4">
        <f t="shared" si="1"/>
        <v>2.42059493864766</v>
      </c>
      <c r="F48" s="4">
        <f t="shared" si="2"/>
        <v>3.3552221188317954</v>
      </c>
      <c r="G48" s="4">
        <f t="shared" si="3"/>
        <v>3.4621775652795375</v>
      </c>
      <c r="I48" s="4">
        <f t="shared" si="4"/>
        <v>1.0537387152090225</v>
      </c>
    </row>
    <row r="49" spans="1:9" x14ac:dyDescent="0.2">
      <c r="A49" s="4">
        <f>IF('True_Odds_Calculator_3-way'!A50="","",'True_Odds_Calculator_3-way'!A50)</f>
        <v>2.0640000000000001</v>
      </c>
      <c r="B49" s="4">
        <f>IF('True_Odds_Calculator_3-way'!B50="","",'True_Odds_Calculator_3-way'!B50)</f>
        <v>3.14</v>
      </c>
      <c r="C49" s="4">
        <f>IF('True_Odds_Calculator_3-way'!C50="","",'True_Odds_Calculator_3-way'!C50)</f>
        <v>3.98</v>
      </c>
      <c r="D49" s="4">
        <f t="shared" si="0"/>
        <v>5.4223743017660642E-2</v>
      </c>
      <c r="E49" s="4">
        <f t="shared" si="1"/>
        <v>2.1439833021309251</v>
      </c>
      <c r="F49" s="4">
        <f t="shared" si="2"/>
        <v>3.3289307494721725</v>
      </c>
      <c r="G49" s="4">
        <f t="shared" si="3"/>
        <v>4.2885011914728945</v>
      </c>
      <c r="I49" s="4">
        <f t="shared" si="4"/>
        <v>1.0542237430176606</v>
      </c>
    </row>
    <row r="50" spans="1:9" x14ac:dyDescent="0.2">
      <c r="A50" s="4">
        <f>IF('True_Odds_Calculator_3-way'!A51="","",'True_Odds_Calculator_3-way'!A51)</f>
        <v>2.62</v>
      </c>
      <c r="B50" s="4">
        <f>IF('True_Odds_Calculator_3-way'!B51="","",'True_Odds_Calculator_3-way'!B51)</f>
        <v>3.19</v>
      </c>
      <c r="C50" s="4">
        <f>IF('True_Odds_Calculator_3-way'!C51="","",'True_Odds_Calculator_3-way'!C51)</f>
        <v>2.8</v>
      </c>
      <c r="D50" s="4">
        <f t="shared" si="0"/>
        <v>5.2301870280285767E-2</v>
      </c>
      <c r="E50" s="4">
        <f t="shared" si="1"/>
        <v>2.7454016183300203</v>
      </c>
      <c r="F50" s="4">
        <f t="shared" si="2"/>
        <v>3.3778572404595071</v>
      </c>
      <c r="G50" s="4">
        <f t="shared" si="3"/>
        <v>2.9436967912034828</v>
      </c>
      <c r="I50" s="4">
        <f t="shared" si="4"/>
        <v>1.0523018702802858</v>
      </c>
    </row>
    <row r="51" spans="1:9" x14ac:dyDescent="0.2">
      <c r="A51" s="4">
        <f>IF('True_Odds_Calculator_3-way'!A52="","",'True_Odds_Calculator_3-way'!A52)</f>
        <v>1.885</v>
      </c>
      <c r="B51" s="4">
        <f>IF('True_Odds_Calculator_3-way'!B52="","",'True_Odds_Calculator_3-way'!B52)</f>
        <v>3.52</v>
      </c>
      <c r="C51" s="4">
        <f>IF('True_Odds_Calculator_3-way'!C52="","",'True_Odds_Calculator_3-way'!C52)</f>
        <v>4.16</v>
      </c>
      <c r="D51" s="4">
        <f t="shared" si="0"/>
        <v>5.4979503255365492E-2</v>
      </c>
      <c r="E51" s="4">
        <f t="shared" si="1"/>
        <v>1.9524482109227874</v>
      </c>
      <c r="F51" s="4">
        <f t="shared" si="2"/>
        <v>3.7627310876715447</v>
      </c>
      <c r="G51" s="4">
        <f t="shared" si="3"/>
        <v>4.5033256413736948</v>
      </c>
      <c r="I51" s="4">
        <f t="shared" si="4"/>
        <v>1.0549795032553655</v>
      </c>
    </row>
    <row r="52" spans="1:9" x14ac:dyDescent="0.2">
      <c r="A52" s="4">
        <f>IF('True_Odds_Calculator_3-way'!A53="","",'True_Odds_Calculator_3-way'!A53)</f>
        <v>2.54</v>
      </c>
      <c r="B52" s="4">
        <f>IF('True_Odds_Calculator_3-way'!B53="","",'True_Odds_Calculator_3-way'!B53)</f>
        <v>3.1667999999999998</v>
      </c>
      <c r="C52" s="4">
        <f>IF('True_Odds_Calculator_3-way'!C53="","",'True_Odds_Calculator_3-way'!C53)</f>
        <v>2.9049999999999998</v>
      </c>
      <c r="D52" s="4">
        <f t="shared" si="0"/>
        <v>5.3711044420556409E-2</v>
      </c>
      <c r="E52" s="4">
        <f t="shared" si="1"/>
        <v>2.6610103809353012</v>
      </c>
      <c r="F52" s="4">
        <f t="shared" si="2"/>
        <v>3.3571410995676612</v>
      </c>
      <c r="G52" s="4">
        <f t="shared" si="3"/>
        <v>3.0643789455321744</v>
      </c>
      <c r="I52" s="4">
        <f t="shared" si="4"/>
        <v>1.0537110444205564</v>
      </c>
    </row>
    <row r="53" spans="1:9" x14ac:dyDescent="0.2">
      <c r="A53" s="4">
        <f>IF('True_Odds_Calculator_3-way'!A54="","",'True_Odds_Calculator_3-way'!A54)</f>
        <v>2.78</v>
      </c>
      <c r="B53" s="4">
        <f>IF('True_Odds_Calculator_3-way'!B54="","",'True_Odds_Calculator_3-way'!B54)</f>
        <v>3.1680000000000001</v>
      </c>
      <c r="C53" s="4">
        <f>IF('True_Odds_Calculator_3-way'!C54="","",'True_Odds_Calculator_3-way'!C54)</f>
        <v>2.65</v>
      </c>
      <c r="D53" s="4">
        <f t="shared" si="0"/>
        <v>5.272728643843072E-2</v>
      </c>
      <c r="E53" s="4">
        <f t="shared" si="1"/>
        <v>2.9228103208113074</v>
      </c>
      <c r="F53" s="4">
        <f t="shared" si="2"/>
        <v>3.3547950361890249</v>
      </c>
      <c r="G53" s="4">
        <f t="shared" si="3"/>
        <v>2.7794552684389089</v>
      </c>
      <c r="I53" s="4">
        <f t="shared" si="4"/>
        <v>1.0527272864384307</v>
      </c>
    </row>
    <row r="54" spans="1:9" x14ac:dyDescent="0.2">
      <c r="A54" s="4">
        <f>IF('True_Odds_Calculator_3-way'!A55="","",'True_Odds_Calculator_3-way'!A55)</f>
        <v>1.62</v>
      </c>
      <c r="B54" s="4">
        <f>IF('True_Odds_Calculator_3-way'!B55="","",'True_Odds_Calculator_3-way'!B55)</f>
        <v>3.88</v>
      </c>
      <c r="C54" s="4">
        <f>IF('True_Odds_Calculator_3-way'!C55="","",'True_Odds_Calculator_3-way'!C55)</f>
        <v>5.65</v>
      </c>
      <c r="D54" s="4">
        <f t="shared" si="0"/>
        <v>5.2007059822648527E-2</v>
      </c>
      <c r="E54" s="4">
        <f t="shared" si="1"/>
        <v>1.6668103901435318</v>
      </c>
      <c r="F54" s="4">
        <f t="shared" si="2"/>
        <v>4.159798282370323</v>
      </c>
      <c r="G54" s="4">
        <f t="shared" si="3"/>
        <v>6.2634874872426805</v>
      </c>
      <c r="I54" s="4">
        <f t="shared" si="4"/>
        <v>1.0520070598226485</v>
      </c>
    </row>
    <row r="55" spans="1:9" x14ac:dyDescent="0.2">
      <c r="A55" s="4">
        <f>IF('True_Odds_Calculator_3-way'!A56="","",'True_Odds_Calculator_3-way'!A56)</f>
        <v>2.5099999999999998</v>
      </c>
      <c r="B55" s="4">
        <f>IF('True_Odds_Calculator_3-way'!B56="","",'True_Odds_Calculator_3-way'!B56)</f>
        <v>3.06</v>
      </c>
      <c r="C55" s="4">
        <f>IF('True_Odds_Calculator_3-way'!C56="","",'True_Odds_Calculator_3-way'!C56)</f>
        <v>3.05</v>
      </c>
      <c r="D55" s="4">
        <f t="shared" si="0"/>
        <v>5.3072612581923639E-2</v>
      </c>
      <c r="E55" s="4">
        <f t="shared" si="1"/>
        <v>2.6266332482799011</v>
      </c>
      <c r="F55" s="4">
        <f t="shared" si="2"/>
        <v>3.2351307793546362</v>
      </c>
      <c r="G55" s="4">
        <f t="shared" si="3"/>
        <v>3.2239554685568246</v>
      </c>
      <c r="I55" s="4">
        <f t="shared" si="4"/>
        <v>1.0530726125819236</v>
      </c>
    </row>
    <row r="56" spans="1:9" x14ac:dyDescent="0.2">
      <c r="A56" s="4">
        <f>IF('True_Odds_Calculator_3-way'!A57="","",'True_Odds_Calculator_3-way'!A57)</f>
        <v>2.2799999999999998</v>
      </c>
      <c r="B56" s="4">
        <f>IF('True_Odds_Calculator_3-way'!B57="","",'True_Odds_Calculator_3-way'!B57)</f>
        <v>3.32</v>
      </c>
      <c r="C56" s="4">
        <f>IF('True_Odds_Calculator_3-way'!C57="","",'True_Odds_Calculator_3-way'!C57)</f>
        <v>3.17</v>
      </c>
      <c r="D56" s="4">
        <f t="shared" si="0"/>
        <v>5.5258723754390005E-2</v>
      </c>
      <c r="E56" s="4">
        <f t="shared" si="1"/>
        <v>2.379949874421567</v>
      </c>
      <c r="F56" s="4">
        <f t="shared" si="2"/>
        <v>3.5362523991945305</v>
      </c>
      <c r="G56" s="4">
        <f t="shared" si="3"/>
        <v>3.3665744556193489</v>
      </c>
      <c r="I56" s="4">
        <f t="shared" si="4"/>
        <v>1.05525872375439</v>
      </c>
    </row>
    <row r="57" spans="1:9" x14ac:dyDescent="0.2">
      <c r="A57" s="4">
        <f>IF('True_Odds_Calculator_3-way'!A58="","",'True_Odds_Calculator_3-way'!A58)</f>
        <v>1.83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4.24</v>
      </c>
      <c r="D57" s="4">
        <f t="shared" si="0"/>
        <v>6.0074921813245252E-2</v>
      </c>
      <c r="E57" s="4">
        <f t="shared" si="1"/>
        <v>1.899612639275766</v>
      </c>
      <c r="F57" s="4">
        <f t="shared" si="2"/>
        <v>3.8796862152492273</v>
      </c>
      <c r="G57" s="4">
        <f t="shared" si="3"/>
        <v>4.6334032219538726</v>
      </c>
      <c r="I57" s="4">
        <f t="shared" si="4"/>
        <v>1.0600749218132453</v>
      </c>
    </row>
    <row r="58" spans="1:9" x14ac:dyDescent="0.2">
      <c r="A58" s="4">
        <f>IF('True_Odds_Calculator_3-way'!A59="","",'True_Odds_Calculator_3-way'!A59)</f>
        <v>1.8</v>
      </c>
      <c r="B58" s="4">
        <f>IF('True_Odds_Calculator_3-way'!B59="","",'True_Odds_Calculator_3-way'!B59)</f>
        <v>4</v>
      </c>
      <c r="C58" s="4">
        <f>IF('True_Odds_Calculator_3-way'!C59="","",'True_Odds_Calculator_3-way'!C59)</f>
        <v>4</v>
      </c>
      <c r="D58" s="4">
        <f t="shared" si="0"/>
        <v>5.555555555555558E-2</v>
      </c>
      <c r="E58" s="4">
        <f t="shared" si="1"/>
        <v>1.8620689655172415</v>
      </c>
      <c r="F58" s="4">
        <f t="shared" si="2"/>
        <v>4.32</v>
      </c>
      <c r="G58" s="4">
        <f t="shared" si="3"/>
        <v>4.32</v>
      </c>
      <c r="I58" s="4">
        <f t="shared" si="4"/>
        <v>1.0555555555555556</v>
      </c>
    </row>
    <row r="59" spans="1:9" x14ac:dyDescent="0.2">
      <c r="A59" s="4">
        <f>IF('True_Odds_Calculator_3-way'!A60="","",'True_Odds_Calculator_3-way'!A60)</f>
        <v>3.8</v>
      </c>
      <c r="B59" s="4">
        <f>IF('True_Odds_Calculator_3-way'!B60="","",'True_Odds_Calculator_3-way'!B60)</f>
        <v>3.5</v>
      </c>
      <c r="C59" s="4">
        <f>IF('True_Odds_Calculator_3-way'!C60="","",'True_Odds_Calculator_3-way'!C60)</f>
        <v>1.95</v>
      </c>
      <c r="D59" s="4">
        <f t="shared" si="0"/>
        <v>6.1692693271640842E-2</v>
      </c>
      <c r="E59" s="4">
        <f t="shared" si="1"/>
        <v>4.1221192052980138</v>
      </c>
      <c r="F59" s="4">
        <f t="shared" si="2"/>
        <v>3.7714493456131857</v>
      </c>
      <c r="G59" s="4">
        <f t="shared" si="3"/>
        <v>2.0314621409921672</v>
      </c>
      <c r="I59" s="4">
        <f t="shared" si="4"/>
        <v>1.0616926932716408</v>
      </c>
    </row>
    <row r="60" spans="1:9" x14ac:dyDescent="0.2">
      <c r="A60" s="4">
        <f>IF('True_Odds_Calculator_3-way'!A61="","",'True_Odds_Calculator_3-way'!A61)</f>
        <v>2.7</v>
      </c>
      <c r="B60" s="4">
        <f>IF('True_Odds_Calculator_3-way'!B61="","",'True_Odds_Calculator_3-way'!B61)</f>
        <v>3.2</v>
      </c>
      <c r="C60" s="4">
        <f>IF('True_Odds_Calculator_3-way'!C61="","",'True_Odds_Calculator_3-way'!C61)</f>
        <v>2.7</v>
      </c>
      <c r="D60" s="4">
        <f t="shared" si="0"/>
        <v>5.32407407407407E-2</v>
      </c>
      <c r="E60" s="4">
        <f t="shared" si="1"/>
        <v>2.8358862144420134</v>
      </c>
      <c r="F60" s="4">
        <f t="shared" si="2"/>
        <v>3.3926701570680629</v>
      </c>
      <c r="G60" s="4">
        <f t="shared" si="3"/>
        <v>2.8358862144420134</v>
      </c>
      <c r="I60" s="4">
        <f t="shared" si="4"/>
        <v>1.0532407407407407</v>
      </c>
    </row>
    <row r="61" spans="1:9" x14ac:dyDescent="0.2">
      <c r="A61" s="4">
        <f>IF('True_Odds_Calculator_3-way'!A62="","",'True_Odds_Calculator_3-way'!A62)</f>
        <v>2.4</v>
      </c>
      <c r="B61" s="4">
        <f>IF('True_Odds_Calculator_3-way'!B62="","",'True_Odds_Calculator_3-way'!B62)</f>
        <v>3.5</v>
      </c>
      <c r="C61" s="4">
        <f>IF('True_Odds_Calculator_3-way'!C62="","",'True_Odds_Calculator_3-way'!C62)</f>
        <v>2.75</v>
      </c>
      <c r="D61" s="4">
        <f t="shared" si="0"/>
        <v>6.6017316017315864E-2</v>
      </c>
      <c r="E61" s="4">
        <f t="shared" si="1"/>
        <v>2.5338208409506393</v>
      </c>
      <c r="F61" s="4">
        <f t="shared" si="2"/>
        <v>3.7920656634746917</v>
      </c>
      <c r="G61" s="4">
        <f t="shared" si="3"/>
        <v>2.9271383315733894</v>
      </c>
      <c r="I61" s="4">
        <f t="shared" si="4"/>
        <v>1.0660173160173159</v>
      </c>
    </row>
    <row r="62" spans="1:9" x14ac:dyDescent="0.2">
      <c r="A62" s="4">
        <f>IF('True_Odds_Calculator_3-way'!A63="","",'True_Odds_Calculator_3-way'!A63)</f>
        <v>1.65</v>
      </c>
      <c r="B62" s="4">
        <f>IF('True_Odds_Calculator_3-way'!B63="","",'True_Odds_Calculator_3-way'!B63)</f>
        <v>3.8</v>
      </c>
      <c r="C62" s="4">
        <f>IF('True_Odds_Calculator_3-way'!C63="","",'True_Odds_Calculator_3-way'!C63)</f>
        <v>5</v>
      </c>
      <c r="D62" s="4">
        <f t="shared" si="0"/>
        <v>6.9218500797448179E-2</v>
      </c>
      <c r="E62" s="4">
        <f t="shared" si="1"/>
        <v>1.7153018420572677</v>
      </c>
      <c r="F62" s="4">
        <f t="shared" si="2"/>
        <v>4.1651904340124002</v>
      </c>
      <c r="G62" s="4">
        <f t="shared" si="3"/>
        <v>5.6520432692307692</v>
      </c>
      <c r="I62" s="4">
        <f t="shared" si="4"/>
        <v>1.0692185007974482</v>
      </c>
    </row>
    <row r="63" spans="1:9" x14ac:dyDescent="0.2">
      <c r="A63" s="4">
        <f>IF('True_Odds_Calculator_3-way'!A64="","",'True_Odds_Calculator_3-way'!A64)</f>
        <v>2.25</v>
      </c>
      <c r="B63" s="4">
        <f>IF('True_Odds_Calculator_3-way'!B64="","",'True_Odds_Calculator_3-way'!B64)</f>
        <v>3.4</v>
      </c>
      <c r="C63" s="4">
        <f>IF('True_Odds_Calculator_3-way'!C64="","",'True_Odds_Calculator_3-way'!C64)</f>
        <v>3.1</v>
      </c>
      <c r="D63" s="4">
        <f t="shared" si="0"/>
        <v>6.1142736664558273E-2</v>
      </c>
      <c r="E63" s="4">
        <f t="shared" si="1"/>
        <v>2.3581372224063641</v>
      </c>
      <c r="F63" s="4">
        <f t="shared" si="2"/>
        <v>3.6531450577663667</v>
      </c>
      <c r="G63" s="4">
        <f t="shared" si="3"/>
        <v>3.3090697674418603</v>
      </c>
      <c r="I63" s="4">
        <f t="shared" si="4"/>
        <v>1.0611427366645583</v>
      </c>
    </row>
    <row r="64" spans="1:9" x14ac:dyDescent="0.2">
      <c r="A64" s="4">
        <f>IF('True_Odds_Calculator_3-way'!A65="","",'True_Odds_Calculator_3-way'!A65)</f>
        <v>2.5</v>
      </c>
      <c r="B64" s="4">
        <f>IF('True_Odds_Calculator_3-way'!B65="","",'True_Odds_Calculator_3-way'!B65)</f>
        <v>3.4</v>
      </c>
      <c r="C64" s="4">
        <f>IF('True_Odds_Calculator_3-way'!C65="","",'True_Odds_Calculator_3-way'!C65)</f>
        <v>2.7</v>
      </c>
      <c r="D64" s="4">
        <f t="shared" si="0"/>
        <v>6.4488017429193967E-2</v>
      </c>
      <c r="E64" s="4">
        <f t="shared" si="1"/>
        <v>2.6419800460475829</v>
      </c>
      <c r="F64" s="4">
        <f t="shared" si="2"/>
        <v>3.6680873734683006</v>
      </c>
      <c r="G64" s="4">
        <f t="shared" si="3"/>
        <v>2.8663613655287268</v>
      </c>
      <c r="I64" s="4">
        <f t="shared" si="4"/>
        <v>1.064488017429194</v>
      </c>
    </row>
    <row r="65" spans="1:9" x14ac:dyDescent="0.2">
      <c r="A65" s="4">
        <f>IF('True_Odds_Calculator_3-way'!A66="","",'True_Odds_Calculator_3-way'!A66)</f>
        <v>1.8</v>
      </c>
      <c r="B65" s="4">
        <f>IF('True_Odds_Calculator_3-way'!B66="","",'True_Odds_Calculator_3-way'!B66)</f>
        <v>4</v>
      </c>
      <c r="C65" s="4">
        <f>IF('True_Odds_Calculator_3-way'!C66="","",'True_Odds_Calculator_3-way'!C66)</f>
        <v>3.75</v>
      </c>
      <c r="D65" s="4">
        <f t="shared" si="0"/>
        <v>7.2222222222222188E-2</v>
      </c>
      <c r="E65" s="4">
        <f t="shared" si="1"/>
        <v>1.8815331010452963</v>
      </c>
      <c r="F65" s="4">
        <f t="shared" si="2"/>
        <v>4.4262295081967213</v>
      </c>
      <c r="G65" s="4">
        <f t="shared" si="3"/>
        <v>4.122137404580152</v>
      </c>
      <c r="I65" s="4">
        <f t="shared" si="4"/>
        <v>1.0722222222222222</v>
      </c>
    </row>
    <row r="66" spans="1:9" x14ac:dyDescent="0.2">
      <c r="A66" s="4">
        <f>IF('True_Odds_Calculator_3-way'!A67="","",'True_Odds_Calculator_3-way'!A67)</f>
        <v>2.11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3.32</v>
      </c>
      <c r="D66" s="4">
        <f t="shared" si="0"/>
        <v>5.6037344970702341E-2</v>
      </c>
      <c r="E66" s="4">
        <f t="shared" si="1"/>
        <v>2.1965733994063203</v>
      </c>
      <c r="F66" s="4">
        <f t="shared" si="2"/>
        <v>3.8135951104775017</v>
      </c>
      <c r="G66" s="4">
        <f t="shared" si="3"/>
        <v>3.5395009545206122</v>
      </c>
      <c r="I66" s="4">
        <f t="shared" si="4"/>
        <v>1.0560373449707023</v>
      </c>
    </row>
    <row r="67" spans="1:9" x14ac:dyDescent="0.2">
      <c r="A67" s="4">
        <f>IF('True_Odds_Calculator_3-way'!A68="","",'True_Odds_Calculator_3-way'!A68)</f>
        <v>3.16</v>
      </c>
      <c r="B67" s="4">
        <f>IF('True_Odds_Calculator_3-way'!B68="","",'True_Odds_Calculator_3-way'!B68)</f>
        <v>3.4</v>
      </c>
      <c r="C67" s="4">
        <f>IF('True_Odds_Calculator_3-way'!C68="","",'True_Odds_Calculator_3-way'!C68)</f>
        <v>2.2400000000000002</v>
      </c>
      <c r="D67" s="4">
        <f t="shared" ref="D67:D130" si="5">IF(A67="","",((1/A67)+(1/B67)+(1/C67))-1)</f>
        <v>5.7001914689926547E-2</v>
      </c>
      <c r="E67" s="4">
        <f t="shared" ref="E67:E130" si="6">IF(A67="","",(3*A67)/(3-($D67*A67)))</f>
        <v>3.3618523981940909</v>
      </c>
      <c r="F67" s="4">
        <f t="shared" ref="F67:F130" si="7">IF(B67="","",(3*B67)/(3-($D67*B67)))</f>
        <v>3.6348170702237685</v>
      </c>
      <c r="G67" s="4">
        <f t="shared" ref="G67:G130" si="8">IF(C67="","",(3*C67)/(3-($D67*C67)))</f>
        <v>2.3395756859329313</v>
      </c>
      <c r="I67" s="4">
        <f t="shared" ref="I67:I130" si="9">IF(A67="","",D67+1)</f>
        <v>1.0570019146899265</v>
      </c>
    </row>
    <row r="68" spans="1:9" x14ac:dyDescent="0.2">
      <c r="A68" s="4">
        <f>IF('True_Odds_Calculator_3-way'!A69="","",'True_Odds_Calculator_3-way'!A69)</f>
        <v>1.9550000000000001</v>
      </c>
      <c r="B68" s="4">
        <f>IF('True_Odds_Calculator_3-way'!B69="","",'True_Odds_Calculator_3-way'!B69)</f>
        <v>3.28</v>
      </c>
      <c r="C68" s="4">
        <f>IF('True_Odds_Calculator_3-way'!C69="","",'True_Odds_Calculator_3-way'!C69)</f>
        <v>4.2</v>
      </c>
      <c r="D68" s="4">
        <f t="shared" si="5"/>
        <v>5.4482238282375528E-2</v>
      </c>
      <c r="E68" s="4">
        <f t="shared" si="6"/>
        <v>2.0269659223073968</v>
      </c>
      <c r="F68" s="4">
        <f t="shared" si="7"/>
        <v>3.4877560252925881</v>
      </c>
      <c r="G68" s="4">
        <f t="shared" si="8"/>
        <v>4.5468084196404259</v>
      </c>
      <c r="I68" s="4">
        <f t="shared" si="9"/>
        <v>1.0544822382823755</v>
      </c>
    </row>
    <row r="69" spans="1:9" x14ac:dyDescent="0.2">
      <c r="A69" s="4">
        <f>IF('True_Odds_Calculator_3-way'!A70="","",'True_Odds_Calculator_3-way'!A70)</f>
        <v>2.97</v>
      </c>
      <c r="B69" s="4">
        <f>IF('True_Odds_Calculator_3-way'!B70="","",'True_Odds_Calculator_3-way'!B70)</f>
        <v>2.9039999999999999</v>
      </c>
      <c r="C69" s="4">
        <f>IF('True_Odds_Calculator_3-way'!C70="","",'True_Odds_Calculator_3-way'!C70)</f>
        <v>2.69</v>
      </c>
      <c r="D69" s="4">
        <f t="shared" si="5"/>
        <v>5.2800165676137434E-2</v>
      </c>
      <c r="E69" s="4">
        <f t="shared" si="6"/>
        <v>3.1338110871534228</v>
      </c>
      <c r="F69" s="4">
        <f t="shared" si="7"/>
        <v>3.0604197693949784</v>
      </c>
      <c r="G69" s="4">
        <f t="shared" si="8"/>
        <v>2.8236849602333951</v>
      </c>
      <c r="I69" s="4">
        <f t="shared" si="9"/>
        <v>1.0528001656761374</v>
      </c>
    </row>
    <row r="70" spans="1:9" x14ac:dyDescent="0.2">
      <c r="A70" s="4">
        <f>IF('True_Odds_Calculator_3-way'!A71="","",'True_Odds_Calculator_3-way'!A71)</f>
        <v>2.57</v>
      </c>
      <c r="B70" s="4">
        <f>IF('True_Odds_Calculator_3-way'!B71="","",'True_Odds_Calculator_3-way'!B71)</f>
        <v>2.9350000000000001</v>
      </c>
      <c r="C70" s="4">
        <f>IF('True_Odds_Calculator_3-way'!C71="","",'True_Odds_Calculator_3-way'!C71)</f>
        <v>3.1</v>
      </c>
      <c r="D70" s="4">
        <f t="shared" si="5"/>
        <v>5.2401206082415275E-2</v>
      </c>
      <c r="E70" s="4">
        <f t="shared" si="6"/>
        <v>2.6907905752143391</v>
      </c>
      <c r="F70" s="4">
        <f t="shared" si="7"/>
        <v>3.0935958081990429</v>
      </c>
      <c r="G70" s="4">
        <f t="shared" si="8"/>
        <v>3.2774680549413664</v>
      </c>
      <c r="I70" s="4">
        <f t="shared" si="9"/>
        <v>1.0524012060824153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3.03</v>
      </c>
      <c r="C71" s="4">
        <f>IF('True_Odds_Calculator_3-way'!C72="","",'True_Odds_Calculator_3-way'!C72)</f>
        <v>3.44</v>
      </c>
      <c r="D71" s="4">
        <f t="shared" si="5"/>
        <v>5.363111061936765E-2</v>
      </c>
      <c r="E71" s="4">
        <f t="shared" si="6"/>
        <v>2.4095027161654174</v>
      </c>
      <c r="F71" s="4">
        <f t="shared" si="7"/>
        <v>3.2035267864508135</v>
      </c>
      <c r="G71" s="4">
        <f t="shared" si="8"/>
        <v>3.6654118581234143</v>
      </c>
      <c r="I71" s="4">
        <f t="shared" si="9"/>
        <v>1.0536311106193677</v>
      </c>
    </row>
    <row r="72" spans="1:9" x14ac:dyDescent="0.2">
      <c r="A72" s="4">
        <f>IF('True_Odds_Calculator_3-way'!A73="","",'True_Odds_Calculator_3-way'!A73)</f>
        <v>3.42</v>
      </c>
      <c r="B72" s="4">
        <f>IF('True_Odds_Calculator_3-way'!B73="","",'True_Odds_Calculator_3-way'!B73)</f>
        <v>2.89</v>
      </c>
      <c r="C72" s="4">
        <f>IF('True_Odds_Calculator_3-way'!C73="","",'True_Odds_Calculator_3-way'!C73)</f>
        <v>2.41</v>
      </c>
      <c r="D72" s="4">
        <f t="shared" si="5"/>
        <v>5.3356181400487701E-2</v>
      </c>
      <c r="E72" s="4">
        <f t="shared" si="6"/>
        <v>3.6414979230787496</v>
      </c>
      <c r="F72" s="4">
        <f t="shared" si="7"/>
        <v>3.0465943014687538</v>
      </c>
      <c r="G72" s="4">
        <f t="shared" si="8"/>
        <v>2.5179253273502495</v>
      </c>
      <c r="I72" s="4">
        <f t="shared" si="9"/>
        <v>1.0533561814004877</v>
      </c>
    </row>
    <row r="73" spans="1:9" x14ac:dyDescent="0.2">
      <c r="A73" s="4">
        <f>IF('True_Odds_Calculator_3-way'!A74="","",'True_Odds_Calculator_3-way'!A74)</f>
        <v>1.77</v>
      </c>
      <c r="B73" s="4">
        <f>IF('True_Odds_Calculator_3-way'!B74="","",'True_Odds_Calculator_3-way'!B74)</f>
        <v>3.3</v>
      </c>
      <c r="C73" s="4">
        <f>IF('True_Odds_Calculator_3-way'!C74="","",'True_Odds_Calculator_3-way'!C74)</f>
        <v>5.38</v>
      </c>
      <c r="D73" s="4">
        <f t="shared" si="5"/>
        <v>5.3875660390687807E-2</v>
      </c>
      <c r="E73" s="4">
        <f t="shared" si="6"/>
        <v>1.8281094564988489</v>
      </c>
      <c r="F73" s="4">
        <f t="shared" si="7"/>
        <v>3.5078888087642017</v>
      </c>
      <c r="G73" s="4">
        <f t="shared" si="8"/>
        <v>5.9553922367558263</v>
      </c>
      <c r="I73" s="4">
        <f t="shared" si="9"/>
        <v>1.0538756603906878</v>
      </c>
    </row>
    <row r="74" spans="1:9" x14ac:dyDescent="0.2">
      <c r="A74" s="4">
        <f>IF('True_Odds_Calculator_3-way'!A75="","",'True_Odds_Calculator_3-way'!A75)</f>
        <v>4.9400000000000004</v>
      </c>
      <c r="B74" s="4">
        <f>IF('True_Odds_Calculator_3-way'!B75="","",'True_Odds_Calculator_3-way'!B75)</f>
        <v>3.82</v>
      </c>
      <c r="C74" s="4">
        <f>IF('True_Odds_Calculator_3-way'!C75="","",'True_Odds_Calculator_3-way'!C75)</f>
        <v>1.696</v>
      </c>
      <c r="D74" s="4">
        <f t="shared" si="5"/>
        <v>5.3831896019046699E-2</v>
      </c>
      <c r="E74" s="4">
        <f t="shared" si="6"/>
        <v>5.4204894714906731</v>
      </c>
      <c r="F74" s="4">
        <f t="shared" si="7"/>
        <v>4.1011148001851776</v>
      </c>
      <c r="G74" s="4">
        <f t="shared" si="8"/>
        <v>1.7492343893251399</v>
      </c>
      <c r="I74" s="4">
        <f t="shared" si="9"/>
        <v>1.0538318960190467</v>
      </c>
    </row>
    <row r="75" spans="1:9" x14ac:dyDescent="0.2">
      <c r="A75" s="4">
        <f>IF('True_Odds_Calculator_3-way'!A76="","",'True_Odds_Calculator_3-way'!A76)</f>
        <v>1.448</v>
      </c>
      <c r="B75" s="4">
        <f>IF('True_Odds_Calculator_3-way'!B76="","",'True_Odds_Calculator_3-way'!B76)</f>
        <v>4.5599999999999996</v>
      </c>
      <c r="C75" s="4">
        <f>IF('True_Odds_Calculator_3-way'!C76="","",'True_Odds_Calculator_3-way'!C76)</f>
        <v>6.95</v>
      </c>
      <c r="D75" s="4">
        <f t="shared" si="5"/>
        <v>5.3790872506995768E-2</v>
      </c>
      <c r="E75" s="4">
        <f t="shared" si="6"/>
        <v>1.4865965983589067</v>
      </c>
      <c r="F75" s="4">
        <f t="shared" si="7"/>
        <v>4.966033454035041</v>
      </c>
      <c r="G75" s="4">
        <f t="shared" si="8"/>
        <v>7.9393685508151695</v>
      </c>
      <c r="I75" s="4">
        <f t="shared" si="9"/>
        <v>1.0537908725069958</v>
      </c>
    </row>
    <row r="76" spans="1:9" x14ac:dyDescent="0.2">
      <c r="A76" s="4">
        <f>IF('True_Odds_Calculator_3-way'!A77="","",'True_Odds_Calculator_3-way'!A77)</f>
        <v>1.845</v>
      </c>
      <c r="B76" s="4">
        <f>IF('True_Odds_Calculator_3-way'!B77="","",'True_Odds_Calculator_3-way'!B77)</f>
        <v>3.72</v>
      </c>
      <c r="C76" s="4">
        <f>IF('True_Odds_Calculator_3-way'!C77="","",'True_Odds_Calculator_3-way'!C77)</f>
        <v>4.0999999999999996</v>
      </c>
      <c r="D76" s="4">
        <f t="shared" si="5"/>
        <v>5.4725063379666095E-2</v>
      </c>
      <c r="E76" s="4">
        <f t="shared" si="6"/>
        <v>1.9092578168465562</v>
      </c>
      <c r="F76" s="4">
        <f t="shared" si="7"/>
        <v>3.9908128852192117</v>
      </c>
      <c r="G76" s="4">
        <f t="shared" si="8"/>
        <v>4.4314307851239665</v>
      </c>
      <c r="I76" s="4">
        <f t="shared" si="9"/>
        <v>1.0547250633796661</v>
      </c>
    </row>
    <row r="77" spans="1:9" x14ac:dyDescent="0.2">
      <c r="A77" s="4">
        <f>IF('True_Odds_Calculator_3-way'!A78="","",'True_Odds_Calculator_3-way'!A78)</f>
        <v>1.2749999999999999</v>
      </c>
      <c r="B77" s="4">
        <f>IF('True_Odds_Calculator_3-way'!B78="","",'True_Odds_Calculator_3-way'!B78)</f>
        <v>6.25</v>
      </c>
      <c r="C77" s="4">
        <f>IF('True_Odds_Calculator_3-way'!C78="","",'True_Odds_Calculator_3-way'!C78)</f>
        <v>9.3000000000000007</v>
      </c>
      <c r="D77" s="4">
        <f t="shared" si="5"/>
        <v>5.1840607210626333E-2</v>
      </c>
      <c r="E77" s="4">
        <f t="shared" si="6"/>
        <v>1.3037239832437246</v>
      </c>
      <c r="F77" s="4">
        <f t="shared" si="7"/>
        <v>7.0067363942563405</v>
      </c>
      <c r="G77" s="4">
        <f t="shared" si="8"/>
        <v>11.080740117746013</v>
      </c>
      <c r="I77" s="4">
        <f t="shared" si="9"/>
        <v>1.0518406072106263</v>
      </c>
    </row>
    <row r="78" spans="1:9" x14ac:dyDescent="0.2">
      <c r="A78" s="4">
        <f>IF('True_Odds_Calculator_3-way'!A79="","",'True_Odds_Calculator_3-way'!A79)</f>
        <v>1.605</v>
      </c>
      <c r="B78" s="4">
        <f>IF('True_Odds_Calculator_3-way'!B79="","",'True_Odds_Calculator_3-way'!B79)</f>
        <v>3.66</v>
      </c>
      <c r="C78" s="4">
        <f>IF('True_Odds_Calculator_3-way'!C79="","",'True_Odds_Calculator_3-way'!C79)</f>
        <v>6.35</v>
      </c>
      <c r="D78" s="4">
        <f t="shared" si="5"/>
        <v>5.3757318178034419E-2</v>
      </c>
      <c r="E78" s="4">
        <f t="shared" si="6"/>
        <v>1.6525269480655402</v>
      </c>
      <c r="F78" s="4">
        <f t="shared" si="7"/>
        <v>3.9168846837793687</v>
      </c>
      <c r="G78" s="4">
        <f t="shared" si="8"/>
        <v>7.1653148311958459</v>
      </c>
      <c r="I78" s="4">
        <f t="shared" si="9"/>
        <v>1.0537573181780344</v>
      </c>
    </row>
    <row r="79" spans="1:9" x14ac:dyDescent="0.2">
      <c r="A79" s="4">
        <f>IF('True_Odds_Calculator_3-way'!A80="","",'True_Odds_Calculator_3-way'!A80)</f>
        <v>2.38</v>
      </c>
      <c r="B79" s="4">
        <f>IF('True_Odds_Calculator_3-way'!B80="","",'True_Odds_Calculator_3-way'!B80)</f>
        <v>2.968</v>
      </c>
      <c r="C79" s="4">
        <f>IF('True_Odds_Calculator_3-way'!C80="","",'True_Odds_Calculator_3-way'!C80)</f>
        <v>3.38</v>
      </c>
      <c r="D79" s="4">
        <f t="shared" si="5"/>
        <v>5.2953279112247786E-2</v>
      </c>
      <c r="E79" s="4">
        <f t="shared" si="6"/>
        <v>2.4843672792026772</v>
      </c>
      <c r="F79" s="4">
        <f t="shared" si="7"/>
        <v>3.1320850633685069</v>
      </c>
      <c r="G79" s="4">
        <f t="shared" si="8"/>
        <v>3.5944472172012847</v>
      </c>
      <c r="I79" s="4">
        <f t="shared" si="9"/>
        <v>1.0529532791122478</v>
      </c>
    </row>
    <row r="80" spans="1:9" x14ac:dyDescent="0.2">
      <c r="A80" s="4">
        <f>IF('True_Odds_Calculator_3-way'!A81="","",'True_Odds_Calculator_3-way'!A81)</f>
        <v>2.57</v>
      </c>
      <c r="B80" s="4">
        <f>IF('True_Odds_Calculator_3-way'!B81="","",'True_Odds_Calculator_3-way'!B81)</f>
        <v>2.95</v>
      </c>
      <c r="C80" s="4">
        <f>IF('True_Odds_Calculator_3-way'!C81="","",'True_Odds_Calculator_3-way'!C81)</f>
        <v>3.08</v>
      </c>
      <c r="D80" s="4">
        <f t="shared" si="5"/>
        <v>5.2763433888540989E-2</v>
      </c>
      <c r="E80" s="4">
        <f t="shared" si="6"/>
        <v>2.6916650785063503</v>
      </c>
      <c r="F80" s="4">
        <f t="shared" si="7"/>
        <v>3.1114337642218071</v>
      </c>
      <c r="G80" s="4">
        <f t="shared" si="8"/>
        <v>3.2564007210718269</v>
      </c>
      <c r="I80" s="4">
        <f t="shared" si="9"/>
        <v>1.052763433888541</v>
      </c>
    </row>
    <row r="81" spans="1:9" x14ac:dyDescent="0.2">
      <c r="A81" s="4">
        <f>IF('True_Odds_Calculator_3-way'!A82="","",'True_Odds_Calculator_3-way'!A82)</f>
        <v>1.855</v>
      </c>
      <c r="B81" s="4">
        <f>IF('True_Odds_Calculator_3-way'!B82="","",'True_Odds_Calculator_3-way'!B82)</f>
        <v>3.58</v>
      </c>
      <c r="C81" s="4">
        <f>IF('True_Odds_Calculator_3-way'!C82="","",'True_Odds_Calculator_3-way'!C82)</f>
        <v>4.26</v>
      </c>
      <c r="D81" s="4">
        <f t="shared" si="5"/>
        <v>5.3154950927588596E-2</v>
      </c>
      <c r="E81" s="4">
        <f t="shared" si="6"/>
        <v>1.918041176141166</v>
      </c>
      <c r="F81" s="4">
        <f t="shared" si="7"/>
        <v>3.8224649727376323</v>
      </c>
      <c r="G81" s="4">
        <f t="shared" si="8"/>
        <v>4.6077966292728982</v>
      </c>
      <c r="I81" s="4">
        <f t="shared" si="9"/>
        <v>1.0531549509275886</v>
      </c>
    </row>
    <row r="82" spans="1:9" x14ac:dyDescent="0.2">
      <c r="A82" s="4">
        <f>IF('True_Odds_Calculator_3-way'!A83="","",'True_Odds_Calculator_3-way'!A83)</f>
        <v>3.74</v>
      </c>
      <c r="B82" s="4">
        <f>IF('True_Odds_Calculator_3-way'!B83="","",'True_Odds_Calculator_3-way'!B83)</f>
        <v>3.88</v>
      </c>
      <c r="C82" s="4">
        <f>IF('True_Odds_Calculator_3-way'!C83="","",'True_Odds_Calculator_3-way'!C83)</f>
        <v>1.895</v>
      </c>
      <c r="D82" s="4">
        <f t="shared" si="5"/>
        <v>5.2816123395398318E-2</v>
      </c>
      <c r="E82" s="4">
        <f t="shared" si="6"/>
        <v>4.0036143881339212</v>
      </c>
      <c r="F82" s="4">
        <f t="shared" si="7"/>
        <v>4.1644701811108646</v>
      </c>
      <c r="G82" s="4">
        <f t="shared" si="8"/>
        <v>1.960403338077809</v>
      </c>
      <c r="I82" s="4">
        <f t="shared" si="9"/>
        <v>1.0528161233953983</v>
      </c>
    </row>
    <row r="83" spans="1:9" x14ac:dyDescent="0.2">
      <c r="A83" s="4">
        <f>IF('True_Odds_Calculator_3-way'!A84="","",'True_Odds_Calculator_3-way'!A84)</f>
        <v>3.3</v>
      </c>
      <c r="B83" s="4">
        <f>IF('True_Odds_Calculator_3-way'!B84="","",'True_Odds_Calculator_3-way'!B84)</f>
        <v>3.5</v>
      </c>
      <c r="C83" s="4">
        <f>IF('True_Odds_Calculator_3-way'!C84="","",'True_Odds_Calculator_3-way'!C84)</f>
        <v>2.1949999999999998</v>
      </c>
      <c r="D83" s="4">
        <f t="shared" si="5"/>
        <v>4.4325454348233428E-2</v>
      </c>
      <c r="E83" s="4">
        <f t="shared" si="6"/>
        <v>3.4691487542049146</v>
      </c>
      <c r="F83" s="4">
        <f t="shared" si="7"/>
        <v>3.6908658570614001</v>
      </c>
      <c r="G83" s="4">
        <f t="shared" si="8"/>
        <v>2.2685731329928038</v>
      </c>
      <c r="I83" s="4">
        <f t="shared" si="9"/>
        <v>1.0443254543482334</v>
      </c>
    </row>
    <row r="84" spans="1:9" x14ac:dyDescent="0.2">
      <c r="A84" s="4">
        <f>IF('True_Odds_Calculator_3-way'!A85="","",'True_Odds_Calculator_3-way'!A85)</f>
        <v>2.4249999999999998</v>
      </c>
      <c r="B84" s="4">
        <f>IF('True_Odds_Calculator_3-way'!B85="","",'True_Odds_Calculator_3-way'!B85)</f>
        <v>3.14</v>
      </c>
      <c r="C84" s="4">
        <f>IF('True_Odds_Calculator_3-way'!C85="","",'True_Odds_Calculator_3-way'!C85)</f>
        <v>3.1040000000000001</v>
      </c>
      <c r="D84" s="4">
        <f t="shared" si="5"/>
        <v>5.3007420053844623E-2</v>
      </c>
      <c r="E84" s="4">
        <f t="shared" si="6"/>
        <v>2.5335570004575008</v>
      </c>
      <c r="F84" s="4">
        <f t="shared" si="7"/>
        <v>3.3244437976387551</v>
      </c>
      <c r="G84" s="4">
        <f t="shared" si="8"/>
        <v>3.2841174567803617</v>
      </c>
      <c r="I84" s="4">
        <f t="shared" si="9"/>
        <v>1.0530074200538446</v>
      </c>
    </row>
    <row r="85" spans="1:9" x14ac:dyDescent="0.2">
      <c r="A85" s="4">
        <f>IF('True_Odds_Calculator_3-way'!A86="","",'True_Odds_Calculator_3-way'!A86)</f>
        <v>2.2000000000000002</v>
      </c>
      <c r="B85" s="4">
        <f>IF('True_Odds_Calculator_3-way'!B86="","",'True_Odds_Calculator_3-way'!B86)</f>
        <v>3.32</v>
      </c>
      <c r="C85" s="4">
        <f>IF('True_Odds_Calculator_3-way'!C86="","",'True_Odds_Calculator_3-way'!C86)</f>
        <v>3.34</v>
      </c>
      <c r="D85" s="4">
        <f t="shared" si="5"/>
        <v>5.5151471427353549E-2</v>
      </c>
      <c r="E85" s="4">
        <f t="shared" si="6"/>
        <v>2.2927280382544888</v>
      </c>
      <c r="F85" s="4">
        <f t="shared" si="7"/>
        <v>3.5358053893604193</v>
      </c>
      <c r="G85" s="4">
        <f t="shared" si="8"/>
        <v>3.5584988447265857</v>
      </c>
      <c r="I85" s="4">
        <f t="shared" si="9"/>
        <v>1.0551514714273535</v>
      </c>
    </row>
    <row r="86" spans="1:9" x14ac:dyDescent="0.2">
      <c r="A86" s="4">
        <f>IF('True_Odds_Calculator_3-way'!A87="","",'True_Odds_Calculator_3-way'!A87)</f>
        <v>5.3</v>
      </c>
      <c r="B86" s="4">
        <f>IF('True_Odds_Calculator_3-way'!B87="","",'True_Odds_Calculator_3-way'!B87)</f>
        <v>4.42</v>
      </c>
      <c r="C86" s="4">
        <f>IF('True_Odds_Calculator_3-way'!C87="","",'True_Odds_Calculator_3-way'!C87)</f>
        <v>1.5649999999999999</v>
      </c>
      <c r="D86" s="4">
        <f t="shared" si="5"/>
        <v>5.3901224957169092E-2</v>
      </c>
      <c r="E86" s="4">
        <f t="shared" si="6"/>
        <v>5.8578131732406451</v>
      </c>
      <c r="F86" s="4">
        <f t="shared" si="7"/>
        <v>4.8012920721217034</v>
      </c>
      <c r="G86" s="4">
        <f t="shared" si="8"/>
        <v>1.6102785735504537</v>
      </c>
      <c r="I86" s="4">
        <f t="shared" si="9"/>
        <v>1.0539012249571691</v>
      </c>
    </row>
    <row r="87" spans="1:9" x14ac:dyDescent="0.2">
      <c r="A87" s="4">
        <f>IF('True_Odds_Calculator_3-way'!A88="","",'True_Odds_Calculator_3-way'!A88)</f>
        <v>2.165</v>
      </c>
      <c r="B87" s="4">
        <f>IF('True_Odds_Calculator_3-way'!B88="","",'True_Odds_Calculator_3-way'!B88)</f>
        <v>3.56</v>
      </c>
      <c r="C87" s="4">
        <f>IF('True_Odds_Calculator_3-way'!C88="","",'True_Odds_Calculator_3-way'!C88)</f>
        <v>3.22</v>
      </c>
      <c r="D87" s="4">
        <f t="shared" si="5"/>
        <v>5.3351647049854511E-2</v>
      </c>
      <c r="E87" s="4">
        <f t="shared" si="6"/>
        <v>2.2516949978842011</v>
      </c>
      <c r="F87" s="4">
        <f t="shared" si="7"/>
        <v>3.8006195868590571</v>
      </c>
      <c r="G87" s="4">
        <f t="shared" si="8"/>
        <v>3.4155907332959963</v>
      </c>
      <c r="I87" s="4">
        <f t="shared" si="9"/>
        <v>1.0533516470498545</v>
      </c>
    </row>
    <row r="88" spans="1:9" x14ac:dyDescent="0.2">
      <c r="A88" s="4">
        <f>IF('True_Odds_Calculator_3-way'!A89="","",'True_Odds_Calculator_3-way'!A89)</f>
        <v>1.5680000000000001</v>
      </c>
      <c r="B88" s="4">
        <f>IF('True_Odds_Calculator_3-way'!B89="","",'True_Odds_Calculator_3-way'!B89)</f>
        <v>4.08</v>
      </c>
      <c r="C88" s="4">
        <f>IF('True_Odds_Calculator_3-way'!C89="","",'True_Odds_Calculator_3-way'!C89)</f>
        <v>5.6</v>
      </c>
      <c r="D88" s="4">
        <f t="shared" si="5"/>
        <v>6.1424569827931208E-2</v>
      </c>
      <c r="E88" s="4">
        <f t="shared" si="6"/>
        <v>1.6200097239479232</v>
      </c>
      <c r="F88" s="4">
        <f t="shared" si="7"/>
        <v>4.4519002375296921</v>
      </c>
      <c r="G88" s="4">
        <f t="shared" si="8"/>
        <v>6.3252478380088579</v>
      </c>
      <c r="I88" s="4">
        <f t="shared" si="9"/>
        <v>1.0614245698279312</v>
      </c>
    </row>
    <row r="89" spans="1:9" x14ac:dyDescent="0.2">
      <c r="A89" s="4">
        <f>IF('True_Odds_Calculator_3-way'!A90="","",'True_Odds_Calculator_3-way'!A90)</f>
        <v>1.56</v>
      </c>
      <c r="B89" s="4">
        <f>IF('True_Odds_Calculator_3-way'!B90="","",'True_Odds_Calculator_3-way'!B90)</f>
        <v>4.16</v>
      </c>
      <c r="C89" s="4">
        <f>IF('True_Odds_Calculator_3-way'!C90="","",'True_Odds_Calculator_3-way'!C90)</f>
        <v>5.75</v>
      </c>
      <c r="D89" s="4">
        <f t="shared" si="5"/>
        <v>5.5323299888517141E-2</v>
      </c>
      <c r="E89" s="4">
        <f t="shared" si="6"/>
        <v>1.6062075654704169</v>
      </c>
      <c r="F89" s="4">
        <f t="shared" si="7"/>
        <v>4.5056508999581411</v>
      </c>
      <c r="G89" s="4">
        <f t="shared" si="8"/>
        <v>6.4320286824021489</v>
      </c>
      <c r="I89" s="4">
        <f t="shared" si="9"/>
        <v>1.0553232998885171</v>
      </c>
    </row>
    <row r="90" spans="1:9" x14ac:dyDescent="0.2">
      <c r="A90" s="4">
        <f>IF('True_Odds_Calculator_3-way'!A91="","",'True_Odds_Calculator_3-way'!A91)</f>
        <v>2.4550000000000001</v>
      </c>
      <c r="B90" s="4">
        <f>IF('True_Odds_Calculator_3-way'!B91="","",'True_Odds_Calculator_3-way'!B91)</f>
        <v>3.0640000000000001</v>
      </c>
      <c r="C90" s="4">
        <f>IF('True_Odds_Calculator_3-way'!C91="","",'True_Odds_Calculator_3-way'!C91)</f>
        <v>3.1360000000000001</v>
      </c>
      <c r="D90" s="4">
        <f t="shared" si="5"/>
        <v>5.2580283760646385E-2</v>
      </c>
      <c r="E90" s="4">
        <f t="shared" si="6"/>
        <v>2.5653838463372276</v>
      </c>
      <c r="F90" s="4">
        <f t="shared" si="7"/>
        <v>3.2378806555709598</v>
      </c>
      <c r="G90" s="4">
        <f t="shared" si="8"/>
        <v>3.318391834226325</v>
      </c>
      <c r="I90" s="4">
        <f t="shared" si="9"/>
        <v>1.0525802837606464</v>
      </c>
    </row>
    <row r="91" spans="1:9" x14ac:dyDescent="0.2">
      <c r="A91" s="4">
        <f>IF('True_Odds_Calculator_3-way'!A92="","",'True_Odds_Calculator_3-way'!A92)</f>
        <v>1.75</v>
      </c>
      <c r="B91" s="4">
        <f>IF('True_Odds_Calculator_3-way'!B92="","",'True_Odds_Calculator_3-way'!B92)</f>
        <v>3.98</v>
      </c>
      <c r="C91" s="4">
        <f>IF('True_Odds_Calculator_3-way'!C92="","",'True_Odds_Calculator_3-way'!C92)</f>
        <v>4.34</v>
      </c>
      <c r="D91" s="4">
        <f t="shared" si="5"/>
        <v>5.3099599379385243E-2</v>
      </c>
      <c r="E91" s="4">
        <f t="shared" si="6"/>
        <v>1.8059385237331844</v>
      </c>
      <c r="F91" s="4">
        <f t="shared" si="7"/>
        <v>4.281620781967808</v>
      </c>
      <c r="G91" s="4">
        <f t="shared" si="8"/>
        <v>4.7011285698733518</v>
      </c>
      <c r="I91" s="4">
        <f t="shared" si="9"/>
        <v>1.0530995993793852</v>
      </c>
    </row>
    <row r="92" spans="1:9" x14ac:dyDescent="0.2">
      <c r="A92" s="4">
        <f>IF('True_Odds_Calculator_3-way'!A93="","",'True_Odds_Calculator_3-way'!A93)</f>
        <v>1.544</v>
      </c>
      <c r="B92" s="4">
        <f>IF('True_Odds_Calculator_3-way'!B93="","",'True_Odds_Calculator_3-way'!B93)</f>
        <v>4.18</v>
      </c>
      <c r="C92" s="4">
        <f>IF('True_Odds_Calculator_3-way'!C93="","",'True_Odds_Calculator_3-way'!C93)</f>
        <v>5.95</v>
      </c>
      <c r="D92" s="4">
        <f t="shared" si="5"/>
        <v>5.4970070433905338E-2</v>
      </c>
      <c r="E92" s="4">
        <f t="shared" si="6"/>
        <v>1.5889535012666667</v>
      </c>
      <c r="F92" s="4">
        <f t="shared" si="7"/>
        <v>4.5267079468425004</v>
      </c>
      <c r="G92" s="4">
        <f t="shared" si="8"/>
        <v>6.6780696897268461</v>
      </c>
      <c r="I92" s="4">
        <f t="shared" si="9"/>
        <v>1.0549700704339053</v>
      </c>
    </row>
    <row r="93" spans="1:9" x14ac:dyDescent="0.2">
      <c r="A93" s="4">
        <f>IF('True_Odds_Calculator_3-way'!A94="","",'True_Odds_Calculator_3-way'!A94)</f>
        <v>1.744</v>
      </c>
      <c r="B93" s="4">
        <f>IF('True_Odds_Calculator_3-way'!B94="","",'True_Odds_Calculator_3-way'!B94)</f>
        <v>3.5</v>
      </c>
      <c r="C93" s="4">
        <f>IF('True_Odds_Calculator_3-way'!C94="","",'True_Odds_Calculator_3-way'!C94)</f>
        <v>5.0999999999999996</v>
      </c>
      <c r="D93" s="4">
        <f t="shared" si="5"/>
        <v>5.5187212499678839E-2</v>
      </c>
      <c r="E93" s="4">
        <f t="shared" si="6"/>
        <v>1.801805834233678</v>
      </c>
      <c r="F93" s="4">
        <f t="shared" si="7"/>
        <v>3.7408552705365876</v>
      </c>
      <c r="G93" s="4">
        <f t="shared" si="8"/>
        <v>5.628010124141257</v>
      </c>
      <c r="I93" s="4">
        <f t="shared" si="9"/>
        <v>1.0551872124996788</v>
      </c>
    </row>
    <row r="94" spans="1:9" x14ac:dyDescent="0.2">
      <c r="A94" s="4">
        <f>IF('True_Odds_Calculator_3-way'!A95="","",'True_Odds_Calculator_3-way'!A95)</f>
        <v>1.94</v>
      </c>
      <c r="B94" s="4">
        <f>IF('True_Odds_Calculator_3-way'!B95="","",'True_Odds_Calculator_3-way'!B95)</f>
        <v>3.24</v>
      </c>
      <c r="C94" s="4">
        <f>IF('True_Odds_Calculator_3-way'!C95="","",'True_Odds_Calculator_3-way'!C95)</f>
        <v>4.34</v>
      </c>
      <c r="D94" s="4">
        <f t="shared" si="5"/>
        <v>5.4520639378194069E-2</v>
      </c>
      <c r="E94" s="4">
        <f t="shared" si="6"/>
        <v>2.0108975724899496</v>
      </c>
      <c r="F94" s="4">
        <f t="shared" si="7"/>
        <v>3.4427149413852827</v>
      </c>
      <c r="G94" s="4">
        <f t="shared" si="8"/>
        <v>4.7116205505925794</v>
      </c>
      <c r="I94" s="4">
        <f t="shared" si="9"/>
        <v>1.0545206393781941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3.3</v>
      </c>
      <c r="C95" s="4">
        <f>IF('True_Odds_Calculator_3-way'!C96="","",'True_Odds_Calculator_3-way'!C96)</f>
        <v>3.66</v>
      </c>
      <c r="D95" s="4">
        <f t="shared" si="5"/>
        <v>5.4723246267680992E-2</v>
      </c>
      <c r="E95" s="4">
        <f t="shared" si="6"/>
        <v>2.1728369344973197</v>
      </c>
      <c r="F95" s="4">
        <f t="shared" si="7"/>
        <v>3.5113688527098561</v>
      </c>
      <c r="G95" s="4">
        <f t="shared" si="8"/>
        <v>3.9218306730013328</v>
      </c>
      <c r="I95" s="4">
        <f t="shared" si="9"/>
        <v>1.054723246267681</v>
      </c>
    </row>
    <row r="96" spans="1:9" x14ac:dyDescent="0.2">
      <c r="A96" s="4">
        <f>IF('True_Odds_Calculator_3-way'!A97="","",'True_Odds_Calculator_3-way'!A97)</f>
        <v>2.72</v>
      </c>
      <c r="B96" s="4">
        <f>IF('True_Odds_Calculator_3-way'!B97="","",'True_Odds_Calculator_3-way'!B97)</f>
        <v>2.9359999999999999</v>
      </c>
      <c r="C96" s="4">
        <f>IF('True_Odds_Calculator_3-way'!C97="","",'True_Odds_Calculator_3-way'!C97)</f>
        <v>2.9</v>
      </c>
      <c r="D96" s="4">
        <f t="shared" si="5"/>
        <v>5.307410007129798E-2</v>
      </c>
      <c r="E96" s="4">
        <f t="shared" si="6"/>
        <v>2.8575045998099537</v>
      </c>
      <c r="F96" s="4">
        <f t="shared" si="7"/>
        <v>3.0968564618757393</v>
      </c>
      <c r="G96" s="4">
        <f t="shared" si="8"/>
        <v>3.0568305810897001</v>
      </c>
      <c r="I96" s="4">
        <f t="shared" si="9"/>
        <v>1.053074100071298</v>
      </c>
    </row>
    <row r="97" spans="1:9" x14ac:dyDescent="0.2">
      <c r="A97" s="4">
        <f>IF('True_Odds_Calculator_3-way'!A98="","",'True_Odds_Calculator_3-way'!A98)</f>
        <v>2.3839999999999999</v>
      </c>
      <c r="B97" s="4">
        <f>IF('True_Odds_Calculator_3-way'!B98="","",'True_Odds_Calculator_3-way'!B98)</f>
        <v>3.48</v>
      </c>
      <c r="C97" s="4">
        <f>IF('True_Odds_Calculator_3-way'!C98="","",'True_Odds_Calculator_3-way'!C98)</f>
        <v>2.83</v>
      </c>
      <c r="D97" s="4">
        <f t="shared" si="5"/>
        <v>6.017629954676651E-2</v>
      </c>
      <c r="E97" s="4">
        <f t="shared" si="6"/>
        <v>2.5037285479672193</v>
      </c>
      <c r="F97" s="4">
        <f t="shared" si="7"/>
        <v>3.7411490680854507</v>
      </c>
      <c r="G97" s="4">
        <f t="shared" si="8"/>
        <v>3.0003169179814897</v>
      </c>
      <c r="I97" s="4">
        <f t="shared" si="9"/>
        <v>1.0601762995467665</v>
      </c>
    </row>
    <row r="98" spans="1:9" x14ac:dyDescent="0.2">
      <c r="A98" s="4">
        <f>IF('True_Odds_Calculator_3-way'!A99="","",'True_Odds_Calculator_3-way'!A99)</f>
        <v>3.22</v>
      </c>
      <c r="B98" s="4">
        <f>IF('True_Odds_Calculator_3-way'!B99="","",'True_Odds_Calculator_3-way'!B99)</f>
        <v>3.3</v>
      </c>
      <c r="C98" s="4">
        <f>IF('True_Odds_Calculator_3-way'!C99="","",'True_Odds_Calculator_3-way'!C99)</f>
        <v>2.25</v>
      </c>
      <c r="D98" s="4">
        <f t="shared" si="5"/>
        <v>5.8033753685927447E-2</v>
      </c>
      <c r="E98" s="4">
        <f t="shared" si="6"/>
        <v>3.4338958707360856</v>
      </c>
      <c r="F98" s="4">
        <f t="shared" si="7"/>
        <v>3.5250276446737918</v>
      </c>
      <c r="G98" s="4">
        <f t="shared" si="8"/>
        <v>2.3523884488611206</v>
      </c>
      <c r="I98" s="4">
        <f t="shared" si="9"/>
        <v>1.0580337536859274</v>
      </c>
    </row>
    <row r="99" spans="1:9" x14ac:dyDescent="0.2">
      <c r="A99" s="4">
        <f>IF('True_Odds_Calculator_3-way'!A100="","",'True_Odds_Calculator_3-way'!A100)</f>
        <v>1.74</v>
      </c>
      <c r="B99" s="4">
        <f>IF('True_Odds_Calculator_3-way'!B100="","",'True_Odds_Calculator_3-way'!B100)</f>
        <v>3.64</v>
      </c>
      <c r="C99" s="4">
        <f>IF('True_Odds_Calculator_3-way'!C100="","",'True_Odds_Calculator_3-way'!C100)</f>
        <v>4.62</v>
      </c>
      <c r="D99" s="4">
        <f t="shared" si="5"/>
        <v>6.588813485365197E-2</v>
      </c>
      <c r="E99" s="4">
        <f t="shared" si="6"/>
        <v>1.8091363598592911</v>
      </c>
      <c r="F99" s="4">
        <f t="shared" si="7"/>
        <v>3.9562820842860815</v>
      </c>
      <c r="G99" s="4">
        <f t="shared" si="8"/>
        <v>5.1417184916948742</v>
      </c>
      <c r="I99" s="4">
        <f t="shared" si="9"/>
        <v>1.065888134853652</v>
      </c>
    </row>
    <row r="100" spans="1:9" x14ac:dyDescent="0.2">
      <c r="A100" s="4">
        <f>IF('True_Odds_Calculator_3-way'!A101="","",'True_Odds_Calculator_3-way'!A101)</f>
        <v>1.81</v>
      </c>
      <c r="B100" s="4">
        <f>IF('True_Odds_Calculator_3-way'!B101="","",'True_Odds_Calculator_3-way'!B101)</f>
        <v>3.84</v>
      </c>
      <c r="C100" s="4">
        <f>IF('True_Odds_Calculator_3-way'!C101="","",'True_Odds_Calculator_3-way'!C101)</f>
        <v>4.1399999999999997</v>
      </c>
      <c r="D100" s="4">
        <f t="shared" si="5"/>
        <v>5.4448748231777255E-2</v>
      </c>
      <c r="E100" s="4">
        <f t="shared" si="6"/>
        <v>1.87147949523367</v>
      </c>
      <c r="F100" s="4">
        <f t="shared" si="7"/>
        <v>4.1276758848465782</v>
      </c>
      <c r="G100" s="4">
        <f t="shared" si="8"/>
        <v>4.476349656946506</v>
      </c>
      <c r="I100" s="4">
        <f t="shared" si="9"/>
        <v>1.0544487482317773</v>
      </c>
    </row>
    <row r="101" spans="1:9" x14ac:dyDescent="0.2">
      <c r="A101" s="4">
        <f>IF('True_Odds_Calculator_3-way'!A102="","",'True_Odds_Calculator_3-way'!A102)</f>
        <v>2.39</v>
      </c>
      <c r="B101" s="4">
        <f>IF('True_Odds_Calculator_3-way'!B102="","",'True_Odds_Calculator_3-way'!B102)</f>
        <v>3.1040000000000001</v>
      </c>
      <c r="C101" s="4">
        <f>IF('True_Odds_Calculator_3-way'!C102="","",'True_Odds_Calculator_3-way'!C102)</f>
        <v>3.2</v>
      </c>
      <c r="D101" s="4">
        <f t="shared" si="5"/>
        <v>5.3074990294612379E-2</v>
      </c>
      <c r="E101" s="4">
        <f t="shared" si="6"/>
        <v>2.4955181840403844</v>
      </c>
      <c r="F101" s="4">
        <f t="shared" si="7"/>
        <v>3.2843603993943562</v>
      </c>
      <c r="G101" s="4">
        <f t="shared" si="8"/>
        <v>3.3920343353919127</v>
      </c>
      <c r="I101" s="4">
        <f t="shared" si="9"/>
        <v>1.0530749902946124</v>
      </c>
    </row>
    <row r="102" spans="1:9" x14ac:dyDescent="0.2">
      <c r="A102" s="4">
        <f>IF('True_Odds_Calculator_3-way'!A103="","",'True_Odds_Calculator_3-way'!A103)</f>
        <v>1.72</v>
      </c>
      <c r="B102" s="4">
        <f>IF('True_Odds_Calculator_3-way'!B103="","",'True_Odds_Calculator_3-way'!B103)</f>
        <v>3.68</v>
      </c>
      <c r="C102" s="4">
        <f>IF('True_Odds_Calculator_3-way'!C103="","",'True_Odds_Calculator_3-way'!C103)</f>
        <v>5</v>
      </c>
      <c r="D102" s="4">
        <f t="shared" si="5"/>
        <v>5.3134479271991886E-2</v>
      </c>
      <c r="E102" s="4">
        <f t="shared" si="6"/>
        <v>1.7740440670872073</v>
      </c>
      <c r="F102" s="4">
        <f t="shared" si="7"/>
        <v>3.9365795409314051</v>
      </c>
      <c r="G102" s="4">
        <f t="shared" si="8"/>
        <v>5.485809374133308</v>
      </c>
      <c r="I102" s="4">
        <f t="shared" si="9"/>
        <v>1.0531344792719919</v>
      </c>
    </row>
    <row r="103" spans="1:9" x14ac:dyDescent="0.2">
      <c r="A103" s="4">
        <f>IF('True_Odds_Calculator_3-way'!A104="","",'True_Odds_Calculator_3-way'!A104)</f>
        <v>3.03</v>
      </c>
      <c r="B103" s="4">
        <f>IF('True_Odds_Calculator_3-way'!B104="","",'True_Odds_Calculator_3-way'!B104)</f>
        <v>3.26</v>
      </c>
      <c r="C103" s="4">
        <f>IF('True_Odds_Calculator_3-way'!C104="","",'True_Odds_Calculator_3-way'!C104)</f>
        <v>2.3919999999999999</v>
      </c>
      <c r="D103" s="4">
        <f t="shared" si="5"/>
        <v>5.4841670226895012E-2</v>
      </c>
      <c r="E103" s="4">
        <f t="shared" si="6"/>
        <v>3.2076733030990128</v>
      </c>
      <c r="F103" s="4">
        <f t="shared" si="7"/>
        <v>3.4665901024485262</v>
      </c>
      <c r="G103" s="4">
        <f t="shared" si="8"/>
        <v>2.5013779845769393</v>
      </c>
      <c r="I103" s="4">
        <f t="shared" si="9"/>
        <v>1.054841670226895</v>
      </c>
    </row>
    <row r="104" spans="1:9" x14ac:dyDescent="0.2">
      <c r="A104" s="4">
        <f>IF('True_Odds_Calculator_3-way'!A105="","",'True_Odds_Calculator_3-way'!A105)</f>
        <v>2.79</v>
      </c>
      <c r="B104" s="4">
        <f>IF('True_Odds_Calculator_3-way'!B105="","",'True_Odds_Calculator_3-way'!B105)</f>
        <v>3.42</v>
      </c>
      <c r="C104" s="4">
        <f>IF('True_Odds_Calculator_3-way'!C105="","",'True_Odds_Calculator_3-way'!C105)</f>
        <v>2.488</v>
      </c>
      <c r="D104" s="4">
        <f t="shared" si="5"/>
        <v>5.2749860336974486E-2</v>
      </c>
      <c r="E104" s="4">
        <f t="shared" si="6"/>
        <v>2.9339309358048946</v>
      </c>
      <c r="F104" s="4">
        <f t="shared" si="7"/>
        <v>3.638819852470522</v>
      </c>
      <c r="G104" s="4">
        <f t="shared" si="8"/>
        <v>2.6018224945828603</v>
      </c>
      <c r="I104" s="4">
        <f t="shared" si="9"/>
        <v>1.0527498603369745</v>
      </c>
    </row>
    <row r="105" spans="1:9" x14ac:dyDescent="0.2">
      <c r="A105" s="4">
        <f>IF('True_Odds_Calculator_3-way'!A106="","",'True_Odds_Calculator_3-way'!A106)</f>
        <v>2.2160000000000002</v>
      </c>
      <c r="B105" s="4">
        <f>IF('True_Odds_Calculator_3-way'!B106="","",'True_Odds_Calculator_3-way'!B106)</f>
        <v>3.48</v>
      </c>
      <c r="C105" s="4">
        <f>IF('True_Odds_Calculator_3-way'!C106="","",'True_Odds_Calculator_3-way'!C106)</f>
        <v>3.17</v>
      </c>
      <c r="D105" s="4">
        <f t="shared" si="5"/>
        <v>5.4077272994428993E-2</v>
      </c>
      <c r="E105" s="4">
        <f t="shared" si="6"/>
        <v>2.3082012825450442</v>
      </c>
      <c r="F105" s="4">
        <f t="shared" si="7"/>
        <v>3.7129094615230831</v>
      </c>
      <c r="G105" s="4">
        <f t="shared" si="8"/>
        <v>3.3621169140022209</v>
      </c>
      <c r="I105" s="4">
        <f t="shared" si="9"/>
        <v>1.054077272994429</v>
      </c>
    </row>
    <row r="106" spans="1:9" x14ac:dyDescent="0.2">
      <c r="A106" s="4">
        <f>IF('True_Odds_Calculator_3-way'!A107="","",'True_Odds_Calculator_3-way'!A107)</f>
        <v>2.1739999999999999</v>
      </c>
      <c r="B106" s="4">
        <f>IF('True_Odds_Calculator_3-way'!B107="","",'True_Odds_Calculator_3-way'!B107)</f>
        <v>3.44</v>
      </c>
      <c r="C106" s="4">
        <f>IF('True_Odds_Calculator_3-way'!C107="","",'True_Odds_Calculator_3-way'!C107)</f>
        <v>3.3</v>
      </c>
      <c r="D106" s="4">
        <f t="shared" si="5"/>
        <v>5.3709578184878204E-2</v>
      </c>
      <c r="E106" s="4">
        <f t="shared" si="6"/>
        <v>2.2620421669240005</v>
      </c>
      <c r="F106" s="4">
        <f t="shared" si="7"/>
        <v>3.6657633021156317</v>
      </c>
      <c r="G106" s="4">
        <f t="shared" si="8"/>
        <v>3.5072077114687099</v>
      </c>
      <c r="I106" s="4">
        <f t="shared" si="9"/>
        <v>1.0537095781848782</v>
      </c>
    </row>
    <row r="107" spans="1:9" x14ac:dyDescent="0.2">
      <c r="A107" s="4">
        <f>IF('True_Odds_Calculator_3-way'!A108="","",'True_Odds_Calculator_3-way'!A108)</f>
        <v>3.78</v>
      </c>
      <c r="B107" s="4">
        <f>IF('True_Odds_Calculator_3-way'!B108="","",'True_Odds_Calculator_3-way'!B108)</f>
        <v>3.56</v>
      </c>
      <c r="C107" s="4">
        <f>IF('True_Odds_Calculator_3-way'!C108="","",'True_Odds_Calculator_3-way'!C108)</f>
        <v>1.9650000000000001</v>
      </c>
      <c r="D107" s="4">
        <f t="shared" si="5"/>
        <v>5.4354993372061955E-2</v>
      </c>
      <c r="E107" s="4">
        <f t="shared" si="6"/>
        <v>4.0579156527995019</v>
      </c>
      <c r="F107" s="4">
        <f t="shared" si="7"/>
        <v>3.805456750737271</v>
      </c>
      <c r="G107" s="4">
        <f t="shared" si="8"/>
        <v>2.0375416175311138</v>
      </c>
      <c r="I107" s="4">
        <f t="shared" si="9"/>
        <v>1.054354993372062</v>
      </c>
    </row>
    <row r="108" spans="1:9" x14ac:dyDescent="0.2">
      <c r="A108" s="4">
        <f>IF('True_Odds_Calculator_3-way'!A109="","",'True_Odds_Calculator_3-way'!A109)</f>
        <v>2.1749999999999998</v>
      </c>
      <c r="B108" s="4">
        <f>IF('True_Odds_Calculator_3-way'!B109="","",'True_Odds_Calculator_3-way'!B109)</f>
        <v>3.62</v>
      </c>
      <c r="C108" s="4">
        <f>IF('True_Odds_Calculator_3-way'!C109="","",'True_Odds_Calculator_3-way'!C109)</f>
        <v>3.145</v>
      </c>
      <c r="D108" s="4">
        <f t="shared" si="5"/>
        <v>5.3978232712557528E-2</v>
      </c>
      <c r="E108" s="4">
        <f t="shared" si="6"/>
        <v>2.2635835746954442</v>
      </c>
      <c r="F108" s="4">
        <f t="shared" si="7"/>
        <v>3.8722116009493601</v>
      </c>
      <c r="G108" s="4">
        <f t="shared" si="8"/>
        <v>3.3336413661308799</v>
      </c>
      <c r="I108" s="4">
        <f t="shared" si="9"/>
        <v>1.0539782327125575</v>
      </c>
    </row>
    <row r="109" spans="1:9" x14ac:dyDescent="0.2">
      <c r="A109" s="4">
        <f>IF('True_Odds_Calculator_3-way'!A110="","",'True_Odds_Calculator_3-way'!A110)</f>
        <v>3.36</v>
      </c>
      <c r="B109" s="4">
        <f>IF('True_Odds_Calculator_3-way'!B110="","",'True_Odds_Calculator_3-way'!B110)</f>
        <v>3.34</v>
      </c>
      <c r="C109" s="4">
        <f>IF('True_Odds_Calculator_3-way'!C110="","",'True_Odds_Calculator_3-way'!C110)</f>
        <v>2.1840000000000002</v>
      </c>
      <c r="D109" s="4">
        <f t="shared" si="5"/>
        <v>5.4895703099295812E-2</v>
      </c>
      <c r="E109" s="4">
        <f t="shared" si="6"/>
        <v>3.5801170049864535</v>
      </c>
      <c r="F109" s="4">
        <f t="shared" si="7"/>
        <v>3.55741958137448</v>
      </c>
      <c r="G109" s="4">
        <f t="shared" si="8"/>
        <v>2.2749148609707719</v>
      </c>
      <c r="I109" s="4">
        <f t="shared" si="9"/>
        <v>1.0548957030992958</v>
      </c>
    </row>
    <row r="110" spans="1:9" x14ac:dyDescent="0.2">
      <c r="A110" s="4">
        <f>IF('True_Odds_Calculator_3-way'!A111="","",'True_Odds_Calculator_3-way'!A111)</f>
        <v>2.2080000000000002</v>
      </c>
      <c r="B110" s="4">
        <f>IF('True_Odds_Calculator_3-way'!B111="","",'True_Odds_Calculator_3-way'!B111)</f>
        <v>3.22</v>
      </c>
      <c r="C110" s="4">
        <f>IF('True_Odds_Calculator_3-way'!C111="","",'True_Odds_Calculator_3-way'!C111)</f>
        <v>3.44</v>
      </c>
      <c r="D110" s="4">
        <f t="shared" si="5"/>
        <v>5.4155231354422462E-2</v>
      </c>
      <c r="E110" s="4">
        <f t="shared" si="6"/>
        <v>2.2996604414261461</v>
      </c>
      <c r="F110" s="4">
        <f t="shared" si="7"/>
        <v>3.4187185360968986</v>
      </c>
      <c r="G110" s="4">
        <f t="shared" si="8"/>
        <v>3.6677605921914322</v>
      </c>
      <c r="I110" s="4">
        <f t="shared" si="9"/>
        <v>1.0541552313544225</v>
      </c>
    </row>
    <row r="111" spans="1:9" x14ac:dyDescent="0.2">
      <c r="A111" s="4">
        <f>IF('True_Odds_Calculator_3-way'!A112="","",'True_Odds_Calculator_3-way'!A112)</f>
        <v>1.83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4.38</v>
      </c>
      <c r="D111" s="4">
        <f t="shared" si="5"/>
        <v>5.4088198653346575E-2</v>
      </c>
      <c r="E111" s="4">
        <f t="shared" si="6"/>
        <v>1.8924387477870539</v>
      </c>
      <c r="F111" s="4">
        <f t="shared" si="7"/>
        <v>3.8270156856908288</v>
      </c>
      <c r="G111" s="4">
        <f t="shared" si="8"/>
        <v>4.755539071309391</v>
      </c>
      <c r="I111" s="4">
        <f t="shared" si="9"/>
        <v>1.0540881986533466</v>
      </c>
    </row>
    <row r="112" spans="1:9" x14ac:dyDescent="0.2">
      <c r="A112" s="4">
        <f>IF('True_Odds_Calculator_3-way'!A113="","",'True_Odds_Calculator_3-way'!A113)</f>
        <v>1.758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4.78</v>
      </c>
      <c r="D112" s="4">
        <f t="shared" si="5"/>
        <v>5.7362843738457903E-2</v>
      </c>
      <c r="E112" s="4">
        <f t="shared" si="6"/>
        <v>1.8191500493296726</v>
      </c>
      <c r="F112" s="4">
        <f t="shared" si="7"/>
        <v>3.8430696198122511</v>
      </c>
      <c r="G112" s="4">
        <f t="shared" si="8"/>
        <v>5.2608300326118442</v>
      </c>
      <c r="I112" s="4">
        <f t="shared" si="9"/>
        <v>1.0573628437384579</v>
      </c>
    </row>
    <row r="113" spans="1:9" x14ac:dyDescent="0.2">
      <c r="A113" s="4">
        <f>IF('True_Odds_Calculator_3-way'!A114="","",'True_Odds_Calculator_3-way'!A114)</f>
        <v>3.44</v>
      </c>
      <c r="B113" s="4">
        <f>IF('True_Odds_Calculator_3-way'!B114="","",'True_Odds_Calculator_3-way'!B114)</f>
        <v>2.97</v>
      </c>
      <c r="C113" s="4">
        <f>IF('True_Odds_Calculator_3-way'!C114="","",'True_Odds_Calculator_3-way'!C114)</f>
        <v>2.35</v>
      </c>
      <c r="D113" s="4">
        <f t="shared" si="5"/>
        <v>5.2929926012558415E-2</v>
      </c>
      <c r="E113" s="4">
        <f t="shared" si="6"/>
        <v>3.6622743506097315</v>
      </c>
      <c r="F113" s="4">
        <f t="shared" si="7"/>
        <v>3.134235926962845</v>
      </c>
      <c r="G113" s="4">
        <f t="shared" si="8"/>
        <v>2.4516497512898421</v>
      </c>
      <c r="I113" s="4">
        <f t="shared" si="9"/>
        <v>1.0529299260125584</v>
      </c>
    </row>
    <row r="114" spans="1:9" x14ac:dyDescent="0.2">
      <c r="A114" s="4">
        <f>IF('True_Odds_Calculator_3-way'!A115="","",'True_Odds_Calculator_3-way'!A115)</f>
        <v>2.3359999999999999</v>
      </c>
      <c r="B114" s="4">
        <f>IF('True_Odds_Calculator_3-way'!B115="","",'True_Odds_Calculator_3-way'!B115)</f>
        <v>3.4</v>
      </c>
      <c r="C114" s="4">
        <f>IF('True_Odds_Calculator_3-way'!C115="","",'True_Odds_Calculator_3-way'!C115)</f>
        <v>3.016</v>
      </c>
      <c r="D114" s="4">
        <f t="shared" si="5"/>
        <v>5.3764825577045983E-2</v>
      </c>
      <c r="E114" s="4">
        <f t="shared" si="6"/>
        <v>2.4380694801624831</v>
      </c>
      <c r="F114" s="4">
        <f t="shared" si="7"/>
        <v>3.6206167377017144</v>
      </c>
      <c r="G114" s="4">
        <f t="shared" si="8"/>
        <v>3.1883344890035281</v>
      </c>
      <c r="I114" s="4">
        <f t="shared" si="9"/>
        <v>1.053764825577046</v>
      </c>
    </row>
    <row r="115" spans="1:9" x14ac:dyDescent="0.2">
      <c r="A115" s="4">
        <f>IF('True_Odds_Calculator_3-way'!A116="","",'True_Odds_Calculator_3-way'!A116)</f>
        <v>4.04</v>
      </c>
      <c r="B115" s="4">
        <f>IF('True_Odds_Calculator_3-way'!B116="","",'True_Odds_Calculator_3-way'!B116)</f>
        <v>2.94</v>
      </c>
      <c r="C115" s="4">
        <f>IF('True_Odds_Calculator_3-way'!C116="","",'True_Odds_Calculator_3-way'!C116)</f>
        <v>2.1440000000000001</v>
      </c>
      <c r="D115" s="4">
        <f t="shared" si="5"/>
        <v>5.4078717344777427E-2</v>
      </c>
      <c r="E115" s="4">
        <f t="shared" si="6"/>
        <v>4.3573267005436351</v>
      </c>
      <c r="F115" s="4">
        <f t="shared" si="7"/>
        <v>3.1045312886457581</v>
      </c>
      <c r="G115" s="4">
        <f t="shared" si="8"/>
        <v>2.2301930743439544</v>
      </c>
      <c r="I115" s="4">
        <f t="shared" si="9"/>
        <v>1.0540787173447774</v>
      </c>
    </row>
    <row r="116" spans="1:9" x14ac:dyDescent="0.2">
      <c r="A116" s="4">
        <f>IF('True_Odds_Calculator_3-way'!A117="","",'True_Odds_Calculator_3-way'!A117)</f>
        <v>2.7549999999999999</v>
      </c>
      <c r="B116" s="4">
        <f>IF('True_Odds_Calculator_3-way'!B117="","",'True_Odds_Calculator_3-way'!B117)</f>
        <v>3.1360000000000001</v>
      </c>
      <c r="C116" s="4">
        <f>IF('True_Odds_Calculator_3-way'!C117="","",'True_Odds_Calculator_3-way'!C117)</f>
        <v>2.6960000000000002</v>
      </c>
      <c r="D116" s="4">
        <f t="shared" si="5"/>
        <v>5.2773838859621502E-2</v>
      </c>
      <c r="E116" s="4">
        <f t="shared" si="6"/>
        <v>2.8953186517781404</v>
      </c>
      <c r="F116" s="4">
        <f t="shared" si="7"/>
        <v>3.3191024448325614</v>
      </c>
      <c r="G116" s="4">
        <f t="shared" si="8"/>
        <v>2.8302265800982589</v>
      </c>
      <c r="I116" s="4">
        <f t="shared" si="9"/>
        <v>1.0527738388596215</v>
      </c>
    </row>
    <row r="117" spans="1:9" x14ac:dyDescent="0.2">
      <c r="A117" s="4">
        <f>IF('True_Odds_Calculator_3-way'!A118="","",'True_Odds_Calculator_3-way'!A118)</f>
        <v>6</v>
      </c>
      <c r="B117" s="4">
        <f>IF('True_Odds_Calculator_3-way'!B118="","",'True_Odds_Calculator_3-way'!B118)</f>
        <v>4.0199999999999996</v>
      </c>
      <c r="C117" s="4">
        <f>IF('True_Odds_Calculator_3-way'!C118="","",'True_Odds_Calculator_3-way'!C118)</f>
        <v>1.54</v>
      </c>
      <c r="D117" s="4">
        <f t="shared" si="5"/>
        <v>6.47735349227887E-2</v>
      </c>
      <c r="E117" s="4">
        <f t="shared" si="6"/>
        <v>6.892963182897863</v>
      </c>
      <c r="F117" s="4">
        <f t="shared" si="7"/>
        <v>4.4020858023228246</v>
      </c>
      <c r="G117" s="4">
        <f t="shared" si="8"/>
        <v>1.5929668067587273</v>
      </c>
      <c r="I117" s="4">
        <f t="shared" si="9"/>
        <v>1.0647735349227887</v>
      </c>
    </row>
    <row r="118" spans="1:9" x14ac:dyDescent="0.2">
      <c r="A118" s="4">
        <f>IF('True_Odds_Calculator_3-way'!A119="","",'True_Odds_Calculator_3-way'!A119)</f>
        <v>1.18</v>
      </c>
      <c r="B118" s="4">
        <f>IF('True_Odds_Calculator_3-way'!B119="","",'True_Odds_Calculator_3-way'!B119)</f>
        <v>7.2</v>
      </c>
      <c r="C118" s="4">
        <f>IF('True_Odds_Calculator_3-way'!C119="","",'True_Odds_Calculator_3-way'!C119)</f>
        <v>14.5</v>
      </c>
      <c r="D118" s="4">
        <f t="shared" si="5"/>
        <v>5.5312033248912318E-2</v>
      </c>
      <c r="E118" s="4">
        <f t="shared" si="6"/>
        <v>1.2062431051027136</v>
      </c>
      <c r="F118" s="4">
        <f t="shared" si="7"/>
        <v>8.3020936292568983</v>
      </c>
      <c r="G118" s="4">
        <f t="shared" si="8"/>
        <v>19.790939273856704</v>
      </c>
      <c r="I118" s="4">
        <f t="shared" si="9"/>
        <v>1.0553120332489123</v>
      </c>
    </row>
    <row r="119" spans="1:9" x14ac:dyDescent="0.2">
      <c r="A119" s="4">
        <f>IF('True_Odds_Calculator_3-way'!A120="","",'True_Odds_Calculator_3-way'!A120)</f>
        <v>2.35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3.16</v>
      </c>
      <c r="D119" s="4">
        <f t="shared" si="5"/>
        <v>5.4487611096148525E-2</v>
      </c>
      <c r="E119" s="4">
        <f t="shared" si="6"/>
        <v>2.4547745960910707</v>
      </c>
      <c r="F119" s="4">
        <f t="shared" si="7"/>
        <v>3.3974608258035</v>
      </c>
      <c r="G119" s="4">
        <f t="shared" si="8"/>
        <v>3.3524067490547931</v>
      </c>
      <c r="I119" s="4">
        <f t="shared" si="9"/>
        <v>1.0544876110961485</v>
      </c>
    </row>
    <row r="120" spans="1:9" x14ac:dyDescent="0.2">
      <c r="A120" s="4">
        <f>IF('True_Odds_Calculator_3-way'!A121="","",'True_Odds_Calculator_3-way'!A121)</f>
        <v>1.8</v>
      </c>
      <c r="B120" s="4">
        <f>IF('True_Odds_Calculator_3-way'!B121="","",'True_Odds_Calculator_3-way'!B121)</f>
        <v>3.68</v>
      </c>
      <c r="C120" s="4">
        <f>IF('True_Odds_Calculator_3-way'!C121="","",'True_Odds_Calculator_3-way'!C121)</f>
        <v>4.42</v>
      </c>
      <c r="D120" s="4">
        <f t="shared" si="5"/>
        <v>5.3539029881740863E-2</v>
      </c>
      <c r="E120" s="4">
        <f t="shared" si="6"/>
        <v>1.8597412452614142</v>
      </c>
      <c r="F120" s="4">
        <f t="shared" si="7"/>
        <v>3.9386703783954427</v>
      </c>
      <c r="G120" s="4">
        <f t="shared" si="8"/>
        <v>4.7985105285700547</v>
      </c>
      <c r="I120" s="4">
        <f t="shared" si="9"/>
        <v>1.0535390298817409</v>
      </c>
    </row>
    <row r="121" spans="1:9" x14ac:dyDescent="0.2">
      <c r="A121" s="4">
        <f>IF('True_Odds_Calculator_3-way'!A122="","",'True_Odds_Calculator_3-way'!A122)</f>
        <v>2.41</v>
      </c>
      <c r="B121" s="4">
        <f>IF('True_Odds_Calculator_3-way'!B122="","",'True_Odds_Calculator_3-way'!B122)</f>
        <v>3.28</v>
      </c>
      <c r="C121" s="4">
        <f>IF('True_Odds_Calculator_3-way'!C122="","",'True_Odds_Calculator_3-way'!C122)</f>
        <v>2.984</v>
      </c>
      <c r="D121" s="4">
        <f t="shared" si="5"/>
        <v>5.4936451548222687E-2</v>
      </c>
      <c r="E121" s="4">
        <f t="shared" si="6"/>
        <v>2.5212693728350875</v>
      </c>
      <c r="F121" s="4">
        <f t="shared" si="7"/>
        <v>3.4895987486874751</v>
      </c>
      <c r="G121" s="4">
        <f t="shared" si="8"/>
        <v>3.1564810362155584</v>
      </c>
      <c r="I121" s="4">
        <f t="shared" si="9"/>
        <v>1.0549364515482227</v>
      </c>
    </row>
    <row r="122" spans="1:9" x14ac:dyDescent="0.2">
      <c r="A122" s="4">
        <f>IF('True_Odds_Calculator_3-way'!A123="","",'True_Odds_Calculator_3-way'!A123)</f>
        <v>1.496</v>
      </c>
      <c r="B122" s="4">
        <f>IF('True_Odds_Calculator_3-way'!B123="","",'True_Odds_Calculator_3-way'!B123)</f>
        <v>4.4000000000000004</v>
      </c>
      <c r="C122" s="4">
        <f>IF('True_Odds_Calculator_3-way'!C123="","",'True_Odds_Calculator_3-way'!C123)</f>
        <v>6.3</v>
      </c>
      <c r="D122" s="4">
        <f t="shared" si="5"/>
        <v>5.4452083863848699E-2</v>
      </c>
      <c r="E122" s="4">
        <f t="shared" si="6"/>
        <v>1.5377553462266407</v>
      </c>
      <c r="F122" s="4">
        <f t="shared" si="7"/>
        <v>4.7818969016371273</v>
      </c>
      <c r="G122" s="4">
        <f t="shared" si="8"/>
        <v>7.1134145114219596</v>
      </c>
      <c r="I122" s="4">
        <f t="shared" si="9"/>
        <v>1.0544520838638487</v>
      </c>
    </row>
    <row r="123" spans="1:9" x14ac:dyDescent="0.2">
      <c r="A123" s="4">
        <f>IF('True_Odds_Calculator_3-way'!A124="","",'True_Odds_Calculator_3-way'!A124)</f>
        <v>2.25</v>
      </c>
      <c r="B123" s="4">
        <f>IF('True_Odds_Calculator_3-way'!B124="","",'True_Odds_Calculator_3-way'!B124)</f>
        <v>3.26</v>
      </c>
      <c r="C123" s="4">
        <f>IF('True_Odds_Calculator_3-way'!C124="","",'True_Odds_Calculator_3-way'!C124)</f>
        <v>3.24</v>
      </c>
      <c r="D123" s="4">
        <f t="shared" si="5"/>
        <v>5.9834886010755151E-2</v>
      </c>
      <c r="E123" s="4">
        <f t="shared" si="6"/>
        <v>2.3557154751992386</v>
      </c>
      <c r="F123" s="4">
        <f t="shared" si="7"/>
        <v>3.4867077464788734</v>
      </c>
      <c r="G123" s="4">
        <f t="shared" si="8"/>
        <v>3.4638390905115877</v>
      </c>
      <c r="I123" s="4">
        <f t="shared" si="9"/>
        <v>1.0598348860107552</v>
      </c>
    </row>
    <row r="124" spans="1:9" x14ac:dyDescent="0.2">
      <c r="A124" s="4">
        <f>IF('True_Odds_Calculator_3-way'!A125="","",'True_Odds_Calculator_3-way'!A125)</f>
        <v>2.29</v>
      </c>
      <c r="B124" s="4">
        <f>IF('True_Odds_Calculator_3-way'!B125="","",'True_Odds_Calculator_3-way'!B125)</f>
        <v>3.34</v>
      </c>
      <c r="C124" s="4">
        <f>IF('True_Odds_Calculator_3-way'!C125="","",'True_Odds_Calculator_3-way'!C125)</f>
        <v>3.125</v>
      </c>
      <c r="D124" s="4">
        <f t="shared" si="5"/>
        <v>5.608242031221411E-2</v>
      </c>
      <c r="E124" s="4">
        <f t="shared" si="6"/>
        <v>2.3924184301861491</v>
      </c>
      <c r="F124" s="4">
        <f t="shared" si="7"/>
        <v>3.5624326972877705</v>
      </c>
      <c r="G124" s="4">
        <f t="shared" si="8"/>
        <v>3.3188866633572975</v>
      </c>
      <c r="I124" s="4">
        <f t="shared" si="9"/>
        <v>1.0560824203122141</v>
      </c>
    </row>
    <row r="125" spans="1:9" x14ac:dyDescent="0.2">
      <c r="A125" s="4">
        <f>IF('True_Odds_Calculator_3-way'!A126="","",'True_Odds_Calculator_3-way'!A126)</f>
        <v>1.78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5.15</v>
      </c>
      <c r="D125" s="4">
        <f t="shared" si="5"/>
        <v>5.3591557709589788E-2</v>
      </c>
      <c r="E125" s="4">
        <f t="shared" si="6"/>
        <v>1.8384586795571625</v>
      </c>
      <c r="F125" s="4">
        <f t="shared" si="7"/>
        <v>3.574553815968236</v>
      </c>
      <c r="G125" s="4">
        <f t="shared" si="8"/>
        <v>5.6717989260802426</v>
      </c>
      <c r="I125" s="4">
        <f t="shared" si="9"/>
        <v>1.0535915577095898</v>
      </c>
    </row>
    <row r="126" spans="1:9" x14ac:dyDescent="0.2">
      <c r="A126" s="4">
        <f>IF('True_Odds_Calculator_3-way'!A127="","",'True_Odds_Calculator_3-way'!A127)</f>
        <v>2.78</v>
      </c>
      <c r="B126" s="4">
        <f>IF('True_Odds_Calculator_3-way'!B127="","",'True_Odds_Calculator_3-way'!B127)</f>
        <v>3.1040000000000001</v>
      </c>
      <c r="C126" s="4">
        <f>IF('True_Odds_Calculator_3-way'!C127="","",'True_Odds_Calculator_3-way'!C127)</f>
        <v>2.6949999999999998</v>
      </c>
      <c r="D126" s="4">
        <f t="shared" si="5"/>
        <v>5.2934692584092335E-2</v>
      </c>
      <c r="E126" s="4">
        <f t="shared" si="6"/>
        <v>2.9234010513149347</v>
      </c>
      <c r="F126" s="4">
        <f t="shared" si="7"/>
        <v>3.2838560119786431</v>
      </c>
      <c r="G126" s="4">
        <f t="shared" si="8"/>
        <v>2.8295537669940476</v>
      </c>
      <c r="I126" s="4">
        <f t="shared" si="9"/>
        <v>1.0529346925840923</v>
      </c>
    </row>
    <row r="127" spans="1:9" x14ac:dyDescent="0.2">
      <c r="A127" s="4">
        <f>IF('True_Odds_Calculator_3-way'!A128="","",'True_Odds_Calculator_3-way'!A128)</f>
        <v>7.3</v>
      </c>
      <c r="B127" s="4">
        <f>IF('True_Odds_Calculator_3-way'!B128="","",'True_Odds_Calculator_3-way'!B128)</f>
        <v>4.54</v>
      </c>
      <c r="C127" s="4">
        <f>IF('True_Odds_Calculator_3-way'!C128="","",'True_Odds_Calculator_3-way'!C128)</f>
        <v>1.43</v>
      </c>
      <c r="D127" s="4">
        <f t="shared" si="5"/>
        <v>5.6551317851179173E-2</v>
      </c>
      <c r="E127" s="4">
        <f t="shared" si="6"/>
        <v>8.4648300891973687</v>
      </c>
      <c r="F127" s="4">
        <f t="shared" si="7"/>
        <v>4.9649011798081233</v>
      </c>
      <c r="G127" s="4">
        <f t="shared" si="8"/>
        <v>1.469615133918909</v>
      </c>
      <c r="I127" s="4">
        <f t="shared" si="9"/>
        <v>1.0565513178511792</v>
      </c>
    </row>
    <row r="128" spans="1:9" x14ac:dyDescent="0.2">
      <c r="A128" s="4">
        <f>IF('True_Odds_Calculator_3-way'!A129="","",'True_Odds_Calculator_3-way'!A129)</f>
        <v>1.78</v>
      </c>
      <c r="B128" s="4">
        <f>IF('True_Odds_Calculator_3-way'!B129="","",'True_Odds_Calculator_3-way'!B129)</f>
        <v>3.72</v>
      </c>
      <c r="C128" s="4">
        <f>IF('True_Odds_Calculator_3-way'!C129="","",'True_Odds_Calculator_3-way'!C129)</f>
        <v>4.4800000000000004</v>
      </c>
      <c r="D128" s="4">
        <f t="shared" si="5"/>
        <v>5.3829242824349866E-2</v>
      </c>
      <c r="E128" s="4">
        <f t="shared" si="6"/>
        <v>1.8387265049431438</v>
      </c>
      <c r="F128" s="4">
        <f t="shared" si="7"/>
        <v>3.9860627577221703</v>
      </c>
      <c r="G128" s="4">
        <f t="shared" si="8"/>
        <v>4.8716038915767772</v>
      </c>
      <c r="I128" s="4">
        <f t="shared" si="9"/>
        <v>1.0538292428243499</v>
      </c>
    </row>
    <row r="129" spans="1:9" x14ac:dyDescent="0.2">
      <c r="A129" s="4">
        <f>IF('True_Odds_Calculator_3-way'!A130="","",'True_Odds_Calculator_3-way'!A130)</f>
        <v>2.7519999999999998</v>
      </c>
      <c r="B129" s="4">
        <f>IF('True_Odds_Calculator_3-way'!B130="","",'True_Odds_Calculator_3-way'!B130)</f>
        <v>3.06</v>
      </c>
      <c r="C129" s="4">
        <f>IF('True_Odds_Calculator_3-way'!C130="","",'True_Odds_Calculator_3-way'!C130)</f>
        <v>2.7519999999999998</v>
      </c>
      <c r="D129" s="4">
        <f t="shared" si="5"/>
        <v>5.3541571667426791E-2</v>
      </c>
      <c r="E129" s="4">
        <f t="shared" si="6"/>
        <v>2.8941474054658438</v>
      </c>
      <c r="F129" s="4">
        <f t="shared" si="7"/>
        <v>3.2367676602025344</v>
      </c>
      <c r="G129" s="4">
        <f t="shared" si="8"/>
        <v>2.8941474054658438</v>
      </c>
      <c r="I129" s="4">
        <f t="shared" si="9"/>
        <v>1.0535415716674268</v>
      </c>
    </row>
    <row r="130" spans="1:9" x14ac:dyDescent="0.2">
      <c r="A130" s="4">
        <f>IF('True_Odds_Calculator_3-way'!A131="","",'True_Odds_Calculator_3-way'!A131)</f>
        <v>2.34</v>
      </c>
      <c r="B130" s="4">
        <f>IF('True_Odds_Calculator_3-way'!B131="","",'True_Odds_Calculator_3-way'!B131)</f>
        <v>3.11</v>
      </c>
      <c r="C130" s="4">
        <f>IF('True_Odds_Calculator_3-way'!C131="","",'True_Odds_Calculator_3-way'!C131)</f>
        <v>3.28</v>
      </c>
      <c r="D130" s="4">
        <f t="shared" si="5"/>
        <v>5.3771884491043753E-2</v>
      </c>
      <c r="E130" s="4">
        <f t="shared" si="6"/>
        <v>2.4424410325199415</v>
      </c>
      <c r="F130" s="4">
        <f t="shared" si="7"/>
        <v>3.2935966728470039</v>
      </c>
      <c r="G130" s="4">
        <f t="shared" si="8"/>
        <v>3.4848780495401352</v>
      </c>
      <c r="I130" s="4">
        <f t="shared" si="9"/>
        <v>1.0537718844910438</v>
      </c>
    </row>
    <row r="131" spans="1:9" x14ac:dyDescent="0.2">
      <c r="A131" s="4">
        <f>IF('True_Odds_Calculator_3-way'!A132="","",'True_Odds_Calculator_3-way'!A132)</f>
        <v>2.6560000000000001</v>
      </c>
      <c r="B131" s="4">
        <f>IF('True_Odds_Calculator_3-way'!B132="","",'True_Odds_Calculator_3-way'!B132)</f>
        <v>3.13</v>
      </c>
      <c r="C131" s="4">
        <f>IF('True_Odds_Calculator_3-way'!C132="","",'True_Odds_Calculator_3-way'!C132)</f>
        <v>2.8050000000000002</v>
      </c>
      <c r="D131" s="4">
        <f t="shared" ref="D131:D194" si="10">IF(A131="","",((1/A131)+(1/B131)+(1/C131))-1)</f>
        <v>5.2501080846939274E-2</v>
      </c>
      <c r="E131" s="4">
        <f t="shared" ref="E131:E194" si="11">IF(A131="","",(3*A131)/(3-($D131*A131)))</f>
        <v>2.7854713749527247</v>
      </c>
      <c r="F131" s="4">
        <f t="shared" ref="F131:F194" si="12">IF(B131="","",(3*B131)/(3-($D131*B131)))</f>
        <v>3.3113848387362887</v>
      </c>
      <c r="G131" s="4">
        <f t="shared" ref="G131:G194" si="13">IF(C131="","",(3*C131)/(3-($D131*C131)))</f>
        <v>2.9498013550619238</v>
      </c>
      <c r="I131" s="4">
        <f t="shared" ref="I131:I194" si="14">IF(A131="","",D131+1)</f>
        <v>1.0525010808469393</v>
      </c>
    </row>
    <row r="132" spans="1:9" x14ac:dyDescent="0.2">
      <c r="A132" s="4">
        <f>IF('True_Odds_Calculator_3-way'!A133="","",'True_Odds_Calculator_3-way'!A133)</f>
        <v>2.5049999999999999</v>
      </c>
      <c r="B132" s="4">
        <f>IF('True_Odds_Calculator_3-way'!B133="","",'True_Odds_Calculator_3-way'!B133)</f>
        <v>3.1440000000000001</v>
      </c>
      <c r="C132" s="4">
        <f>IF('True_Odds_Calculator_3-way'!C133="","",'True_Odds_Calculator_3-way'!C133)</f>
        <v>2.9750000000000001</v>
      </c>
      <c r="D132" s="4">
        <f t="shared" si="10"/>
        <v>5.3402208348714009E-2</v>
      </c>
      <c r="E132" s="4">
        <f t="shared" si="11"/>
        <v>2.621913328120153</v>
      </c>
      <c r="F132" s="4">
        <f t="shared" si="12"/>
        <v>3.3303868108519623</v>
      </c>
      <c r="G132" s="4">
        <f t="shared" si="13"/>
        <v>3.1413574639036268</v>
      </c>
      <c r="I132" s="4">
        <f t="shared" si="14"/>
        <v>1.053402208348714</v>
      </c>
    </row>
    <row r="133" spans="1:9" x14ac:dyDescent="0.2">
      <c r="A133" s="4">
        <f>IF('True_Odds_Calculator_3-way'!A134="","",'True_Odds_Calculator_3-way'!A134)</f>
        <v>1.99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3.64</v>
      </c>
      <c r="D133" s="4">
        <f t="shared" si="10"/>
        <v>5.3480931461996839E-2</v>
      </c>
      <c r="E133" s="4">
        <f t="shared" si="11"/>
        <v>2.0631931907736543</v>
      </c>
      <c r="F133" s="4">
        <f t="shared" si="12"/>
        <v>3.8697276799312403</v>
      </c>
      <c r="G133" s="4">
        <f t="shared" si="13"/>
        <v>3.8925909959467617</v>
      </c>
      <c r="I133" s="4">
        <f t="shared" si="14"/>
        <v>1.0534809314619968</v>
      </c>
    </row>
    <row r="134" spans="1:9" x14ac:dyDescent="0.2">
      <c r="A134" s="4">
        <f>IF('True_Odds_Calculator_3-way'!A135="","",'True_Odds_Calculator_3-way'!A135)</f>
        <v>1.55</v>
      </c>
      <c r="B134" s="4">
        <f>IF('True_Odds_Calculator_3-way'!B135="","",'True_Odds_Calculator_3-way'!B135)</f>
        <v>3.98</v>
      </c>
      <c r="C134" s="4">
        <f>IF('True_Odds_Calculator_3-way'!C135="","",'True_Odds_Calculator_3-way'!C135)</f>
        <v>6.3</v>
      </c>
      <c r="D134" s="4">
        <f t="shared" si="10"/>
        <v>5.5147730459774502E-2</v>
      </c>
      <c r="E134" s="4">
        <f t="shared" si="11"/>
        <v>1.5954594156710507</v>
      </c>
      <c r="F134" s="4">
        <f t="shared" si="12"/>
        <v>4.2941731088661106</v>
      </c>
      <c r="G134" s="4">
        <f t="shared" si="13"/>
        <v>7.1251672910160888</v>
      </c>
      <c r="I134" s="4">
        <f t="shared" si="14"/>
        <v>1.0551477304597745</v>
      </c>
    </row>
    <row r="135" spans="1:9" x14ac:dyDescent="0.2">
      <c r="A135" s="4">
        <f>IF('True_Odds_Calculator_3-way'!A136="","",'True_Odds_Calculator_3-way'!A136)</f>
        <v>2.1360000000000001</v>
      </c>
      <c r="B135" s="4">
        <f>IF('True_Odds_Calculator_3-way'!B136="","",'True_Odds_Calculator_3-way'!B136)</f>
        <v>2.9950000000000001</v>
      </c>
      <c r="C135" s="4">
        <f>IF('True_Odds_Calculator_3-way'!C136="","",'True_Odds_Calculator_3-way'!C136)</f>
        <v>3.98</v>
      </c>
      <c r="D135" s="4">
        <f t="shared" si="10"/>
        <v>5.3310891775126823E-2</v>
      </c>
      <c r="E135" s="4">
        <f t="shared" si="11"/>
        <v>2.2202757964803328</v>
      </c>
      <c r="F135" s="4">
        <f t="shared" si="12"/>
        <v>3.1633604999779346</v>
      </c>
      <c r="G135" s="4">
        <f t="shared" si="13"/>
        <v>4.2829123283190489</v>
      </c>
      <c r="I135" s="4">
        <f t="shared" si="14"/>
        <v>1.0533108917751268</v>
      </c>
    </row>
    <row r="136" spans="1:9" x14ac:dyDescent="0.2">
      <c r="A136" s="4">
        <f>IF('True_Odds_Calculator_3-way'!A137="","",'True_Odds_Calculator_3-way'!A137)</f>
        <v>3.03</v>
      </c>
      <c r="B136" s="4">
        <f>IF('True_Odds_Calculator_3-way'!B137="","",'True_Odds_Calculator_3-way'!B137)</f>
        <v>2.7749999999999999</v>
      </c>
      <c r="C136" s="4">
        <f>IF('True_Odds_Calculator_3-way'!C137="","",'True_Odds_Calculator_3-way'!C137)</f>
        <v>2.7749999999999999</v>
      </c>
      <c r="D136" s="4">
        <f t="shared" si="10"/>
        <v>5.0753724021050939E-2</v>
      </c>
      <c r="E136" s="4">
        <f t="shared" si="11"/>
        <v>3.1937137973601755</v>
      </c>
      <c r="F136" s="4">
        <f t="shared" si="12"/>
        <v>2.9116959570599952</v>
      </c>
      <c r="G136" s="4">
        <f t="shared" si="13"/>
        <v>2.9116959570599952</v>
      </c>
      <c r="I136" s="4">
        <f t="shared" si="14"/>
        <v>1.0507537240210509</v>
      </c>
    </row>
    <row r="137" spans="1:9" x14ac:dyDescent="0.2">
      <c r="A137" s="4">
        <f>IF('True_Odds_Calculator_3-way'!A138="","",'True_Odds_Calculator_3-way'!A138)</f>
        <v>1.905</v>
      </c>
      <c r="B137" s="4">
        <f>IF('True_Odds_Calculator_3-way'!B138="","",'True_Odds_Calculator_3-way'!B138)</f>
        <v>3.16</v>
      </c>
      <c r="C137" s="4">
        <f>IF('True_Odds_Calculator_3-way'!C138="","",'True_Odds_Calculator_3-way'!C138)</f>
        <v>4.7</v>
      </c>
      <c r="D137" s="4">
        <f t="shared" si="10"/>
        <v>5.4156036851439993E-2</v>
      </c>
      <c r="E137" s="4">
        <f t="shared" si="11"/>
        <v>1.972844307424549</v>
      </c>
      <c r="F137" s="4">
        <f t="shared" si="12"/>
        <v>3.3511650622664177</v>
      </c>
      <c r="G137" s="4">
        <f t="shared" si="13"/>
        <v>5.1357389896388748</v>
      </c>
      <c r="I137" s="4">
        <f t="shared" si="14"/>
        <v>1.05415603685144</v>
      </c>
    </row>
    <row r="138" spans="1:9" x14ac:dyDescent="0.2">
      <c r="A138" s="4">
        <f>IF('True_Odds_Calculator_3-way'!A139="","",'True_Odds_Calculator_3-way'!A139)</f>
        <v>1.8560000000000001</v>
      </c>
      <c r="B138" s="4">
        <f>IF('True_Odds_Calculator_3-way'!B139="","",'True_Odds_Calculator_3-way'!B139)</f>
        <v>3.1749999999999998</v>
      </c>
      <c r="C138" s="4">
        <f>IF('True_Odds_Calculator_3-way'!C139="","",'True_Odds_Calculator_3-way'!C139)</f>
        <v>5</v>
      </c>
      <c r="D138" s="4">
        <f t="shared" si="10"/>
        <v>5.3753733369535706E-2</v>
      </c>
      <c r="E138" s="4">
        <f t="shared" si="11"/>
        <v>1.9198457034134646</v>
      </c>
      <c r="F138" s="4">
        <f t="shared" si="12"/>
        <v>3.366519145954098</v>
      </c>
      <c r="G138" s="4">
        <f t="shared" si="13"/>
        <v>5.4920283821903002</v>
      </c>
      <c r="I138" s="4">
        <f t="shared" si="14"/>
        <v>1.0537537333695357</v>
      </c>
    </row>
    <row r="139" spans="1:9" x14ac:dyDescent="0.2">
      <c r="A139" s="4">
        <f>IF('True_Odds_Calculator_3-way'!A140="","",'True_Odds_Calculator_3-way'!A140)</f>
        <v>2.4849999999999999</v>
      </c>
      <c r="B139" s="4">
        <f>IF('True_Odds_Calculator_3-way'!B140="","",'True_Odds_Calculator_3-way'!B140)</f>
        <v>2.95</v>
      </c>
      <c r="C139" s="4">
        <f>IF('True_Odds_Calculator_3-way'!C140="","",'True_Odds_Calculator_3-way'!C140)</f>
        <v>3.2</v>
      </c>
      <c r="D139" s="4">
        <f t="shared" si="10"/>
        <v>5.3897537768986759E-2</v>
      </c>
      <c r="E139" s="4">
        <f t="shared" si="11"/>
        <v>2.6011276757350124</v>
      </c>
      <c r="F139" s="4">
        <f t="shared" si="12"/>
        <v>3.1150978348195024</v>
      </c>
      <c r="G139" s="4">
        <f t="shared" si="13"/>
        <v>3.395191987610902</v>
      </c>
      <c r="I139" s="4">
        <f t="shared" si="14"/>
        <v>1.0538975377689868</v>
      </c>
    </row>
    <row r="140" spans="1:9" x14ac:dyDescent="0.2">
      <c r="A140" s="4">
        <f>IF('True_Odds_Calculator_3-way'!A141="","",'True_Odds_Calculator_3-way'!A141)</f>
        <v>2.09</v>
      </c>
      <c r="B140" s="4">
        <f>IF('True_Odds_Calculator_3-way'!B141="","",'True_Odds_Calculator_3-way'!B141)</f>
        <v>2.9649999999999999</v>
      </c>
      <c r="C140" s="4">
        <f>IF('True_Odds_Calculator_3-way'!C141="","",'True_Odds_Calculator_3-way'!C141)</f>
        <v>4.22</v>
      </c>
      <c r="D140" s="4">
        <f t="shared" si="10"/>
        <v>5.2703852327969702E-2</v>
      </c>
      <c r="E140" s="4">
        <f t="shared" si="11"/>
        <v>2.1696635746178297</v>
      </c>
      <c r="F140" s="4">
        <f t="shared" si="12"/>
        <v>3.1279307011235566</v>
      </c>
      <c r="G140" s="4">
        <f t="shared" si="13"/>
        <v>4.5579085360259972</v>
      </c>
      <c r="I140" s="4">
        <f t="shared" si="14"/>
        <v>1.0527038523279697</v>
      </c>
    </row>
    <row r="141" spans="1:9" x14ac:dyDescent="0.2">
      <c r="A141" s="4">
        <f>IF('True_Odds_Calculator_3-way'!A142="","",'True_Odds_Calculator_3-way'!A142)</f>
        <v>3.06</v>
      </c>
      <c r="B141" s="4">
        <f>IF('True_Odds_Calculator_3-way'!B142="","",'True_Odds_Calculator_3-way'!B142)</f>
        <v>2.8159999999999998</v>
      </c>
      <c r="C141" s="4">
        <f>IF('True_Odds_Calculator_3-way'!C142="","",'True_Odds_Calculator_3-way'!C142)</f>
        <v>2.6960000000000002</v>
      </c>
      <c r="D141" s="4">
        <f t="shared" si="10"/>
        <v>5.2830903290189468E-2</v>
      </c>
      <c r="E141" s="4">
        <f t="shared" si="11"/>
        <v>3.234287750210918</v>
      </c>
      <c r="F141" s="4">
        <f t="shared" si="12"/>
        <v>2.9629336824454597</v>
      </c>
      <c r="G141" s="4">
        <f t="shared" si="13"/>
        <v>2.8303789538022461</v>
      </c>
      <c r="I141" s="4">
        <f t="shared" si="14"/>
        <v>1.0528309032901895</v>
      </c>
    </row>
    <row r="142" spans="1:9" x14ac:dyDescent="0.2">
      <c r="A142" s="4">
        <f>IF('True_Odds_Calculator_3-way'!A143="","",'True_Odds_Calculator_3-way'!A143)</f>
        <v>3.15</v>
      </c>
      <c r="B142" s="4">
        <f>IF('True_Odds_Calculator_3-way'!B143="","",'True_Odds_Calculator_3-way'!B143)</f>
        <v>3.08</v>
      </c>
      <c r="C142" s="4">
        <f>IF('True_Odds_Calculator_3-way'!C143="","",'True_Odds_Calculator_3-way'!C143)</f>
        <v>2.4319999999999999</v>
      </c>
      <c r="D142" s="4">
        <f t="shared" si="10"/>
        <v>5.3319852661958045E-2</v>
      </c>
      <c r="E142" s="4">
        <f t="shared" si="11"/>
        <v>3.3368143732808186</v>
      </c>
      <c r="F142" s="4">
        <f t="shared" si="12"/>
        <v>3.2583686915815582</v>
      </c>
      <c r="G142" s="4">
        <f t="shared" si="13"/>
        <v>2.5418714456930043</v>
      </c>
      <c r="I142" s="4">
        <f t="shared" si="14"/>
        <v>1.053319852661958</v>
      </c>
    </row>
    <row r="143" spans="1:9" x14ac:dyDescent="0.2">
      <c r="A143" s="4">
        <f>IF('True_Odds_Calculator_3-way'!A144="","",'True_Odds_Calculator_3-way'!A144)</f>
        <v>2.4300000000000002</v>
      </c>
      <c r="B143" s="4">
        <f>IF('True_Odds_Calculator_3-way'!B144="","",'True_Odds_Calculator_3-way'!B144)</f>
        <v>3.42</v>
      </c>
      <c r="C143" s="4">
        <f>IF('True_Odds_Calculator_3-way'!C144="","",'True_Odds_Calculator_3-way'!C144)</f>
        <v>2.8650000000000002</v>
      </c>
      <c r="D143" s="4">
        <f t="shared" si="10"/>
        <v>5.296043417962526E-2</v>
      </c>
      <c r="E143" s="4">
        <f t="shared" si="11"/>
        <v>2.538914219522705</v>
      </c>
      <c r="F143" s="4">
        <f t="shared" si="12"/>
        <v>3.639749493359675</v>
      </c>
      <c r="G143" s="4">
        <f t="shared" si="13"/>
        <v>3.017622964376518</v>
      </c>
      <c r="I143" s="4">
        <f t="shared" si="14"/>
        <v>1.0529604341796253</v>
      </c>
    </row>
    <row r="144" spans="1:9" x14ac:dyDescent="0.2">
      <c r="A144" s="4">
        <f>IF('True_Odds_Calculator_3-way'!A145="","",'True_Odds_Calculator_3-way'!A145)</f>
        <v>3.4</v>
      </c>
      <c r="B144" s="4">
        <f>IF('True_Odds_Calculator_3-way'!B145="","",'True_Odds_Calculator_3-way'!B145)</f>
        <v>3.58</v>
      </c>
      <c r="C144" s="4">
        <f>IF('True_Odds_Calculator_3-way'!C145="","",'True_Odds_Calculator_3-way'!C145)</f>
        <v>2.085</v>
      </c>
      <c r="D144" s="4">
        <f t="shared" si="10"/>
        <v>5.3063562951807475E-2</v>
      </c>
      <c r="E144" s="4">
        <f t="shared" si="11"/>
        <v>3.6175550763985171</v>
      </c>
      <c r="F144" s="4">
        <f t="shared" si="12"/>
        <v>3.8220199273907252</v>
      </c>
      <c r="G144" s="4">
        <f t="shared" si="13"/>
        <v>2.1648374207974448</v>
      </c>
      <c r="I144" s="4">
        <f t="shared" si="14"/>
        <v>1.0530635629518075</v>
      </c>
    </row>
    <row r="145" spans="1:9" x14ac:dyDescent="0.2">
      <c r="A145" s="4">
        <f>IF('True_Odds_Calculator_3-way'!A146="","",'True_Odds_Calculator_3-way'!A146)</f>
        <v>3.52</v>
      </c>
      <c r="B145" s="4">
        <f>IF('True_Odds_Calculator_3-way'!B146="","",'True_Odds_Calculator_3-way'!B146)</f>
        <v>3.32</v>
      </c>
      <c r="C145" s="4">
        <f>IF('True_Odds_Calculator_3-way'!C146="","",'True_Odds_Calculator_3-way'!C146)</f>
        <v>2.1360000000000001</v>
      </c>
      <c r="D145" s="4">
        <f t="shared" si="10"/>
        <v>5.3460522375508246E-2</v>
      </c>
      <c r="E145" s="4">
        <f t="shared" si="11"/>
        <v>3.7555760685779731</v>
      </c>
      <c r="F145" s="4">
        <f t="shared" si="12"/>
        <v>3.5287727020772128</v>
      </c>
      <c r="G145" s="4">
        <f t="shared" si="13"/>
        <v>2.2205216979416971</v>
      </c>
      <c r="I145" s="4">
        <f t="shared" si="14"/>
        <v>1.0534605223755082</v>
      </c>
    </row>
    <row r="146" spans="1:9" x14ac:dyDescent="0.2">
      <c r="A146" s="4">
        <f>IF('True_Odds_Calculator_3-way'!A147="","",'True_Odds_Calculator_3-way'!A147)</f>
        <v>2.3149999999999999</v>
      </c>
      <c r="B146" s="4">
        <f>IF('True_Odds_Calculator_3-way'!B147="","",'True_Odds_Calculator_3-way'!B147)</f>
        <v>3.42</v>
      </c>
      <c r="C146" s="4">
        <f>IF('True_Odds_Calculator_3-way'!C147="","",'True_Odds_Calculator_3-way'!C147)</f>
        <v>3.04</v>
      </c>
      <c r="D146" s="4">
        <f t="shared" si="10"/>
        <v>5.3310472004344911E-2</v>
      </c>
      <c r="E146" s="4">
        <f t="shared" si="11"/>
        <v>2.4143200929057707</v>
      </c>
      <c r="F146" s="4">
        <f t="shared" si="12"/>
        <v>3.6412958910304809</v>
      </c>
      <c r="G146" s="4">
        <f t="shared" si="13"/>
        <v>3.2136029386893612</v>
      </c>
      <c r="I146" s="4">
        <f t="shared" si="14"/>
        <v>1.0533104720043449</v>
      </c>
    </row>
    <row r="147" spans="1:9" x14ac:dyDescent="0.2">
      <c r="A147" s="4">
        <f>IF('True_Odds_Calculator_3-way'!A148="","",'True_Odds_Calculator_3-way'!A148)</f>
        <v>2.1150000000000002</v>
      </c>
      <c r="B147" s="4">
        <f>IF('True_Odds_Calculator_3-way'!B148="","",'True_Odds_Calculator_3-way'!B148)</f>
        <v>3.44</v>
      </c>
      <c r="C147" s="4">
        <f>IF('True_Odds_Calculator_3-way'!C148="","",'True_Odds_Calculator_3-way'!C148)</f>
        <v>3.44</v>
      </c>
      <c r="D147" s="4">
        <f t="shared" si="10"/>
        <v>5.420858760789482E-2</v>
      </c>
      <c r="E147" s="4">
        <f t="shared" si="11"/>
        <v>2.1990408640283712</v>
      </c>
      <c r="F147" s="4">
        <f t="shared" si="12"/>
        <v>3.6679998655597754</v>
      </c>
      <c r="G147" s="4">
        <f t="shared" si="13"/>
        <v>3.6679998655597754</v>
      </c>
      <c r="I147" s="4">
        <f t="shared" si="14"/>
        <v>1.0542085876078948</v>
      </c>
    </row>
    <row r="148" spans="1:9" x14ac:dyDescent="0.2">
      <c r="A148" s="4">
        <f>IF('True_Odds_Calculator_3-way'!A149="","",'True_Odds_Calculator_3-way'!A149)</f>
        <v>1.56</v>
      </c>
      <c r="B148" s="4">
        <f>IF('True_Odds_Calculator_3-way'!B149="","",'True_Odds_Calculator_3-way'!B149)</f>
        <v>4.12</v>
      </c>
      <c r="C148" s="4">
        <f>IF('True_Odds_Calculator_3-way'!C149="","",'True_Odds_Calculator_3-way'!C149)</f>
        <v>5.8</v>
      </c>
      <c r="D148" s="4">
        <f t="shared" si="10"/>
        <v>5.6157880731031007E-2</v>
      </c>
      <c r="E148" s="4">
        <f t="shared" si="11"/>
        <v>1.6069255987824336</v>
      </c>
      <c r="F148" s="4">
        <f t="shared" si="12"/>
        <v>4.4643025944330184</v>
      </c>
      <c r="G148" s="4">
        <f t="shared" si="13"/>
        <v>6.5064137173496164</v>
      </c>
      <c r="I148" s="4">
        <f t="shared" si="14"/>
        <v>1.056157880731031</v>
      </c>
    </row>
    <row r="149" spans="1:9" x14ac:dyDescent="0.2">
      <c r="A149" s="4">
        <f>IF('True_Odds_Calculator_3-way'!A150="","",'True_Odds_Calculator_3-way'!A150)</f>
        <v>2.9</v>
      </c>
      <c r="B149" s="4">
        <f>IF('True_Odds_Calculator_3-way'!B150="","",'True_Odds_Calculator_3-way'!B150)</f>
        <v>3.22</v>
      </c>
      <c r="C149" s="4">
        <f>IF('True_Odds_Calculator_3-way'!C150="","",'True_Odds_Calculator_3-way'!C150)</f>
        <v>2.5099999999999998</v>
      </c>
      <c r="D149" s="4">
        <f t="shared" si="10"/>
        <v>5.3792966920068741E-2</v>
      </c>
      <c r="E149" s="4">
        <f t="shared" si="11"/>
        <v>3.0590713040845254</v>
      </c>
      <c r="F149" s="4">
        <f t="shared" si="12"/>
        <v>3.4173077801613325</v>
      </c>
      <c r="G149" s="4">
        <f t="shared" si="13"/>
        <v>2.6282909171919</v>
      </c>
      <c r="I149" s="4">
        <f t="shared" si="14"/>
        <v>1.0537929669200687</v>
      </c>
    </row>
    <row r="150" spans="1:9" x14ac:dyDescent="0.2">
      <c r="A150" s="4">
        <f>IF('True_Odds_Calculator_3-way'!A151="","",'True_Odds_Calculator_3-way'!A151)</f>
        <v>1.3839999999999999</v>
      </c>
      <c r="B150" s="4">
        <f>IF('True_Odds_Calculator_3-way'!B151="","",'True_Odds_Calculator_3-way'!B151)</f>
        <v>4.74</v>
      </c>
      <c r="C150" s="4">
        <f>IF('True_Odds_Calculator_3-way'!C151="","",'True_Odds_Calculator_3-way'!C151)</f>
        <v>8.1999999999999993</v>
      </c>
      <c r="D150" s="4">
        <f t="shared" si="10"/>
        <v>5.5465036248372401E-2</v>
      </c>
      <c r="E150" s="4">
        <f t="shared" si="11"/>
        <v>1.4203435666173609</v>
      </c>
      <c r="F150" s="4">
        <f t="shared" si="12"/>
        <v>5.1952877839027289</v>
      </c>
      <c r="G150" s="4">
        <f t="shared" si="13"/>
        <v>9.6653027352733769</v>
      </c>
      <c r="I150" s="4">
        <f t="shared" si="14"/>
        <v>1.0554650362483724</v>
      </c>
    </row>
    <row r="151" spans="1:9" x14ac:dyDescent="0.2">
      <c r="A151" s="4">
        <f>IF('True_Odds_Calculator_3-way'!A152="","",'True_Odds_Calculator_3-way'!A152)</f>
        <v>2.0699999999999998</v>
      </c>
      <c r="B151" s="4">
        <f>IF('True_Odds_Calculator_3-way'!B152="","",'True_Odds_Calculator_3-way'!B152)</f>
        <v>3.52</v>
      </c>
      <c r="C151" s="4">
        <f>IF('True_Odds_Calculator_3-way'!C152="","",'True_Odds_Calculator_3-way'!C152)</f>
        <v>3.5</v>
      </c>
      <c r="D151" s="4">
        <f t="shared" si="10"/>
        <v>5.2896982244808211E-2</v>
      </c>
      <c r="E151" s="4">
        <f t="shared" si="11"/>
        <v>2.1484148156468503</v>
      </c>
      <c r="F151" s="4">
        <f t="shared" si="12"/>
        <v>3.7529284803296377</v>
      </c>
      <c r="G151" s="4">
        <f t="shared" si="13"/>
        <v>3.7302025333736375</v>
      </c>
      <c r="I151" s="4">
        <f t="shared" si="14"/>
        <v>1.0528969822448082</v>
      </c>
    </row>
    <row r="152" spans="1:9" x14ac:dyDescent="0.2">
      <c r="A152" s="4">
        <f>IF('True_Odds_Calculator_3-way'!A153="","",'True_Odds_Calculator_3-way'!A153)</f>
        <v>1.5840000000000001</v>
      </c>
      <c r="B152" s="4">
        <f>IF('True_Odds_Calculator_3-way'!B153="","",'True_Odds_Calculator_3-way'!B153)</f>
        <v>3.86</v>
      </c>
      <c r="C152" s="4">
        <f>IF('True_Odds_Calculator_3-way'!C153="","",'True_Odds_Calculator_3-way'!C153)</f>
        <v>6.1</v>
      </c>
      <c r="D152" s="4">
        <f t="shared" si="10"/>
        <v>5.4314915055592827E-2</v>
      </c>
      <c r="E152" s="4">
        <f t="shared" si="11"/>
        <v>1.6307676019946535</v>
      </c>
      <c r="F152" s="4">
        <f t="shared" si="12"/>
        <v>4.1500253102358391</v>
      </c>
      <c r="G152" s="4">
        <f t="shared" si="13"/>
        <v>6.8573252442369084</v>
      </c>
      <c r="I152" s="4">
        <f t="shared" si="14"/>
        <v>1.0543149150555928</v>
      </c>
    </row>
    <row r="153" spans="1:9" x14ac:dyDescent="0.2">
      <c r="A153" s="4">
        <f>IF('True_Odds_Calculator_3-way'!A154="","",'True_Odds_Calculator_3-way'!A154)</f>
        <v>1.736</v>
      </c>
      <c r="B153" s="4">
        <f>IF('True_Odds_Calculator_3-way'!B154="","",'True_Odds_Calculator_3-way'!B154)</f>
        <v>3.78</v>
      </c>
      <c r="C153" s="4">
        <f>IF('True_Odds_Calculator_3-way'!C154="","",'True_Odds_Calculator_3-way'!C154)</f>
        <v>4.68</v>
      </c>
      <c r="D153" s="4">
        <f t="shared" si="10"/>
        <v>5.4262344584925515E-2</v>
      </c>
      <c r="E153" s="4">
        <f t="shared" si="11"/>
        <v>1.7922771624886271</v>
      </c>
      <c r="F153" s="4">
        <f t="shared" si="12"/>
        <v>4.0574071772289022</v>
      </c>
      <c r="G153" s="4">
        <f t="shared" si="13"/>
        <v>5.1127942361048984</v>
      </c>
      <c r="I153" s="4">
        <f t="shared" si="14"/>
        <v>1.0542623445849255</v>
      </c>
    </row>
    <row r="154" spans="1:9" x14ac:dyDescent="0.2">
      <c r="A154" s="4">
        <f>IF('True_Odds_Calculator_3-way'!A155="","",'True_Odds_Calculator_3-way'!A155)</f>
        <v>2.1749999999999998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3.32</v>
      </c>
      <c r="D154" s="4">
        <f t="shared" si="10"/>
        <v>5.3372595038350568E-2</v>
      </c>
      <c r="E154" s="4">
        <f t="shared" si="11"/>
        <v>2.2625496562541225</v>
      </c>
      <c r="F154" s="4">
        <f t="shared" si="12"/>
        <v>3.6415704755781788</v>
      </c>
      <c r="G154" s="4">
        <f t="shared" si="13"/>
        <v>3.5284077758124566</v>
      </c>
      <c r="I154" s="4">
        <f t="shared" si="14"/>
        <v>1.0533725950383506</v>
      </c>
    </row>
    <row r="155" spans="1:9" x14ac:dyDescent="0.2">
      <c r="A155" s="4">
        <f>IF('True_Odds_Calculator_3-way'!A156="","",'True_Odds_Calculator_3-way'!A156)</f>
        <v>1.72</v>
      </c>
      <c r="B155" s="4">
        <f>IF('True_Odds_Calculator_3-way'!B156="","",'True_Odds_Calculator_3-way'!B156)</f>
        <v>3.62</v>
      </c>
      <c r="C155" s="4">
        <f>IF('True_Odds_Calculator_3-way'!C156="","",'True_Odds_Calculator_3-way'!C156)</f>
        <v>5.0999999999999996</v>
      </c>
      <c r="D155" s="4">
        <f t="shared" si="10"/>
        <v>5.371687413241033E-2</v>
      </c>
      <c r="E155" s="4">
        <f t="shared" si="11"/>
        <v>1.7746552548945387</v>
      </c>
      <c r="F155" s="4">
        <f t="shared" si="12"/>
        <v>3.8709057693057849</v>
      </c>
      <c r="G155" s="4">
        <f t="shared" si="13"/>
        <v>5.6125287508012525</v>
      </c>
      <c r="I155" s="4">
        <f t="shared" si="14"/>
        <v>1.0537168741324103</v>
      </c>
    </row>
    <row r="156" spans="1:9" x14ac:dyDescent="0.2">
      <c r="A156" s="4">
        <f>IF('True_Odds_Calculator_3-way'!A157="","",'True_Odds_Calculator_3-way'!A157)</f>
        <v>2.4300000000000002</v>
      </c>
      <c r="B156" s="4">
        <f>IF('True_Odds_Calculator_3-way'!B157="","",'True_Odds_Calculator_3-way'!B157)</f>
        <v>3.15</v>
      </c>
      <c r="C156" s="4">
        <f>IF('True_Odds_Calculator_3-way'!C157="","",'True_Odds_Calculator_3-way'!C157)</f>
        <v>3.09</v>
      </c>
      <c r="D156" s="4">
        <f t="shared" si="10"/>
        <v>5.2607546674428907E-2</v>
      </c>
      <c r="E156" s="4">
        <f t="shared" si="11"/>
        <v>2.5381561982393532</v>
      </c>
      <c r="F156" s="4">
        <f t="shared" si="12"/>
        <v>3.3341727828067209</v>
      </c>
      <c r="G156" s="4">
        <f t="shared" si="13"/>
        <v>3.2670263483400976</v>
      </c>
      <c r="I156" s="4">
        <f t="shared" si="14"/>
        <v>1.0526075466744289</v>
      </c>
    </row>
    <row r="157" spans="1:9" x14ac:dyDescent="0.2">
      <c r="A157" s="4">
        <f>IF('True_Odds_Calculator_3-way'!A158="","",'True_Odds_Calculator_3-way'!A158)</f>
        <v>1.92</v>
      </c>
      <c r="B157" s="4">
        <f>IF('True_Odds_Calculator_3-way'!B158="","",'True_Odds_Calculator_3-way'!B158)</f>
        <v>3.22</v>
      </c>
      <c r="C157" s="4">
        <f>IF('True_Odds_Calculator_3-way'!C158="","",'True_Odds_Calculator_3-way'!C158)</f>
        <v>4.5</v>
      </c>
      <c r="D157" s="4">
        <f t="shared" si="10"/>
        <v>5.3614561766735847E-2</v>
      </c>
      <c r="E157" s="4">
        <f t="shared" si="11"/>
        <v>1.988222514435996</v>
      </c>
      <c r="F157" s="4">
        <f t="shared" si="12"/>
        <v>3.4166134499189473</v>
      </c>
      <c r="G157" s="4">
        <f t="shared" si="13"/>
        <v>4.8935481601350892</v>
      </c>
      <c r="I157" s="4">
        <f t="shared" si="14"/>
        <v>1.0536145617667358</v>
      </c>
    </row>
    <row r="158" spans="1:9" x14ac:dyDescent="0.2">
      <c r="A158" s="4">
        <f>IF('True_Odds_Calculator_3-way'!A159="","",'True_Odds_Calculator_3-way'!A159)</f>
        <v>2.0699999999999998</v>
      </c>
      <c r="B158" s="4">
        <f>IF('True_Odds_Calculator_3-way'!B159="","",'True_Odds_Calculator_3-way'!B159)</f>
        <v>3.34</v>
      </c>
      <c r="C158" s="4">
        <f>IF('True_Odds_Calculator_3-way'!C159="","",'True_Odds_Calculator_3-way'!C159)</f>
        <v>3.68</v>
      </c>
      <c r="D158" s="4">
        <f t="shared" si="10"/>
        <v>5.4232115479186493E-2</v>
      </c>
      <c r="E158" s="4">
        <f t="shared" si="11"/>
        <v>2.1504709669726951</v>
      </c>
      <c r="F158" s="4">
        <f t="shared" si="12"/>
        <v>3.5546224968080815</v>
      </c>
      <c r="G158" s="4">
        <f t="shared" si="13"/>
        <v>3.9422576169387797</v>
      </c>
      <c r="I158" s="4">
        <f t="shared" si="14"/>
        <v>1.0542321154791865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3.19</v>
      </c>
      <c r="C159" s="4">
        <f>IF('True_Odds_Calculator_3-way'!C160="","",'True_Odds_Calculator_3-way'!C160)</f>
        <v>2.944</v>
      </c>
      <c r="D159" s="4">
        <f t="shared" si="10"/>
        <v>5.3153536867929674E-2</v>
      </c>
      <c r="E159" s="4">
        <f t="shared" si="11"/>
        <v>2.615868903503364</v>
      </c>
      <c r="F159" s="4">
        <f t="shared" si="12"/>
        <v>3.3810994986568765</v>
      </c>
      <c r="G159" s="4">
        <f t="shared" si="13"/>
        <v>3.1060138360209275</v>
      </c>
      <c r="I159" s="4">
        <f t="shared" si="14"/>
        <v>1.0531535368679297</v>
      </c>
    </row>
    <row r="160" spans="1:9" x14ac:dyDescent="0.2">
      <c r="A160" s="4">
        <f>IF('True_Odds_Calculator_3-way'!A161="","",'True_Odds_Calculator_3-way'!A161)</f>
        <v>1.97</v>
      </c>
      <c r="B160" s="4">
        <f>IF('True_Odds_Calculator_3-way'!B161="","",'True_Odds_Calculator_3-way'!B161)</f>
        <v>3.82</v>
      </c>
      <c r="C160" s="4">
        <f>IF('True_Odds_Calculator_3-way'!C161="","",'True_Odds_Calculator_3-way'!C161)</f>
        <v>3.52</v>
      </c>
      <c r="D160" s="4">
        <f t="shared" si="10"/>
        <v>5.348522700092051E-2</v>
      </c>
      <c r="E160" s="4">
        <f t="shared" si="11"/>
        <v>2.0417088274702837</v>
      </c>
      <c r="F160" s="4">
        <f t="shared" si="12"/>
        <v>4.0991721622695643</v>
      </c>
      <c r="G160" s="4">
        <f t="shared" si="13"/>
        <v>3.7556922197445224</v>
      </c>
      <c r="I160" s="4">
        <f t="shared" si="14"/>
        <v>1.0534852270009205</v>
      </c>
    </row>
    <row r="161" spans="1:9" x14ac:dyDescent="0.2">
      <c r="A161" s="4">
        <f>IF('True_Odds_Calculator_3-way'!A162="","",'True_Odds_Calculator_3-way'!A162)</f>
        <v>1.74</v>
      </c>
      <c r="B161" s="4">
        <f>IF('True_Odds_Calculator_3-way'!B162="","",'True_Odds_Calculator_3-way'!B162)</f>
        <v>3.82</v>
      </c>
      <c r="C161" s="4">
        <f>IF('True_Odds_Calculator_3-way'!C162="","",'True_Odds_Calculator_3-way'!C162)</f>
        <v>4.62</v>
      </c>
      <c r="D161" s="4">
        <f t="shared" si="10"/>
        <v>5.294296484041916E-2</v>
      </c>
      <c r="E161" s="4">
        <f t="shared" si="11"/>
        <v>1.7951226880680013</v>
      </c>
      <c r="F161" s="4">
        <f t="shared" si="12"/>
        <v>4.0961371622724778</v>
      </c>
      <c r="G161" s="4">
        <f t="shared" si="13"/>
        <v>5.0301162743461276</v>
      </c>
      <c r="I161" s="4">
        <f t="shared" si="14"/>
        <v>1.0529429648404192</v>
      </c>
    </row>
    <row r="162" spans="1:9" x14ac:dyDescent="0.2">
      <c r="A162" s="4">
        <f>IF('True_Odds_Calculator_3-way'!A163="","",'True_Odds_Calculator_3-way'!A163)</f>
        <v>6.35</v>
      </c>
      <c r="B162" s="4">
        <f>IF('True_Odds_Calculator_3-way'!B163="","",'True_Odds_Calculator_3-way'!B163)</f>
        <v>3.92</v>
      </c>
      <c r="C162" s="4">
        <f>IF('True_Odds_Calculator_3-way'!C163="","",'True_Odds_Calculator_3-way'!C163)</f>
        <v>1.5549999999999999</v>
      </c>
      <c r="D162" s="4">
        <f t="shared" si="10"/>
        <v>5.5669172497213815E-2</v>
      </c>
      <c r="E162" s="4">
        <f t="shared" si="11"/>
        <v>7.1981842312272315</v>
      </c>
      <c r="F162" s="4">
        <f t="shared" si="12"/>
        <v>4.227513801534589</v>
      </c>
      <c r="G162" s="4">
        <f t="shared" si="13"/>
        <v>1.6012030135735464</v>
      </c>
      <c r="I162" s="4">
        <f t="shared" si="14"/>
        <v>1.0556691724972138</v>
      </c>
    </row>
    <row r="163" spans="1:9" x14ac:dyDescent="0.2">
      <c r="A163" s="4">
        <f>IF('True_Odds_Calculator_3-way'!A164="","",'True_Odds_Calculator_3-way'!A164)</f>
        <v>1.4750000000000001</v>
      </c>
      <c r="B163" s="4">
        <f>IF('True_Odds_Calculator_3-way'!B164="","",'True_Odds_Calculator_3-way'!B164)</f>
        <v>4.54</v>
      </c>
      <c r="C163" s="4">
        <f>IF('True_Odds_Calculator_3-way'!C164="","",'True_Odds_Calculator_3-way'!C164)</f>
        <v>6.4</v>
      </c>
      <c r="D163" s="4">
        <f t="shared" si="10"/>
        <v>5.44804188755319E-2</v>
      </c>
      <c r="E163" s="4">
        <f t="shared" si="11"/>
        <v>1.5155970959448613</v>
      </c>
      <c r="F163" s="4">
        <f t="shared" si="12"/>
        <v>4.9479432443977505</v>
      </c>
      <c r="G163" s="4">
        <f t="shared" si="13"/>
        <v>7.2416613159406573</v>
      </c>
      <c r="I163" s="4">
        <f t="shared" si="14"/>
        <v>1.0544804188755319</v>
      </c>
    </row>
    <row r="164" spans="1:9" x14ac:dyDescent="0.2">
      <c r="A164" s="4">
        <f>IF('True_Odds_Calculator_3-way'!A165="","",'True_Odds_Calculator_3-way'!A165)</f>
        <v>1.984</v>
      </c>
      <c r="B164" s="4">
        <f>IF('True_Odds_Calculator_3-way'!B165="","",'True_Odds_Calculator_3-way'!B165)</f>
        <v>3.4</v>
      </c>
      <c r="C164" s="4">
        <f>IF('True_Odds_Calculator_3-way'!C165="","",'True_Odds_Calculator_3-way'!C165)</f>
        <v>3.9</v>
      </c>
      <c r="D164" s="4">
        <f t="shared" si="10"/>
        <v>5.4560161533595997E-2</v>
      </c>
      <c r="E164" s="4">
        <f t="shared" si="11"/>
        <v>2.058267335408547</v>
      </c>
      <c r="F164" s="4">
        <f t="shared" si="12"/>
        <v>3.624095394132643</v>
      </c>
      <c r="G164" s="4">
        <f t="shared" si="13"/>
        <v>4.1977380455965063</v>
      </c>
      <c r="I164" s="4">
        <f t="shared" si="14"/>
        <v>1.054560161533596</v>
      </c>
    </row>
    <row r="165" spans="1:9" x14ac:dyDescent="0.2">
      <c r="A165" s="4">
        <f>IF('True_Odds_Calculator_3-way'!A166="","",'True_Odds_Calculator_3-way'!A166)</f>
        <v>2.835</v>
      </c>
      <c r="B165" s="4">
        <f>IF('True_Odds_Calculator_3-way'!B166="","",'True_Odds_Calculator_3-way'!B166)</f>
        <v>2.8849999999999998</v>
      </c>
      <c r="C165" s="4">
        <f>IF('True_Odds_Calculator_3-way'!C166="","",'True_Odds_Calculator_3-way'!C166)</f>
        <v>2.8250000000000002</v>
      </c>
      <c r="D165" s="4">
        <f t="shared" si="10"/>
        <v>5.3336437558560768E-2</v>
      </c>
      <c r="E165" s="4">
        <f t="shared" si="11"/>
        <v>2.9854767879894495</v>
      </c>
      <c r="F165" s="4">
        <f t="shared" si="12"/>
        <v>3.0409774316208571</v>
      </c>
      <c r="G165" s="4">
        <f t="shared" si="13"/>
        <v>2.974389126245629</v>
      </c>
      <c r="I165" s="4">
        <f t="shared" si="14"/>
        <v>1.0533364375585608</v>
      </c>
    </row>
    <row r="166" spans="1:9" x14ac:dyDescent="0.2">
      <c r="A166" s="4">
        <f>IF('True_Odds_Calculator_3-way'!A167="","",'True_Odds_Calculator_3-way'!A167)</f>
        <v>3.48</v>
      </c>
      <c r="B166" s="4">
        <f>IF('True_Odds_Calculator_3-way'!B167="","",'True_Odds_Calculator_3-way'!B167)</f>
        <v>3.32</v>
      </c>
      <c r="C166" s="4">
        <f>IF('True_Odds_Calculator_3-way'!C167="","",'True_Odds_Calculator_3-way'!C167)</f>
        <v>2.14</v>
      </c>
      <c r="D166" s="4">
        <f t="shared" si="10"/>
        <v>5.5850860742357122E-2</v>
      </c>
      <c r="E166" s="4">
        <f t="shared" si="11"/>
        <v>3.7210774382667493</v>
      </c>
      <c r="F166" s="4">
        <f t="shared" si="12"/>
        <v>3.538722363523668</v>
      </c>
      <c r="G166" s="4">
        <f t="shared" si="13"/>
        <v>2.2287958522957276</v>
      </c>
      <c r="I166" s="4">
        <f t="shared" si="14"/>
        <v>1.0558508607423571</v>
      </c>
    </row>
    <row r="167" spans="1:9" x14ac:dyDescent="0.2">
      <c r="A167" s="4">
        <f>IF('True_Odds_Calculator_3-way'!A168="","",'True_Odds_Calculator_3-way'!A168)</f>
        <v>1.784</v>
      </c>
      <c r="B167" s="4">
        <f>IF('True_Odds_Calculator_3-way'!B168="","",'True_Odds_Calculator_3-way'!B168)</f>
        <v>3.82</v>
      </c>
      <c r="C167" s="4">
        <f>IF('True_Odds_Calculator_3-way'!C168="","",'True_Odds_Calculator_3-way'!C168)</f>
        <v>4.32</v>
      </c>
      <c r="D167" s="4">
        <f t="shared" si="10"/>
        <v>5.3799702785451542E-2</v>
      </c>
      <c r="E167" s="4">
        <f t="shared" si="11"/>
        <v>1.8429616698355065</v>
      </c>
      <c r="F167" s="4">
        <f t="shared" si="12"/>
        <v>4.1009343205990625</v>
      </c>
      <c r="G167" s="4">
        <f t="shared" si="13"/>
        <v>4.6827825234798572</v>
      </c>
      <c r="I167" s="4">
        <f t="shared" si="14"/>
        <v>1.0537997027854515</v>
      </c>
    </row>
    <row r="168" spans="1:9" x14ac:dyDescent="0.2">
      <c r="A168" s="4">
        <f>IF('True_Odds_Calculator_3-way'!A169="","",'True_Odds_Calculator_3-way'!A169)</f>
        <v>2.665</v>
      </c>
      <c r="B168" s="4">
        <f>IF('True_Odds_Calculator_3-way'!B169="","",'True_Odds_Calculator_3-way'!B169)</f>
        <v>3.28</v>
      </c>
      <c r="C168" s="4">
        <f>IF('True_Odds_Calculator_3-way'!C169="","",'True_Odds_Calculator_3-way'!C169)</f>
        <v>2.6749999999999998</v>
      </c>
      <c r="D168" s="4">
        <f t="shared" si="10"/>
        <v>5.3944346057407389E-2</v>
      </c>
      <c r="E168" s="4">
        <f t="shared" si="11"/>
        <v>2.7991361751208617</v>
      </c>
      <c r="F168" s="4">
        <f t="shared" si="12"/>
        <v>3.4855763354113187</v>
      </c>
      <c r="G168" s="4">
        <f t="shared" si="13"/>
        <v>2.8101702431693312</v>
      </c>
      <c r="I168" s="4">
        <f t="shared" si="14"/>
        <v>1.0539443460574074</v>
      </c>
    </row>
    <row r="169" spans="1:9" x14ac:dyDescent="0.2">
      <c r="A169" s="4">
        <f>IF('True_Odds_Calculator_3-way'!A170="","",'True_Odds_Calculator_3-way'!A170)</f>
        <v>2.625</v>
      </c>
      <c r="B169" s="4">
        <f>IF('True_Odds_Calculator_3-way'!B170="","",'True_Odds_Calculator_3-way'!B170)</f>
        <v>3.4</v>
      </c>
      <c r="C169" s="4">
        <f>IF('True_Odds_Calculator_3-way'!C170="","",'True_Odds_Calculator_3-way'!C170)</f>
        <v>2.63</v>
      </c>
      <c r="D169" s="4">
        <f t="shared" si="10"/>
        <v>5.5298164893333723E-2</v>
      </c>
      <c r="E169" s="4">
        <f t="shared" si="11"/>
        <v>2.7584710905672205</v>
      </c>
      <c r="F169" s="4">
        <f t="shared" si="12"/>
        <v>3.6273292725329345</v>
      </c>
      <c r="G169" s="4">
        <f t="shared" si="13"/>
        <v>2.763993013306119</v>
      </c>
      <c r="I169" s="4">
        <f t="shared" si="14"/>
        <v>1.0552981648933337</v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2.36</v>
      </c>
      <c r="B12" s="4">
        <f>IF('True_Odds_Calculator_2-way'!B13="","",'True_Odds_Calculator_2-way'!B13)</f>
        <v>1.56</v>
      </c>
      <c r="C12" s="4">
        <f t="shared" si="0"/>
        <v>0.42372881355932207</v>
      </c>
      <c r="D12">
        <f t="shared" si="1"/>
        <v>0.64102564102564097</v>
      </c>
      <c r="E12">
        <f t="shared" si="2"/>
        <v>6.4754454584962984E-2</v>
      </c>
      <c r="F12">
        <f t="shared" si="3"/>
        <v>-0.20686657974793576</v>
      </c>
      <c r="G12">
        <v>0</v>
      </c>
      <c r="H12">
        <f t="shared" si="4"/>
        <v>0.27162103433289875</v>
      </c>
      <c r="I12">
        <f t="shared" si="5"/>
        <v>-1.145873121285264</v>
      </c>
      <c r="J12">
        <f t="shared" si="6"/>
        <v>1.145873121285264</v>
      </c>
      <c r="K12">
        <f t="shared" si="7"/>
        <v>0.39087121146357151</v>
      </c>
      <c r="L12">
        <f t="shared" si="8"/>
        <v>0.60912878853642849</v>
      </c>
      <c r="M12">
        <f t="shared" si="9"/>
        <v>2.5583874449479587</v>
      </c>
      <c r="N12">
        <f t="shared" si="10"/>
        <v>1.6416889479197481</v>
      </c>
    </row>
    <row r="13" spans="1:14" x14ac:dyDescent="0.25">
      <c r="A13" s="4">
        <f>IF('True_Odds_Calculator_2-way'!A14="","",'True_Odds_Calculator_2-way'!A14)</f>
        <v>1.69</v>
      </c>
      <c r="B13" s="4">
        <f>IF('True_Odds_Calculator_2-way'!B14="","",'True_Odds_Calculator_2-way'!B14)</f>
        <v>2.17</v>
      </c>
      <c r="C13" s="4">
        <f t="shared" si="0"/>
        <v>0.59171597633136097</v>
      </c>
      <c r="D13">
        <f t="shared" si="1"/>
        <v>0.46082949308755761</v>
      </c>
      <c r="E13">
        <f t="shared" si="2"/>
        <v>5.2545469418918689E-2</v>
      </c>
      <c r="F13">
        <f t="shared" si="3"/>
        <v>-0.22013470400567159</v>
      </c>
      <c r="G13">
        <v>0</v>
      </c>
      <c r="H13">
        <f t="shared" si="4"/>
        <v>0.27268017342459033</v>
      </c>
      <c r="I13">
        <f t="shared" si="5"/>
        <v>-1.1129676054902968</v>
      </c>
      <c r="J13">
        <f t="shared" si="6"/>
        <v>1.1129676054902968</v>
      </c>
      <c r="K13">
        <f t="shared" si="7"/>
        <v>0.5656276085160078</v>
      </c>
      <c r="L13">
        <f t="shared" si="8"/>
        <v>0.43437239148399209</v>
      </c>
      <c r="M13">
        <f t="shared" si="9"/>
        <v>1.7679476477883047</v>
      </c>
      <c r="N13">
        <f t="shared" si="10"/>
        <v>2.3021720984236471</v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02"/>
  <sheetViews>
    <sheetView zoomScaleNormal="100" workbookViewId="0">
      <pane ySplit="2" topLeftCell="A3" activePane="bottomLeft" state="frozen"/>
      <selection pane="bottomLeft" activeCell="A15" sqref="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4.42578125" style="16" customWidth="1"/>
    <col min="7" max="7" width="14.42578125" style="15" customWidth="1"/>
    <col min="8" max="8" width="12.28515625" style="16" customWidth="1"/>
    <col min="9" max="9" width="12.28515625" style="15" customWidth="1"/>
    <col min="10" max="10" width="12.28515625" style="16" customWidth="1"/>
    <col min="11" max="11" width="12.28515625" style="15" customWidth="1"/>
    <col min="12" max="16384" width="10" style="4"/>
  </cols>
  <sheetData>
    <row r="1" spans="1:11" s="13" customFormat="1" x14ac:dyDescent="0.2">
      <c r="A1" s="38" t="s">
        <v>9</v>
      </c>
      <c r="B1" s="39"/>
      <c r="C1" s="18"/>
      <c r="D1" s="40" t="s">
        <v>25</v>
      </c>
      <c r="E1" s="39"/>
      <c r="F1" s="40" t="s">
        <v>23</v>
      </c>
      <c r="G1" s="39"/>
      <c r="H1" s="40" t="s">
        <v>11</v>
      </c>
      <c r="I1" s="39"/>
      <c r="J1" s="40" t="s">
        <v>10</v>
      </c>
      <c r="K1" s="39"/>
    </row>
    <row r="2" spans="1:11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11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</row>
    <row r="4" spans="1:11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</row>
    <row r="5" spans="1:11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</row>
    <row r="6" spans="1:11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</row>
    <row r="7" spans="1:11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</row>
    <row r="8" spans="1:11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</row>
    <row r="9" spans="1:11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</row>
    <row r="10" spans="1:11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</row>
    <row r="11" spans="1:11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</row>
    <row r="12" spans="1:11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</row>
    <row r="13" spans="1:11" x14ac:dyDescent="0.2">
      <c r="A13" s="14">
        <v>2.36</v>
      </c>
      <c r="B13" s="15">
        <v>1.56</v>
      </c>
      <c r="C13" s="20">
        <f t="shared" si="0"/>
        <v>6.4754454584962984E-2</v>
      </c>
      <c r="D13" s="17">
        <f>IF(OR($A13="",$B13=""),"",A13*'MPTO_working_2-way'!$G12)</f>
        <v>2.5128205128205123</v>
      </c>
      <c r="E13" s="22">
        <f>IF(OR($A13="",$B13=""),"",B13*'MPTO_working_2-way'!$G12)</f>
        <v>1.6610169491525424</v>
      </c>
      <c r="F13" s="17">
        <f>IF(OR($A13="",$B13=""),"",'MPTO_working_2-way'!D12)</f>
        <v>2.5552470849528035</v>
      </c>
      <c r="G13" s="22">
        <f>IF(OR($A13="",$B13=""),"",'MPTO_working_2-way'!E12)</f>
        <v>1.6429846483398787</v>
      </c>
      <c r="H13" s="17">
        <f>IF(OR($A13="",$B13=""),"",'OddsRatio_working_2-way'!M12)</f>
        <v>2.5583874449479587</v>
      </c>
      <c r="I13" s="17">
        <f>IF(OR($A13="",$B13=""),"",'OddsRatio_working_2-way'!N12)</f>
        <v>1.6416889479197481</v>
      </c>
      <c r="J13" s="17">
        <f>IF('Log_working_2-way'!$D12="","",A13^('Log_working_2-way'!$D12))</f>
        <v>2.57892656988825</v>
      </c>
      <c r="K13" s="22">
        <f>IF('Log_working_2-way'!$D12="","",B13^('Log_working_2-way'!$D12))</f>
        <v>1.6333416759563986</v>
      </c>
    </row>
    <row r="14" spans="1:11" x14ac:dyDescent="0.2">
      <c r="A14" s="14">
        <v>1.69</v>
      </c>
      <c r="B14" s="15">
        <v>2.17</v>
      </c>
      <c r="C14" s="20">
        <f t="shared" si="0"/>
        <v>5.2545469418918689E-2</v>
      </c>
      <c r="D14" s="17">
        <f>IF(OR($A14="",$B14=""),"",A14*'MPTO_working_2-way'!$G13)</f>
        <v>1.7788018433179724</v>
      </c>
      <c r="E14" s="22">
        <f>IF(OR($A14="",$B14=""),"",B14*'MPTO_working_2-way'!$G13)</f>
        <v>2.2840236686390534</v>
      </c>
      <c r="F14" s="17">
        <f>IF(OR($A14="",$B14=""),"",'MPTO_working_2-way'!D13)</f>
        <v>1.7685241000168785</v>
      </c>
      <c r="G14" s="22">
        <f>IF(OR($A14="",$B14=""),"",'MPTO_working_2-way'!E13)</f>
        <v>2.3011953691211997</v>
      </c>
      <c r="H14" s="17">
        <f>IF(OR($A14="",$B14=""),"",'OddsRatio_working_2-way'!M13)</f>
        <v>1.7679476477883047</v>
      </c>
      <c r="I14" s="17">
        <f>IF(OR($A14="",$B14=""),"",'OddsRatio_working_2-way'!N13)</f>
        <v>2.3021720984236471</v>
      </c>
      <c r="J14" s="17">
        <f>IF('Log_working_2-way'!$D13="","",A14^('Log_working_2-way'!$D13))</f>
        <v>1.763222047701722</v>
      </c>
      <c r="K14" s="22">
        <f>IF('Log_working_2-way'!$D13="","",B14^('Log_working_2-way'!$D13))</f>
        <v>2.3102346859730591</v>
      </c>
    </row>
    <row r="15" spans="1:11" x14ac:dyDescent="0.2">
      <c r="C15" s="20" t="str">
        <f t="shared" si="0"/>
        <v/>
      </c>
      <c r="D15" s="17" t="str">
        <f>IF(OR($A15="",$B15=""),"",A15*'MPTO_working_2-way'!$G14)</f>
        <v/>
      </c>
      <c r="E15" s="22" t="str">
        <f>IF(OR($A15="",$B15=""),"",B15*'MPTO_working_2-way'!$G14)</f>
        <v/>
      </c>
      <c r="F15" s="17" t="str">
        <f>IF(OR($A15="",$B15=""),"",'MPTO_working_2-way'!D14)</f>
        <v/>
      </c>
      <c r="G15" s="22" t="str">
        <f>IF(OR($A15="",$B15=""),"",'MPTO_working_2-way'!E14)</f>
        <v/>
      </c>
      <c r="H15" s="17" t="str">
        <f>IF(OR($A15="",$B15=""),"",'OddsRatio_working_2-way'!M14)</f>
        <v/>
      </c>
      <c r="I15" s="17" t="str">
        <f>IF(OR($A15="",$B15=""),"",'OddsRatio_working_2-way'!N14)</f>
        <v/>
      </c>
      <c r="J15" s="17" t="str">
        <f>IF('Log_working_2-way'!$D14="","",A15^('Log_working_2-way'!$D14))</f>
        <v/>
      </c>
      <c r="K15" s="22" t="str">
        <f>IF('Log_working_2-way'!$D14="","",B15^('Log_working_2-way'!$D14))</f>
        <v/>
      </c>
    </row>
    <row r="16" spans="1:11" x14ac:dyDescent="0.2">
      <c r="C16" s="20" t="str">
        <f t="shared" si="0"/>
        <v/>
      </c>
      <c r="D16" s="17" t="str">
        <f>IF(OR($A16="",$B16=""),"",A16*'MPTO_working_2-way'!$G15)</f>
        <v/>
      </c>
      <c r="E16" s="22" t="str">
        <f>IF(OR($A16="",$B16=""),"",B16*'MPTO_working_2-way'!$G15)</f>
        <v/>
      </c>
      <c r="F16" s="17" t="str">
        <f>IF(OR($A16="",$B16=""),"",'MPTO_working_2-way'!D15)</f>
        <v/>
      </c>
      <c r="G16" s="22" t="str">
        <f>IF(OR($A16="",$B16=""),"",'MPTO_working_2-way'!E15)</f>
        <v/>
      </c>
      <c r="H16" s="17" t="str">
        <f>IF(OR($A16="",$B16=""),"",'OddsRatio_working_2-way'!M15)</f>
        <v/>
      </c>
      <c r="I16" s="17" t="str">
        <f>IF(OR($A16="",$B16=""),"",'OddsRatio_working_2-way'!N15)</f>
        <v/>
      </c>
      <c r="J16" s="17" t="str">
        <f>IF('Log_working_2-way'!$D15="","",A16^('Log_working_2-way'!$D15))</f>
        <v/>
      </c>
      <c r="K16" s="22" t="str">
        <f>IF('Log_working_2-way'!$D15="","",B16^('Log_working_2-way'!$D15))</f>
        <v/>
      </c>
    </row>
    <row r="17" spans="3:11" x14ac:dyDescent="0.2">
      <c r="C17" s="20" t="str">
        <f t="shared" si="0"/>
        <v/>
      </c>
      <c r="D17" s="17" t="str">
        <f>IF(OR($A17="",$B17=""),"",A17*'MPTO_working_2-way'!$G16)</f>
        <v/>
      </c>
      <c r="E17" s="22" t="str">
        <f>IF(OR($A17="",$B17=""),"",B17*'MPTO_working_2-way'!$G16)</f>
        <v/>
      </c>
      <c r="F17" s="17" t="str">
        <f>IF(OR($A17="",$B17=""),"",'MPTO_working_2-way'!D16)</f>
        <v/>
      </c>
      <c r="G17" s="22" t="str">
        <f>IF(OR($A17="",$B17=""),"",'MPTO_working_2-way'!E16)</f>
        <v/>
      </c>
      <c r="H17" s="17" t="str">
        <f>IF(OR($A17="",$B17=""),"",'OddsRatio_working_2-way'!M16)</f>
        <v/>
      </c>
      <c r="I17" s="17" t="str">
        <f>IF(OR($A17="",$B17=""),"",'OddsRatio_working_2-way'!N16)</f>
        <v/>
      </c>
      <c r="J17" s="17" t="str">
        <f>IF('Log_working_2-way'!$D16="","",A17^('Log_working_2-way'!$D16))</f>
        <v/>
      </c>
      <c r="K17" s="22" t="str">
        <f>IF('Log_working_2-way'!$D16="","",B17^('Log_working_2-way'!$D16))</f>
        <v/>
      </c>
    </row>
    <row r="18" spans="3:11" x14ac:dyDescent="0.2">
      <c r="C18" s="20" t="str">
        <f t="shared" si="0"/>
        <v/>
      </c>
      <c r="D18" s="17" t="str">
        <f>IF(OR($A18="",$B18=""),"",A18*'MPTO_working_2-way'!$G17)</f>
        <v/>
      </c>
      <c r="E18" s="22" t="str">
        <f>IF(OR($A18="",$B18=""),"",B18*'MPTO_working_2-way'!$G17)</f>
        <v/>
      </c>
      <c r="F18" s="17" t="str">
        <f>IF(OR($A18="",$B18=""),"",'MPTO_working_2-way'!D17)</f>
        <v/>
      </c>
      <c r="G18" s="22" t="str">
        <f>IF(OR($A18="",$B18=""),"",'MPTO_working_2-way'!E17)</f>
        <v/>
      </c>
      <c r="H18" s="17" t="str">
        <f>IF(OR($A18="",$B18=""),"",'OddsRatio_working_2-way'!M17)</f>
        <v/>
      </c>
      <c r="I18" s="17" t="str">
        <f>IF(OR($A18="",$B18=""),"",'OddsRatio_working_2-way'!N17)</f>
        <v/>
      </c>
      <c r="J18" s="17" t="str">
        <f>IF('Log_working_2-way'!$D17="","",A18^('Log_working_2-way'!$D17))</f>
        <v/>
      </c>
      <c r="K18" s="22" t="str">
        <f>IF('Log_working_2-way'!$D17="","",B18^('Log_working_2-way'!$D17))</f>
        <v/>
      </c>
    </row>
    <row r="19" spans="3:11" x14ac:dyDescent="0.2">
      <c r="C19" s="20" t="str">
        <f t="shared" si="0"/>
        <v/>
      </c>
      <c r="D19" s="17" t="str">
        <f>IF(OR($A19="",$B19=""),"",A19*'MPTO_working_2-way'!$G18)</f>
        <v/>
      </c>
      <c r="E19" s="22" t="str">
        <f>IF(OR($A19="",$B19=""),"",B19*'MPTO_working_2-way'!$G18)</f>
        <v/>
      </c>
      <c r="F19" s="17" t="str">
        <f>IF(OR($A19="",$B19=""),"",'MPTO_working_2-way'!D18)</f>
        <v/>
      </c>
      <c r="G19" s="22" t="str">
        <f>IF(OR($A19="",$B19=""),"",'MPTO_working_2-way'!E18)</f>
        <v/>
      </c>
      <c r="H19" s="17" t="str">
        <f>IF(OR($A19="",$B19=""),"",'OddsRatio_working_2-way'!M18)</f>
        <v/>
      </c>
      <c r="I19" s="17" t="str">
        <f>IF(OR($A19="",$B19=""),"",'OddsRatio_working_2-way'!N18)</f>
        <v/>
      </c>
      <c r="J19" s="17" t="str">
        <f>IF('Log_working_2-way'!$D18="","",A19^('Log_working_2-way'!$D18))</f>
        <v/>
      </c>
      <c r="K19" s="22" t="str">
        <f>IF('Log_working_2-way'!$D18="","",B19^('Log_working_2-way'!$D18))</f>
        <v/>
      </c>
    </row>
    <row r="20" spans="3:11" x14ac:dyDescent="0.2">
      <c r="C20" s="20" t="str">
        <f t="shared" si="0"/>
        <v/>
      </c>
      <c r="D20" s="17" t="str">
        <f>IF(OR($A20="",$B20=""),"",A20*'MPTO_working_2-way'!$G19)</f>
        <v/>
      </c>
      <c r="E20" s="22" t="str">
        <f>IF(OR($A20="",$B20=""),"",B20*'MPTO_working_2-way'!$G19)</f>
        <v/>
      </c>
      <c r="F20" s="17" t="str">
        <f>IF(OR($A20="",$B20=""),"",'MPTO_working_2-way'!D19)</f>
        <v/>
      </c>
      <c r="G20" s="22" t="str">
        <f>IF(OR($A20="",$B20=""),"",'MPTO_working_2-way'!E19)</f>
        <v/>
      </c>
      <c r="H20" s="17" t="str">
        <f>IF(OR($A20="",$B20=""),"",'OddsRatio_working_2-way'!M19)</f>
        <v/>
      </c>
      <c r="I20" s="17" t="str">
        <f>IF(OR($A20="",$B20=""),"",'OddsRatio_working_2-way'!N19)</f>
        <v/>
      </c>
      <c r="J20" s="17" t="str">
        <f>IF('Log_working_2-way'!$D19="","",A20^('Log_working_2-way'!$D19))</f>
        <v/>
      </c>
      <c r="K20" s="22" t="str">
        <f>IF('Log_working_2-way'!$D19="","",B20^('Log_working_2-way'!$D19))</f>
        <v/>
      </c>
    </row>
    <row r="21" spans="3:11" x14ac:dyDescent="0.2">
      <c r="C21" s="20" t="str">
        <f t="shared" si="0"/>
        <v/>
      </c>
      <c r="D21" s="17" t="str">
        <f>IF(OR($A21="",$B21=""),"",A21*'MPTO_working_2-way'!$G20)</f>
        <v/>
      </c>
      <c r="E21" s="22" t="str">
        <f>IF(OR($A21="",$B21=""),"",B21*'MPTO_working_2-way'!$G20)</f>
        <v/>
      </c>
      <c r="F21" s="17" t="str">
        <f>IF(OR($A21="",$B21=""),"",'MPTO_working_2-way'!D20)</f>
        <v/>
      </c>
      <c r="G21" s="22" t="str">
        <f>IF(OR($A21="",$B21=""),"",'MPTO_working_2-way'!E20)</f>
        <v/>
      </c>
      <c r="H21" s="17" t="str">
        <f>IF(OR($A21="",$B21=""),"",'OddsRatio_working_2-way'!M20)</f>
        <v/>
      </c>
      <c r="I21" s="17" t="str">
        <f>IF(OR($A21="",$B21=""),"",'OddsRatio_working_2-way'!N20)</f>
        <v/>
      </c>
      <c r="J21" s="17" t="str">
        <f>IF('Log_working_2-way'!$D20="","",A21^('Log_working_2-way'!$D20))</f>
        <v/>
      </c>
      <c r="K21" s="22" t="str">
        <f>IF('Log_working_2-way'!$D20="","",B21^('Log_working_2-way'!$D20))</f>
        <v/>
      </c>
    </row>
    <row r="22" spans="3:11" x14ac:dyDescent="0.2">
      <c r="C22" s="20" t="str">
        <f t="shared" si="0"/>
        <v/>
      </c>
      <c r="D22" s="17" t="str">
        <f>IF(OR($A22="",$B22=""),"",A22*'MPTO_working_2-way'!$G21)</f>
        <v/>
      </c>
      <c r="E22" s="22" t="str">
        <f>IF(OR($A22="",$B22=""),"",B22*'MPTO_working_2-way'!$G21)</f>
        <v/>
      </c>
      <c r="F22" s="17" t="str">
        <f>IF(OR($A22="",$B22=""),"",'MPTO_working_2-way'!D21)</f>
        <v/>
      </c>
      <c r="G22" s="22" t="str">
        <f>IF(OR($A22="",$B22=""),"",'MPTO_working_2-way'!E21)</f>
        <v/>
      </c>
      <c r="H22" s="17" t="str">
        <f>IF(OR($A22="",$B22=""),"",'OddsRatio_working_2-way'!M21)</f>
        <v/>
      </c>
      <c r="I22" s="17" t="str">
        <f>IF(OR($A22="",$B22=""),"",'OddsRatio_working_2-way'!N21)</f>
        <v/>
      </c>
      <c r="J22" s="17" t="str">
        <f>IF('Log_working_2-way'!$D21="","",A22^('Log_working_2-way'!$D21))</f>
        <v/>
      </c>
      <c r="K22" s="22" t="str">
        <f>IF('Log_working_2-way'!$D21="","",B22^('Log_working_2-way'!$D21))</f>
        <v/>
      </c>
    </row>
    <row r="23" spans="3:11" x14ac:dyDescent="0.2">
      <c r="C23" s="20" t="str">
        <f t="shared" si="0"/>
        <v/>
      </c>
      <c r="D23" s="17" t="str">
        <f>IF(OR($A23="",$B23=""),"",A23*'MPTO_working_2-way'!$G22)</f>
        <v/>
      </c>
      <c r="E23" s="22" t="str">
        <f>IF(OR($A23="",$B23=""),"",B23*'MPTO_working_2-way'!$G22)</f>
        <v/>
      </c>
      <c r="F23" s="17" t="str">
        <f>IF(OR($A23="",$B23=""),"",'MPTO_working_2-way'!D22)</f>
        <v/>
      </c>
      <c r="G23" s="22" t="str">
        <f>IF(OR($A23="",$B23=""),"",'MPTO_working_2-way'!E22)</f>
        <v/>
      </c>
      <c r="H23" s="17" t="str">
        <f>IF(OR($A23="",$B23=""),"",'OddsRatio_working_2-way'!M22)</f>
        <v/>
      </c>
      <c r="I23" s="17" t="str">
        <f>IF(OR($A23="",$B23=""),"",'OddsRatio_working_2-way'!N22)</f>
        <v/>
      </c>
      <c r="J23" s="17" t="str">
        <f>IF('Log_working_2-way'!$D22="","",A23^('Log_working_2-way'!$D22))</f>
        <v/>
      </c>
      <c r="K23" s="22" t="str">
        <f>IF('Log_working_2-way'!$D22="","",B23^('Log_working_2-way'!$D22))</f>
        <v/>
      </c>
    </row>
    <row r="24" spans="3:11" x14ac:dyDescent="0.2">
      <c r="C24" s="20" t="str">
        <f t="shared" si="0"/>
        <v/>
      </c>
      <c r="D24" s="17" t="str">
        <f>IF(OR($A24="",$B24=""),"",A24*'MPTO_working_2-way'!$G23)</f>
        <v/>
      </c>
      <c r="E24" s="22" t="str">
        <f>IF(OR($A24="",$B24=""),"",B24*'MPTO_working_2-way'!$G23)</f>
        <v/>
      </c>
      <c r="F24" s="17" t="str">
        <f>IF(OR($A24="",$B24=""),"",'MPTO_working_2-way'!D23)</f>
        <v/>
      </c>
      <c r="G24" s="22" t="str">
        <f>IF(OR($A24="",$B24=""),"",'MPTO_working_2-way'!E23)</f>
        <v/>
      </c>
      <c r="H24" s="17" t="str">
        <f>IF(OR($A24="",$B24=""),"",'OddsRatio_working_2-way'!M23)</f>
        <v/>
      </c>
      <c r="I24" s="17" t="str">
        <f>IF(OR($A24="",$B24=""),"",'OddsRatio_working_2-way'!N23)</f>
        <v/>
      </c>
      <c r="J24" s="17" t="str">
        <f>IF('Log_working_2-way'!$D23="","",A24^('Log_working_2-way'!$D23))</f>
        <v/>
      </c>
      <c r="K24" s="22" t="str">
        <f>IF('Log_working_2-way'!$D23="","",B24^('Log_working_2-way'!$D23))</f>
        <v/>
      </c>
    </row>
    <row r="25" spans="3:11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3:11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3:11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3:11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3:11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3:11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3:11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3:11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1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1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1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1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1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1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1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1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1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1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1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1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1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1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5">
    <mergeCell ref="A1:B1"/>
    <mergeCell ref="D1:E1"/>
    <mergeCell ref="F1:G1"/>
    <mergeCell ref="H1:I1"/>
    <mergeCell ref="J1:K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002"/>
  <sheetViews>
    <sheetView tabSelected="1" zoomScaleNormal="100" workbookViewId="0">
      <pane ySplit="2" topLeftCell="A165" activePane="bottomLeft" state="frozen"/>
      <selection pane="bottomLeft" activeCell="V171" sqref="V17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9.140625" style="15" customWidth="1"/>
    <col min="8" max="8" width="0.140625" style="16" customWidth="1"/>
    <col min="9" max="9" width="9.140625" style="14" hidden="1" customWidth="1"/>
    <col min="10" max="10" width="9.140625" style="15" hidden="1" customWidth="1"/>
    <col min="11" max="11" width="0.42578125" style="16" customWidth="1"/>
    <col min="12" max="12" width="9.140625" style="14" hidden="1" customWidth="1"/>
    <col min="13" max="13" width="9" style="15" hidden="1" customWidth="1"/>
    <col min="14" max="14" width="9.140625" style="16" hidden="1" customWidth="1"/>
    <col min="15" max="15" width="9.140625" style="14" hidden="1" customWidth="1"/>
    <col min="16" max="16" width="9.140625" style="15" hidden="1" customWidth="1"/>
    <col min="17" max="19" width="10" style="23"/>
    <col min="20" max="20" width="10" style="26"/>
    <col min="21" max="21" width="10" style="4"/>
    <col min="22" max="22" width="10.85546875" style="4" customWidth="1"/>
    <col min="23" max="23" width="12.28515625" style="4" customWidth="1"/>
    <col min="24" max="24" width="11.42578125" style="4" customWidth="1"/>
    <col min="25" max="16384" width="10" style="4"/>
  </cols>
  <sheetData>
    <row r="1" spans="1:24" s="13" customFormat="1" x14ac:dyDescent="0.2">
      <c r="A1" s="38" t="s">
        <v>9</v>
      </c>
      <c r="B1" s="38"/>
      <c r="C1" s="39"/>
      <c r="D1" s="18"/>
      <c r="E1" s="40" t="s">
        <v>25</v>
      </c>
      <c r="F1" s="38"/>
      <c r="G1" s="39"/>
      <c r="H1" s="40" t="s">
        <v>23</v>
      </c>
      <c r="I1" s="38"/>
      <c r="J1" s="39"/>
      <c r="K1" s="40" t="s">
        <v>11</v>
      </c>
      <c r="L1" s="38"/>
      <c r="M1" s="39"/>
      <c r="N1" s="40" t="s">
        <v>10</v>
      </c>
      <c r="O1" s="38"/>
      <c r="P1" s="39"/>
      <c r="Q1" s="40" t="s">
        <v>32</v>
      </c>
      <c r="R1" s="41"/>
      <c r="S1" s="41"/>
      <c r="T1" s="25" t="s">
        <v>33</v>
      </c>
      <c r="U1" s="13" t="s">
        <v>36</v>
      </c>
      <c r="V1" s="13" t="s">
        <v>40</v>
      </c>
      <c r="W1" s="13" t="s">
        <v>55</v>
      </c>
      <c r="X1" s="13" t="s">
        <v>164</v>
      </c>
    </row>
    <row r="2" spans="1:24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5" t="s">
        <v>8</v>
      </c>
      <c r="Q2" s="23" t="s">
        <v>6</v>
      </c>
      <c r="R2" s="23" t="s">
        <v>7</v>
      </c>
      <c r="S2" s="23" t="s">
        <v>8</v>
      </c>
    </row>
    <row r="3" spans="1:24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17">
        <f>IF('Log_working_3-way'!$D2="","",A3^('Log_working_3-way'!$D2))</f>
        <v>1.433762978352064</v>
      </c>
      <c r="O3" s="21">
        <f>IF('Log_working_3-way'!$D2="","",B3^('Log_working_3-way'!$D2))</f>
        <v>5.5380372552743165</v>
      </c>
      <c r="P3" s="22">
        <f>IF('Log_working_3-way'!$D2="","",C3^('Log_working_3-way'!$D2))</f>
        <v>8.1990560338389784</v>
      </c>
      <c r="Q3" s="24">
        <f>(1/H3)*100</f>
        <v>69.679417644554647</v>
      </c>
      <c r="R3" s="24">
        <f>(1/F3)*100</f>
        <v>18.491354178743595</v>
      </c>
      <c r="S3" s="24">
        <f>(1/G3)*100</f>
        <v>12.621840465232726</v>
      </c>
      <c r="T3" s="26"/>
    </row>
    <row r="4" spans="1:24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17">
        <f>IF('Log_working_3-way'!$D3="","",A4^('Log_working_3-way'!$D3))</f>
        <v>2.4207146682416592</v>
      </c>
      <c r="O4" s="21">
        <f>IF('Log_working_3-way'!$D3="","",B4^('Log_working_3-way'!$D3))</f>
        <v>3.4823768971821769</v>
      </c>
      <c r="P4" s="22">
        <f>IF('Log_working_3-way'!$D3="","",C4^('Log_working_3-way'!$D3))</f>
        <v>3.3362395452815057</v>
      </c>
      <c r="Q4" s="24">
        <f t="shared" ref="Q4:Q13" si="0">(1/H4)*100</f>
        <v>41.315667371242967</v>
      </c>
      <c r="R4" s="24">
        <f t="shared" ref="R4:R13" si="1">(1/F4)*100</f>
        <v>28.805857106791212</v>
      </c>
      <c r="S4" s="24">
        <f t="shared" ref="S4:S13" si="2">(1/G4)*100</f>
        <v>30.04291845493562</v>
      </c>
      <c r="T4" s="26"/>
    </row>
    <row r="5" spans="1:24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17">
        <f>IF('Log_working_3-way'!$D4="","",A5^('Log_working_3-way'!$D4))</f>
        <v>1.1671710998412177</v>
      </c>
      <c r="O5" s="21">
        <f>IF('Log_working_3-way'!$D4="","",B5^('Log_working_3-way'!$D4))</f>
        <v>9.8711676419634173</v>
      </c>
      <c r="P5" s="22">
        <f>IF('Log_working_3-way'!$D4="","",C5^('Log_working_3-way'!$D4))</f>
        <v>23.853568472542293</v>
      </c>
      <c r="Q5" s="24">
        <f t="shared" si="0"/>
        <v>85.519213346520743</v>
      </c>
      <c r="R5" s="24">
        <f t="shared" si="1"/>
        <v>10.874434162113946</v>
      </c>
      <c r="S5" s="24">
        <f t="shared" si="2"/>
        <v>4.6612108373285759</v>
      </c>
      <c r="T5" s="26"/>
    </row>
    <row r="6" spans="1:24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17">
        <f>IF('Log_working_3-way'!$D5="","",A6^('Log_working_3-way'!$D5))</f>
        <v>6.619747318828713</v>
      </c>
      <c r="O6" s="21">
        <f>IF('Log_working_3-way'!$D5="","",B6^('Log_working_3-way'!$D5))</f>
        <v>4.7649827819760082</v>
      </c>
      <c r="P6" s="22">
        <f>IF('Log_working_3-way'!$D5="","",C6^('Log_working_3-way'!$D5))</f>
        <v>1.5647677269049993</v>
      </c>
      <c r="Q6" s="24">
        <f t="shared" si="0"/>
        <v>15.079479292871282</v>
      </c>
      <c r="R6" s="24">
        <f t="shared" si="1"/>
        <v>21.280959175875534</v>
      </c>
      <c r="S6" s="24">
        <f t="shared" si="2"/>
        <v>63.293691484378201</v>
      </c>
      <c r="T6" s="26"/>
    </row>
    <row r="7" spans="1:24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17">
        <f>IF('Log_working_3-way'!$D6="","",A7^('Log_working_3-way'!$D6))</f>
        <v>1.9345833356711357</v>
      </c>
      <c r="O7" s="21">
        <f>IF('Log_working_3-way'!$D6="","",B7^('Log_working_3-way'!$D6))</f>
        <v>3.8492478317034258</v>
      </c>
      <c r="P7" s="22">
        <f>IF('Log_working_3-way'!$D6="","",C7^('Log_working_3-way'!$D6))</f>
        <v>4.4782439639841485</v>
      </c>
      <c r="Q7" s="24">
        <f t="shared" si="0"/>
        <v>51.685623157007889</v>
      </c>
      <c r="R7" s="24">
        <f t="shared" si="1"/>
        <v>26.140922176601066</v>
      </c>
      <c r="S7" s="24">
        <f t="shared" si="2"/>
        <v>22.535277738449196</v>
      </c>
      <c r="T7" s="26"/>
    </row>
    <row r="8" spans="1:24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17">
        <f>IF('Log_working_3-way'!$D7="","",A8^('Log_working_3-way'!$D7))</f>
        <v>1.1467887513200863</v>
      </c>
      <c r="O8" s="21">
        <f>IF('Log_working_3-way'!$D7="","",B8^('Log_working_3-way'!$D7))</f>
        <v>10.300455698393282</v>
      </c>
      <c r="P8" s="22">
        <f>IF('Log_working_3-way'!$D7="","",C8^('Log_working_3-way'!$D7))</f>
        <v>32.344942558885251</v>
      </c>
      <c r="Q8" s="24">
        <f t="shared" si="0"/>
        <v>87.03430720857466</v>
      </c>
      <c r="R8" s="24">
        <f t="shared" si="1"/>
        <v>10.524855607959847</v>
      </c>
      <c r="S8" s="24">
        <f t="shared" si="2"/>
        <v>3.5221569270347293</v>
      </c>
    </row>
    <row r="9" spans="1:24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17">
        <f>IF('Log_working_3-way'!$D8="","",A9^('Log_working_3-way'!$D8))</f>
        <v>2.485712013771002</v>
      </c>
      <c r="O9" s="21">
        <f>IF('Log_working_3-way'!$D8="","",B9^('Log_working_3-way'!$D8))</f>
        <v>3.4876923908482551</v>
      </c>
      <c r="P9" s="22">
        <f>IF('Log_working_3-way'!$D8="","",C9^('Log_working_3-way'!$D8))</f>
        <v>3.2156589961267574</v>
      </c>
      <c r="Q9" s="24">
        <f t="shared" si="0"/>
        <v>40.236104883636656</v>
      </c>
      <c r="R9" s="24">
        <f t="shared" si="1"/>
        <v>28.766670671632827</v>
      </c>
      <c r="S9" s="24">
        <f t="shared" si="2"/>
        <v>31.148624294124712</v>
      </c>
    </row>
    <row r="10" spans="1:24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17">
        <f>IF('Log_working_3-way'!$D9="","",A10^('Log_working_3-way'!$D9))</f>
        <v>1.821627984453476</v>
      </c>
      <c r="O10" s="21">
        <f>IF('Log_working_3-way'!$D9="","",B10^('Log_working_3-way'!$D9))</f>
        <v>4.0618142465068416</v>
      </c>
      <c r="P10" s="22">
        <f>IF('Log_working_3-way'!$D9="","",C10^('Log_working_3-way'!$D9))</f>
        <v>4.8817377309578482</v>
      </c>
      <c r="Q10" s="24">
        <f t="shared" si="0"/>
        <v>54.884335455427589</v>
      </c>
      <c r="R10" s="24">
        <f t="shared" si="1"/>
        <v>24.816731035487862</v>
      </c>
      <c r="S10" s="24">
        <f t="shared" si="2"/>
        <v>20.724331414413754</v>
      </c>
    </row>
    <row r="11" spans="1:24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17">
        <f>IF('Log_working_3-way'!$D10="","",A11^('Log_working_3-way'!$D10))</f>
        <v>2.1304978246394133</v>
      </c>
      <c r="O11" s="21">
        <f>IF('Log_working_3-way'!$D10="","",B11^('Log_working_3-way'!$D10))</f>
        <v>3.77436709556966</v>
      </c>
      <c r="P11" s="22">
        <f>IF('Log_working_3-way'!$D10="","",C11^('Log_working_3-way'!$D10))</f>
        <v>3.7639116227238314</v>
      </c>
      <c r="Q11" s="24">
        <f t="shared" si="0"/>
        <v>46.938741930449069</v>
      </c>
      <c r="R11" s="24">
        <f t="shared" si="1"/>
        <v>26.630408491876462</v>
      </c>
      <c r="S11" s="24">
        <f t="shared" si="2"/>
        <v>26.702970912835255</v>
      </c>
    </row>
    <row r="12" spans="1:24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17">
        <f>IF('Log_working_3-way'!$D11="","",A12^('Log_working_3-way'!$D11))</f>
        <v>12.497953205661501</v>
      </c>
      <c r="O12" s="21">
        <f>IF('Log_working_3-way'!$D11="","",B12^('Log_working_3-way'!$D11))</f>
        <v>6.6042388650671455</v>
      </c>
      <c r="P12" s="22">
        <f>IF('Log_working_3-way'!$D11="","",C12^('Log_working_3-way'!$D11))</f>
        <v>1.3011193608516758</v>
      </c>
      <c r="Q12" s="24">
        <f t="shared" si="0"/>
        <v>7.917918395699326</v>
      </c>
      <c r="R12" s="24">
        <f t="shared" si="1"/>
        <v>15.739395076529719</v>
      </c>
      <c r="S12" s="24">
        <f t="shared" si="2"/>
        <v>75.768715833526784</v>
      </c>
    </row>
    <row r="13" spans="1:24" x14ac:dyDescent="0.2">
      <c r="A13" s="14">
        <v>1.575</v>
      </c>
      <c r="B13" s="14">
        <v>3.98</v>
      </c>
      <c r="C13" s="15">
        <v>6</v>
      </c>
      <c r="D13" s="20">
        <f t="shared" si="3"/>
        <v>5.284358299433678E-2</v>
      </c>
      <c r="E13" s="17">
        <f>IF(OR($A13="",$B13="",$C13=""),"",A13*'MPTO_working_3-way'!$I12)</f>
        <v>1.6582286432160804</v>
      </c>
      <c r="F13" s="21">
        <f>IF(OR($A13="",$B13="",$C13=""),"",B13*'MPTO_working_3-way'!$I12)</f>
        <v>4.19031746031746</v>
      </c>
      <c r="G13" s="22">
        <f>IF(OR($A13="",$B13="",$C13=""),"",C13*'MPTO_working_3-way'!$I12)</f>
        <v>6.3170614979660211</v>
      </c>
      <c r="H13" s="17">
        <f>IF(OR($A13="",$B13="",$C13=""),"",'MPTO_working_3-way'!E12)</f>
        <v>1.6199418542048023</v>
      </c>
      <c r="I13" s="21">
        <f>IF(OR($A13="",$B13="",$C13=""),"",'MPTO_working_3-way'!F12)</f>
        <v>4.2800568990042676</v>
      </c>
      <c r="J13" s="22">
        <f>IF(OR($A13="",$B13="",$C13=""),"",'MPTO_working_3-way'!G12)</f>
        <v>6.7090617195861579</v>
      </c>
      <c r="K13" s="17">
        <f>IF(OR($A13="",$B13="",$C13=""),"",'OddsRatio_working_3-way'!H12)</f>
        <v>1.6326824759611329</v>
      </c>
      <c r="L13" s="21">
        <f>IF(OR($A13="",$B13="",$C13=""),"",'OddsRatio_working_3-way'!I12)</f>
        <v>4.2789457015029155</v>
      </c>
      <c r="M13" s="22">
        <f>IF(OR($A13="",$B13="",$C13=""),"",'OddsRatio_working_3-way'!J12)</f>
        <v>6.5015867474881137</v>
      </c>
      <c r="N13" s="17">
        <f>IF('Log_working_3-way'!$D12="","",A13^('Log_working_3-way'!$D12))</f>
        <v>1.6175029196604254</v>
      </c>
      <c r="O13" s="21">
        <f>IF('Log_working_3-way'!$D12="","",B13^('Log_working_3-way'!$D12))</f>
        <v>4.3156677401795731</v>
      </c>
      <c r="P13" s="22">
        <f>IF('Log_working_3-way'!$D12="","",C13^('Log_working_3-way'!$D12))</f>
        <v>6.6644788786235116</v>
      </c>
      <c r="Q13" s="24">
        <f t="shared" si="0"/>
        <v>61.730610725585599</v>
      </c>
      <c r="R13" s="24">
        <f t="shared" si="1"/>
        <v>23.864540323497106</v>
      </c>
      <c r="S13" s="24">
        <f t="shared" si="2"/>
        <v>15.830145081253077</v>
      </c>
    </row>
    <row r="14" spans="1:24" x14ac:dyDescent="0.2">
      <c r="A14" s="14">
        <v>6.2</v>
      </c>
      <c r="B14" s="14">
        <v>4.24</v>
      </c>
      <c r="C14" s="15">
        <v>1.5249999999999999</v>
      </c>
      <c r="D14" s="20">
        <f t="shared" si="3"/>
        <v>5.287708410245151E-2</v>
      </c>
      <c r="E14" s="17">
        <f>IF(OR($A14="",$B14="",$C14=""),"",A14*'MPTO_working_3-way'!$I13)</f>
        <v>6.5278379214351991</v>
      </c>
      <c r="F14" s="21">
        <f>IF(OR($A14="",$B14="",$C14=""),"",B14*'MPTO_working_3-way'!$I13)</f>
        <v>4.4641988365943943</v>
      </c>
      <c r="G14" s="22">
        <f>IF(OR($A14="",$B14="",$C14=""),"",C14*'MPTO_working_3-way'!$I13)</f>
        <v>1.6056375532562384</v>
      </c>
      <c r="H14" s="17">
        <f>IF(OR($A14="",$B14="",$C14=""),"",'MPTO_working_3-way'!E13)</f>
        <v>6.960655623849707</v>
      </c>
      <c r="I14" s="21">
        <f>IF(OR($A14="",$B14="",$C14=""),"",'MPTO_working_3-way'!F13)</f>
        <v>4.5824607928306893</v>
      </c>
      <c r="J14" s="22">
        <f>IF(OR($A14="",$B14="",$C14=""),"",'MPTO_working_3-way'!G13)</f>
        <v>1.5671229877958202</v>
      </c>
      <c r="K14" s="17">
        <f>IF(OR($A14="",$B14="",$C14=""),"",'OddsRatio_working_3-way'!H13)</f>
        <v>6.7397985310916271</v>
      </c>
      <c r="L14" s="21">
        <f>IF(OR($A14="",$B14="",$C14=""),"",'OddsRatio_working_3-way'!I13)</f>
        <v>4.5763360078340138</v>
      </c>
      <c r="M14" s="22">
        <f>IF(OR($A14="",$B14="",$C14=""),"",'OddsRatio_working_3-way'!J13)</f>
        <v>1.5794988901582889</v>
      </c>
      <c r="N14" s="17">
        <f>IF('Log_working_3-way'!$D13="","",A14^('Log_working_3-way'!$D13))</f>
        <v>6.9199126868806573</v>
      </c>
      <c r="O14" s="21">
        <f>IF('Log_working_3-way'!$D13="","",B14^('Log_working_3-way'!$D13))</f>
        <v>4.6252880032465526</v>
      </c>
      <c r="P14" s="22">
        <f>IF('Log_working_3-way'!$D13="","",C14^('Log_working_3-way'!$D13))</f>
        <v>1.5642432683137446</v>
      </c>
      <c r="Q14" s="24">
        <f t="shared" ref="Q14" si="4">(1/H14)*100</f>
        <v>14.366462787982798</v>
      </c>
      <c r="R14" s="24">
        <f t="shared" ref="R14" si="5">(1/F14)*100</f>
        <v>22.400435925987349</v>
      </c>
      <c r="S14" s="24">
        <f t="shared" ref="S14" si="6">(1/G14)*100</f>
        <v>62.280556279466467</v>
      </c>
    </row>
    <row r="15" spans="1:24" x14ac:dyDescent="0.2">
      <c r="A15" s="14">
        <v>4.4800000000000004</v>
      </c>
      <c r="B15" s="14">
        <v>3.36</v>
      </c>
      <c r="C15" s="15">
        <v>1.88</v>
      </c>
      <c r="D15" s="20">
        <f t="shared" si="3"/>
        <v>5.2748226950354526E-2</v>
      </c>
      <c r="E15" s="17">
        <f>IF(OR($A15="",$B15="",$C15=""),"",A15*'MPTO_working_3-way'!$I14)</f>
        <v>4.7163120567375891</v>
      </c>
      <c r="F15" s="21">
        <f>IF(OR($A15="",$B15="",$C15=""),"",B15*'MPTO_working_3-way'!$I14)</f>
        <v>3.537234042553191</v>
      </c>
      <c r="G15" s="22">
        <f>IF(OR($A15="",$B15="",$C15=""),"",C15*'MPTO_working_3-way'!$I14)</f>
        <v>1.9791666666666663</v>
      </c>
      <c r="H15" s="17">
        <f>IF(OR($A15="",$B15="",$C15=""),"",'MPTO_working_3-way'!E14)</f>
        <v>4.8630671320057477</v>
      </c>
      <c r="I15" s="21">
        <f>IF(OR($A15="",$B15="",$C15=""),"",'MPTO_working_3-way'!F14)</f>
        <v>3.5709655536293052</v>
      </c>
      <c r="J15" s="22">
        <f>IF(OR($A15="",$B15="",$C15=""),"",'MPTO_working_3-way'!G14)</f>
        <v>1.9442688882505026</v>
      </c>
      <c r="K15" s="17">
        <f>IF(OR($A15="",$B15="",$C15=""),"",'OddsRatio_working_3-way'!H14)</f>
        <v>4.7868403908818848</v>
      </c>
      <c r="L15" s="21">
        <f>IF(OR($A15="",$B15="",$C15=""),"",'OddsRatio_working_3-way'!I14)</f>
        <v>3.5680871616325422</v>
      </c>
      <c r="M15" s="22">
        <f>IF(OR($A15="",$B15="",$C15=""),"",'OddsRatio_working_3-way'!J14)</f>
        <v>1.957591822981626</v>
      </c>
      <c r="N15" s="17">
        <f>IF('Log_working_3-way'!$D14="","",A15^('Log_working_3-way'!$D14))</f>
        <v>4.848179194911368</v>
      </c>
      <c r="O15" s="21">
        <f>IF('Log_working_3-way'!$D14="","",B15^('Log_working_3-way'!$D14))</f>
        <v>3.5814576386004058</v>
      </c>
      <c r="P15" s="22">
        <f>IF('Log_working_3-way'!$D14="","",C15^('Log_working_3-way'!$D14))</f>
        <v>1.943554988253958</v>
      </c>
      <c r="Q15" s="24">
        <f t="shared" ref="Q15" si="7">(1/H15)*100</f>
        <v>20.563154339750085</v>
      </c>
      <c r="R15" s="24">
        <f t="shared" ref="R15" si="8">(1/F15)*100</f>
        <v>28.270676691729328</v>
      </c>
      <c r="S15" s="24">
        <f t="shared" ref="S15" si="9">(1/G15)*100</f>
        <v>50.526315789473699</v>
      </c>
    </row>
    <row r="16" spans="1:24" x14ac:dyDescent="0.2">
      <c r="A16" s="14">
        <v>1.68</v>
      </c>
      <c r="B16" s="14">
        <v>3.92</v>
      </c>
      <c r="C16" s="15">
        <v>4.9400000000000004</v>
      </c>
      <c r="D16" s="20">
        <f t="shared" si="3"/>
        <v>5.2769285851992587E-2</v>
      </c>
      <c r="E16" s="17">
        <f>IF(OR($A16="",$B16="",$C16=""),"",A16*'MPTO_working_3-way'!$I15)</f>
        <v>1.7686524002313475</v>
      </c>
      <c r="F16" s="21">
        <f>IF(OR($A16="",$B16="",$C16=""),"",B16*'MPTO_working_3-way'!$I15)</f>
        <v>4.1268556005398107</v>
      </c>
      <c r="G16" s="22">
        <f>IF(OR($A16="",$B16="",$C16=""),"",C16*'MPTO_working_3-way'!$I15)</f>
        <v>5.2006802721088441</v>
      </c>
      <c r="H16" s="17">
        <f>IF(OR($A16="",$B16="",$C16=""),"",'MPTO_working_3-way'!E15)</f>
        <v>1.7311570766749043</v>
      </c>
      <c r="I16" s="21">
        <f>IF(OR($A16="",$B16="",$C16=""),"",'MPTO_working_3-way'!F15)</f>
        <v>4.2103086407823271</v>
      </c>
      <c r="J16" s="22">
        <f>IF(OR($A16="",$B16="",$C16=""),"",'MPTO_working_3-way'!G15)</f>
        <v>5.4101023144928968</v>
      </c>
      <c r="K16" s="17">
        <f>IF(OR($A16="",$B16="",$C16=""),"",'OddsRatio_working_3-way'!H15)</f>
        <v>1.7441005694912042</v>
      </c>
      <c r="L16" s="21">
        <f>IF(OR($A16="",$B16="",$C16=""),"",'OddsRatio_working_3-way'!I15)</f>
        <v>4.1952553866386992</v>
      </c>
      <c r="M16" s="22">
        <f>IF(OR($A16="",$B16="",$C16=""),"",'OddsRatio_working_3-way'!J15)</f>
        <v>5.3114062408755043</v>
      </c>
      <c r="N16" s="17">
        <f>IF('Log_working_3-way'!$D15="","",A16^('Log_working_3-way'!$D15))</f>
        <v>1.7291486892669901</v>
      </c>
      <c r="O16" s="21">
        <f>IF('Log_working_3-way'!$D15="","",B16^('Log_working_3-way'!$D15))</f>
        <v>4.2292355698865656</v>
      </c>
      <c r="P16" s="22">
        <f>IF('Log_working_3-way'!$D15="","",C16^('Log_working_3-way'!$D15))</f>
        <v>5.398653155014423</v>
      </c>
      <c r="Q16" s="24">
        <f t="shared" ref="Q16" si="10">(1/H16)*100</f>
        <v>57.764833328743116</v>
      </c>
      <c r="R16" s="24">
        <f t="shared" ref="R16" si="11">(1/F16)*100</f>
        <v>24.231523871811646</v>
      </c>
      <c r="S16" s="24">
        <f t="shared" ref="S16" si="12">(1/G16)*100</f>
        <v>19.228253760627858</v>
      </c>
    </row>
    <row r="17" spans="1:24" x14ac:dyDescent="0.2">
      <c r="A17" s="14">
        <v>11.68</v>
      </c>
      <c r="B17" s="14">
        <v>6.53</v>
      </c>
      <c r="C17" s="15">
        <v>1.26</v>
      </c>
      <c r="D17" s="20">
        <f>IF(OR($A17="",$B17="",$C17=""),"",(1/A17)+(1/B17)+(1/C17)-1)</f>
        <v>3.2406588821659366E-2</v>
      </c>
      <c r="E17" s="17">
        <f>IF(OR($A17="",$B17="",$C17=""),"",A17*'MPTO_working_3-way'!$I16)</f>
        <v>12.058508957436981</v>
      </c>
      <c r="F17" s="21">
        <f>IF(OR($A17="",$B17="",$C17=""),"",B17*'MPTO_working_3-way'!$I16)</f>
        <v>6.7416150250054363</v>
      </c>
      <c r="G17" s="22">
        <f>IF(OR($A17="",$B17="",$C17=""),"",C17*'MPTO_working_3-way'!$I16)</f>
        <v>1.3008323019152908</v>
      </c>
      <c r="H17" s="17">
        <f>IF(OR($A17="",$B17="",$C17=""),"",'MPTO_working_3-way'!E16)</f>
        <v>13.366438958243231</v>
      </c>
      <c r="I17" s="21">
        <f>IF(OR($A17="",$B17="",$C17=""),"",'MPTO_working_3-way'!F16)</f>
        <v>7.0255722131906078</v>
      </c>
      <c r="J17" s="22">
        <f>IF(OR($A17="",$B17="",$C17=""),"",'MPTO_working_3-way'!G16)</f>
        <v>1.2773862064142449</v>
      </c>
      <c r="K17" s="17">
        <f>IF(OR($A17="",$B17="",$C17=""),"",'OddsRatio_working_3-way'!H16)</f>
        <v>12.659641333890931</v>
      </c>
      <c r="L17" s="21">
        <f>IF(OR($A17="",$B17="",$C17=""),"",'OddsRatio_working_3-way'!I16)</f>
        <v>7.037248743110192</v>
      </c>
      <c r="M17" s="22">
        <f>IF(OR($A17="",$B17="",$C17=""),"",'OddsRatio_working_3-way'!J16)</f>
        <v>1.2838489463306779</v>
      </c>
      <c r="N17" s="17">
        <f>IF('Log_working_3-way'!$D16="","",A17^('Log_working_3-way'!$D16))</f>
        <v>13.190480341656922</v>
      </c>
      <c r="O17" s="21">
        <f>IF('Log_working_3-way'!$D16="","",B17^('Log_working_3-way'!$D16))</f>
        <v>7.165320437993576</v>
      </c>
      <c r="P17" s="22">
        <f>IF('Log_working_3-way'!$D16="","",C17^('Log_working_3-way'!$D16))</f>
        <v>1.2744915052992203</v>
      </c>
      <c r="Q17" s="24">
        <f t="shared" ref="Q17" si="13">(1/H17)*100</f>
        <v>7.4814242082277937</v>
      </c>
      <c r="R17" s="24">
        <f t="shared" ref="R17" si="14">(1/F17)*100</f>
        <v>14.83324094138991</v>
      </c>
      <c r="S17" s="24">
        <f t="shared" ref="S17" si="15">(1/G17)*100</f>
        <v>76.873859799425489</v>
      </c>
    </row>
    <row r="18" spans="1:24" x14ac:dyDescent="0.2">
      <c r="A18" s="14">
        <v>1.1299999999999999</v>
      </c>
      <c r="B18" s="14">
        <v>9.1999999999999993</v>
      </c>
      <c r="C18" s="15">
        <v>16</v>
      </c>
      <c r="D18" s="20">
        <f>IF(OR($A18="",$B18="",$C18=""),"",(1/A18)+(1/B18)+(1/C18)-1)</f>
        <v>5.6151404386302506E-2</v>
      </c>
      <c r="E18" s="17">
        <f>IF(OR($A18="",$B18="",$C18=""),"",A18*'MPTO_working_3-way'!$I17)</f>
        <v>1.1934510869565218</v>
      </c>
      <c r="F18" s="21">
        <f>IF(OR($A18="",$B18="",$C18=""),"",B18*'MPTO_working_3-way'!$I17)</f>
        <v>9.7165929203539818</v>
      </c>
      <c r="G18" s="22">
        <f>IF(OR($A18="",$B18="",$C18=""),"",C18*'MPTO_working_3-way'!$I17)</f>
        <v>16.89842247018084</v>
      </c>
      <c r="H18" s="17">
        <f>IF(OR($A18="",$B18="",$C18=""),"",'MPTO_working_3-way'!E17)</f>
        <v>1.154416323508999</v>
      </c>
      <c r="I18" s="21">
        <f>IF(OR($A18="",$B18="",$C18=""),"",'MPTO_working_3-way'!F17)</f>
        <v>11.113763919821828</v>
      </c>
      <c r="J18" s="22">
        <f>IF(OR($A18="",$B18="",$C18=""),"",'MPTO_working_3-way'!G17)</f>
        <v>22.839985353350436</v>
      </c>
      <c r="K18" s="17">
        <f>IF(OR($A18="",$B18="",$C18=""),"",'OddsRatio_working_3-way'!H17)</f>
        <v>1.1623285751346972</v>
      </c>
      <c r="L18" s="21">
        <f>IF(OR($A18="",$B18="",$C18=""),"",'OddsRatio_working_3-way'!I17)</f>
        <v>11.239187046957834</v>
      </c>
      <c r="M18" s="22">
        <f>IF(OR($A18="",$B18="",$C18=""),"",'OddsRatio_working_3-way'!J17)</f>
        <v>19.730220207849698</v>
      </c>
      <c r="N18" s="17">
        <f>IF('Log_working_3-way'!$D17="","",A18^('Log_working_3-way'!$D17))</f>
        <v>1.1467508106696802</v>
      </c>
      <c r="O18" s="21">
        <f>IF('Log_working_3-way'!$D17="","",B18^('Log_working_3-way'!$D17))</f>
        <v>12.017864303573406</v>
      </c>
      <c r="P18" s="22">
        <f>IF('Log_working_3-way'!$D17="","",C18^('Log_working_3-way'!$D17))</f>
        <v>22.340623867377406</v>
      </c>
      <c r="Q18" s="24">
        <f t="shared" ref="Q18:Q24" si="16">(1/H18)*100</f>
        <v>86.623861741695535</v>
      </c>
      <c r="R18" s="24">
        <f t="shared" ref="R18:S22" si="17">(1/F18)*100</f>
        <v>10.291673307680048</v>
      </c>
      <c r="S18" s="24">
        <f t="shared" si="17"/>
        <v>5.9177121519160272</v>
      </c>
      <c r="T18" s="26" t="s">
        <v>35</v>
      </c>
      <c r="U18" s="4" t="s">
        <v>37</v>
      </c>
      <c r="V18" s="4" t="s">
        <v>210</v>
      </c>
      <c r="W18" s="4" t="s">
        <v>211</v>
      </c>
      <c r="X18" s="27"/>
    </row>
    <row r="19" spans="1:24" x14ac:dyDescent="0.2">
      <c r="A19" s="14">
        <v>3.1949999999999998</v>
      </c>
      <c r="B19" s="14">
        <v>2.95</v>
      </c>
      <c r="C19" s="15">
        <v>2.4700000000000002</v>
      </c>
      <c r="D19" s="20">
        <f>IF(OR($A19="",$B19="",$C19=""),"",(1/A19)+(1/B19)+(1/C19)-1)</f>
        <v>5.6830395826011015E-2</v>
      </c>
      <c r="E19" s="17">
        <f>IF(OR($A19="",$B19="",$C19=""),"",A19*'MPTO_working_3-way'!$I18)</f>
        <v>3.3765731146641049</v>
      </c>
      <c r="F19" s="21">
        <f>IF(OR($A19="",$B19="",$C19=""),"",B19*'MPTO_working_3-way'!$I18)</f>
        <v>3.1176496676867327</v>
      </c>
      <c r="G19" s="22">
        <f>IF(OR($A19="",$B19="",$C19=""),"",C19*'MPTO_working_3-way'!$I18)</f>
        <v>2.6103710776902473</v>
      </c>
      <c r="H19" s="17">
        <f>IF(OR($A19="",$B19="",$C19=""),"",'MPTO_working_3-way'!E18)</f>
        <v>3.400833298131726</v>
      </c>
      <c r="I19" s="21">
        <f>IF(OR($A19="",$B19="",$C19=""),"",'MPTO_working_3-way'!F18)</f>
        <v>3.1246134699629247</v>
      </c>
      <c r="J19" s="22">
        <f>IF(OR($A19="",$B19="",$C19=""),"",'MPTO_working_3-way'!G18)</f>
        <v>2.5912452983636998</v>
      </c>
      <c r="K19" s="17">
        <f>IF(OR($A19="",$B19="",$C19=""),"",'OddsRatio_working_3-way'!H18)</f>
        <v>3.3888958090449828</v>
      </c>
      <c r="L19" s="21">
        <f>IF(OR($A19="",$B19="",$C19=""),"",'OddsRatio_working_3-way'!I18)</f>
        <v>3.1222536800171836</v>
      </c>
      <c r="M19" s="22">
        <f>IF(OR($A19="",$B19="",$C19=""),"",'OddsRatio_working_3-way'!J18)</f>
        <v>2.5998527741668003</v>
      </c>
      <c r="N19" s="17">
        <f>IF('Log_working_3-way'!$D18="","",A19^('Log_working_3-way'!$D18))</f>
        <v>3.3990540413759245</v>
      </c>
      <c r="O19" s="21">
        <f>IF('Log_working_3-way'!$D18="","",B19^('Log_working_3-way'!$D18))</f>
        <v>3.1250898928619706</v>
      </c>
      <c r="P19" s="22">
        <f>IF('Log_working_3-way'!$D18="","",C19^('Log_working_3-way'!$D18))</f>
        <v>2.5919513896930608</v>
      </c>
      <c r="Q19" s="24">
        <f t="shared" si="16"/>
        <v>29.404558010807463</v>
      </c>
      <c r="R19" s="24">
        <f t="shared" si="17"/>
        <v>32.075444857214855</v>
      </c>
      <c r="S19" s="24">
        <f t="shared" si="17"/>
        <v>38.308729687766721</v>
      </c>
      <c r="T19" s="26" t="s">
        <v>34</v>
      </c>
      <c r="U19" s="4" t="s">
        <v>38</v>
      </c>
      <c r="V19" s="4" t="s">
        <v>41</v>
      </c>
      <c r="W19" s="4" t="s">
        <v>56</v>
      </c>
    </row>
    <row r="20" spans="1:24" s="36" customFormat="1" x14ac:dyDescent="0.2">
      <c r="A20" s="28">
        <v>2.85</v>
      </c>
      <c r="B20" s="28">
        <v>3.22</v>
      </c>
      <c r="C20" s="29">
        <v>2.544</v>
      </c>
      <c r="D20" s="30">
        <f>IF(OR($A20="",$B20="",$C20=""),"",(1/A20)+(1/B20)+(1/C20)-1)</f>
        <v>5.4517960199925497E-2</v>
      </c>
      <c r="E20" s="31">
        <f>IF(OR($A20="",$B20="",$C20=""),"",A20*'MPTO_working_3-way'!$I19)</f>
        <v>3.0053761865697877</v>
      </c>
      <c r="F20" s="32">
        <f>IF(OR($A20="",$B20="",$C20=""),"",B20*'MPTO_working_3-way'!$I19)</f>
        <v>3.3955478318437602</v>
      </c>
      <c r="G20" s="33">
        <f>IF(OR($A20="",$B20="",$C20=""),"",C20*'MPTO_working_3-way'!$I19)</f>
        <v>2.6826936907486103</v>
      </c>
      <c r="H20" s="31">
        <f>IF(OR($A20="",$B20="",$C20=""),"",'MPTO_working_3-way'!E19)</f>
        <v>3.0056698392361114</v>
      </c>
      <c r="I20" s="32">
        <f>IF(OR($A20="",$B20="",$C20=""),"",'MPTO_working_3-way'!F19)</f>
        <v>3.4201322680942772</v>
      </c>
      <c r="J20" s="33">
        <f>IF(OR($A20="",$B20="",$C20=""),"",'MPTO_working_3-way'!G19)</f>
        <v>2.6673131692764405</v>
      </c>
      <c r="K20" s="31">
        <f>IF(OR($A20="",$B20="",$C20=""),"",'OddsRatio_working_3-way'!H19)</f>
        <v>3.0063271375674856</v>
      </c>
      <c r="L20" s="32">
        <f>IF(OR($A20="",$B20="",$C20=""),"",'OddsRatio_working_3-way'!I19)</f>
        <v>3.4075925650809822</v>
      </c>
      <c r="M20" s="33">
        <f>IF(OR($A20="",$B20="",$C20=""),"",'OddsRatio_working_3-way'!J19)</f>
        <v>2.6744697840022695</v>
      </c>
      <c r="N20" s="31">
        <f>IF('Log_working_3-way'!$D19="","",A20^('Log_working_3-way'!$D19))</f>
        <v>3.0063918387921702</v>
      </c>
      <c r="O20" s="32">
        <f>IF('Log_working_3-way'!$D19="","",B20^('Log_working_3-way'!$D19))</f>
        <v>3.4179096703483682</v>
      </c>
      <c r="P20" s="33">
        <f>IF('Log_working_3-way'!$D19="","",C20^('Log_working_3-way'!$D19))</f>
        <v>2.6680976545058557</v>
      </c>
      <c r="Q20" s="34">
        <f t="shared" si="16"/>
        <v>33.270453958248098</v>
      </c>
      <c r="R20" s="34">
        <f t="shared" si="17"/>
        <v>29.450328769393497</v>
      </c>
      <c r="S20" s="34">
        <f t="shared" si="17"/>
        <v>37.275966445537364</v>
      </c>
      <c r="T20" s="35" t="s">
        <v>52</v>
      </c>
      <c r="U20" s="36" t="s">
        <v>39</v>
      </c>
      <c r="V20" s="36" t="s">
        <v>129</v>
      </c>
      <c r="W20" s="36" t="s">
        <v>165</v>
      </c>
    </row>
    <row r="21" spans="1:24" x14ac:dyDescent="0.2">
      <c r="A21" s="14">
        <v>1.615</v>
      </c>
      <c r="B21" s="14">
        <v>4.0199999999999996</v>
      </c>
      <c r="C21" s="15">
        <v>5.4</v>
      </c>
      <c r="D21" s="20">
        <f t="shared" si="3"/>
        <v>5.3136450530286261E-2</v>
      </c>
      <c r="E21" s="17">
        <f>IF(OR($A21="",$B21="",$C21=""),"",A21*'MPTO_working_3-way'!$I20)</f>
        <v>1.7008153676064124</v>
      </c>
      <c r="F21" s="21">
        <f>IF(OR($A21="",$B21="",$C21=""),"",B21*'MPTO_working_3-way'!$I20)</f>
        <v>4.2336085311317504</v>
      </c>
      <c r="G21" s="22">
        <f>IF(OR($A21="",$B21="",$C21=""),"",C21*'MPTO_working_3-way'!$I20)</f>
        <v>5.6869368328635463</v>
      </c>
      <c r="H21" s="17">
        <f>IF(OR($A21="",$B21="",$C21=""),"",'MPTO_working_3-way'!E20)</f>
        <v>1.6625576657510963</v>
      </c>
      <c r="I21" s="21">
        <f>IF(OR($A21="",$B21="",$C21=""),"",'MPTO_working_3-way'!F20)</f>
        <v>4.3281786262783877</v>
      </c>
      <c r="J21" s="22">
        <f>IF(OR($A21="",$B21="",$C21=""),"",'MPTO_working_3-way'!G20)</f>
        <v>5.9711105131026319</v>
      </c>
      <c r="K21" s="17">
        <f>IF(OR($A21="",$B21="",$C21=""),"",'OddsRatio_working_3-way'!H20)</f>
        <v>1.6754002710733178</v>
      </c>
      <c r="L21" s="21">
        <f>IF(OR($A21="",$B21="",$C21=""),"",'OddsRatio_working_3-way'!I20)</f>
        <v>4.3165997051079996</v>
      </c>
      <c r="M21" s="22">
        <f>IF(OR($A21="",$B21="",$C21=""),"",'OddsRatio_working_3-way'!J20)</f>
        <v>5.8321320206871512</v>
      </c>
      <c r="N21" s="17">
        <f>IF('Log_working_3-way'!$D20="","",A21^('Log_working_3-way'!$D20))</f>
        <v>1.6601889240806738</v>
      </c>
      <c r="O21" s="21">
        <f>IF('Log_working_3-way'!$D20="","",B21^('Log_working_3-way'!$D20))</f>
        <v>4.3552468794558239</v>
      </c>
      <c r="P21" s="22">
        <f>IF('Log_working_3-way'!$D20="","",C21^('Log_working_3-way'!$D20))</f>
        <v>5.950581441667314</v>
      </c>
      <c r="Q21" s="24">
        <f t="shared" si="16"/>
        <v>60.14828962628664</v>
      </c>
      <c r="R21" s="24">
        <f t="shared" si="17"/>
        <v>23.620511737127352</v>
      </c>
      <c r="S21" s="24">
        <f t="shared" si="17"/>
        <v>17.584158737639246</v>
      </c>
      <c r="T21" s="26" t="s">
        <v>99</v>
      </c>
      <c r="U21" s="4" t="s">
        <v>39</v>
      </c>
      <c r="V21" s="4" t="s">
        <v>42</v>
      </c>
      <c r="W21" s="4" t="s">
        <v>57</v>
      </c>
    </row>
    <row r="22" spans="1:24" x14ac:dyDescent="0.2">
      <c r="A22" s="14">
        <v>1.504</v>
      </c>
      <c r="B22" s="14">
        <v>4.46</v>
      </c>
      <c r="C22" s="15">
        <v>6.05</v>
      </c>
      <c r="D22" s="20">
        <f t="shared" si="3"/>
        <v>5.4398119856394977E-2</v>
      </c>
      <c r="E22" s="17">
        <f>IF(OR($A22="",$B22="",$C22=""),"",A22*'MPTO_working_3-way'!$I21)</f>
        <v>1.5858147722640181</v>
      </c>
      <c r="F22" s="21">
        <f>IF(OR($A22="",$B22="",$C22=""),"",B22*'MPTO_working_3-way'!$I21)</f>
        <v>4.7026156145595213</v>
      </c>
      <c r="G22" s="22">
        <f>IF(OR($A22="",$B22="",$C22=""),"",C22*'MPTO_working_3-way'!$I21)</f>
        <v>6.379108625131189</v>
      </c>
      <c r="H22" s="17">
        <f>IF(OR($A22="",$B22="",$C22=""),"",'MPTO_working_3-way'!E21)</f>
        <v>1.5461664177844356</v>
      </c>
      <c r="I22" s="21">
        <f>IF(OR($A22="",$B22="",$C22=""),"",'MPTO_working_3-way'!F21)</f>
        <v>4.852424663985544</v>
      </c>
      <c r="J22" s="22">
        <f>IF(OR($A22="",$B22="",$C22=""),"",'MPTO_working_3-way'!G21)</f>
        <v>6.7954841483927799</v>
      </c>
      <c r="K22" s="17">
        <f>IF(OR($A22="",$B22="",$C22=""),"",'OddsRatio_working_3-way'!H21)</f>
        <v>1.5586170361474849</v>
      </c>
      <c r="L22" s="21">
        <f>IF(OR($A22="",$B22="",$C22=""),"",'OddsRatio_working_3-way'!I21)</f>
        <v>4.8349502878378905</v>
      </c>
      <c r="M22" s="22">
        <f>IF(OR($A22="",$B22="",$C22=""),"",'OddsRatio_working_3-way'!J21)</f>
        <v>6.5972540328269798</v>
      </c>
      <c r="N22" s="17">
        <f>IF('Log_working_3-way'!$D21="","",A22^('Log_working_3-way'!$D21))</f>
        <v>1.542904026337236</v>
      </c>
      <c r="O22" s="21">
        <f>IF('Log_working_3-way'!$D21="","",B22^('Log_working_3-way'!$D21))</f>
        <v>4.8974073455274647</v>
      </c>
      <c r="P22" s="22">
        <f>IF('Log_working_3-way'!$D21="","",C22^('Log_working_3-way'!$D21))</f>
        <v>6.7713116578374963</v>
      </c>
      <c r="Q22" s="24">
        <f t="shared" si="16"/>
        <v>64.676091040247812</v>
      </c>
      <c r="R22" s="24">
        <f t="shared" si="17"/>
        <v>21.264761612749137</v>
      </c>
      <c r="S22" s="24">
        <f t="shared" si="17"/>
        <v>15.676171370720851</v>
      </c>
      <c r="T22" s="26" t="s">
        <v>53</v>
      </c>
      <c r="U22" s="4" t="s">
        <v>43</v>
      </c>
      <c r="V22" s="4" t="s">
        <v>44</v>
      </c>
      <c r="W22" s="4" t="s">
        <v>166</v>
      </c>
    </row>
    <row r="23" spans="1:24" x14ac:dyDescent="0.2">
      <c r="A23" s="14">
        <v>2.54</v>
      </c>
      <c r="B23" s="14">
        <v>2.8849999999999998</v>
      </c>
      <c r="C23" s="15">
        <v>3.2</v>
      </c>
      <c r="D23" s="20">
        <f t="shared" si="3"/>
        <v>5.282123800816052E-2</v>
      </c>
      <c r="E23" s="17">
        <f>IF(OR($A23="",$B23="",$C23=""),"",A23*'MPTO_working_3-way'!$I22)</f>
        <v>2.6741659445407278</v>
      </c>
      <c r="F23" s="21">
        <f>IF(OR($A23="",$B23="",$C23=""),"",B23*'MPTO_working_3-way'!$I22)</f>
        <v>3.0373892716535429</v>
      </c>
      <c r="G23" s="22">
        <f>IF(OR($A23="",$B23="",$C23=""),"",C23*'MPTO_working_3-way'!$I22)</f>
        <v>3.3690279616261138</v>
      </c>
      <c r="H23" s="17">
        <f>IF(OR($A23="",$B23="",$C23=""),"",'MPTO_working_3-way'!E22)</f>
        <v>2.6589118045702183</v>
      </c>
      <c r="I23" s="21">
        <f>IF(OR($A23="",$B23="",$C23=""),"",'MPTO_working_3-way'!F22)</f>
        <v>3.0393901504317489</v>
      </c>
      <c r="J23" s="22">
        <f>IF(OR($A23="",$B23="",$C23=""),"",'MPTO_working_3-way'!G22)</f>
        <v>3.3910613986545246</v>
      </c>
      <c r="K23" s="17">
        <f>IF(OR($A23="",$B23="",$C23=""),"",'OddsRatio_working_3-way'!H22)</f>
        <v>2.6659567252973035</v>
      </c>
      <c r="L23" s="21">
        <f>IF(OR($A23="",$B23="",$C23=""),"",'OddsRatio_working_3-way'!I22)</f>
        <v>3.0391743033671537</v>
      </c>
      <c r="M23" s="22">
        <f>IF(OR($A23="",$B23="",$C23=""),"",'OddsRatio_working_3-way'!J22)</f>
        <v>3.3799381789961482</v>
      </c>
      <c r="N23" s="17">
        <f>IF('Log_working_3-way'!$D22="","",A23^('Log_working_3-way'!$D22))</f>
        <v>2.6596447063669797</v>
      </c>
      <c r="O23" s="21">
        <f>IF('Log_working_3-way'!$D22="","",B23^('Log_working_3-way'!$D22))</f>
        <v>3.0399534271256732</v>
      </c>
      <c r="P23" s="22">
        <f>IF('Log_working_3-way'!$D22="","",C23^('Log_working_3-way'!$D22))</f>
        <v>3.3891696575516801</v>
      </c>
      <c r="Q23" s="24">
        <f t="shared" si="16"/>
        <v>37.609370806552128</v>
      </c>
      <c r="R23" s="24">
        <f t="shared" ref="R23" si="18">(1/F23)*100</f>
        <v>32.923010867672019</v>
      </c>
      <c r="S23" s="24">
        <f t="shared" ref="S23" si="19">(1/G23)*100</f>
        <v>29.682151985385552</v>
      </c>
      <c r="T23" s="26" t="s">
        <v>51</v>
      </c>
      <c r="U23" s="4" t="s">
        <v>46</v>
      </c>
      <c r="V23" s="4" t="s">
        <v>45</v>
      </c>
      <c r="W23" s="4" t="s">
        <v>212</v>
      </c>
    </row>
    <row r="24" spans="1:24" x14ac:dyDescent="0.2">
      <c r="A24" s="14">
        <v>5.9</v>
      </c>
      <c r="B24" s="14">
        <v>4.3</v>
      </c>
      <c r="C24" s="15">
        <v>1.536</v>
      </c>
      <c r="D24" s="20">
        <f t="shared" si="3"/>
        <v>5.3091331625279015E-2</v>
      </c>
      <c r="E24" s="17">
        <f>IF(OR($A24="",$B24="",$C24=""),"",A24*'MPTO_working_3-way'!$I23)</f>
        <v>6.2132388565891468</v>
      </c>
      <c r="F24" s="21">
        <f>IF(OR($A24="",$B24="",$C24=""),"",B24*'MPTO_working_3-way'!$I23)</f>
        <v>4.5282927259886998</v>
      </c>
      <c r="G24" s="22">
        <f>IF(OR($A24="",$B24="",$C24=""),"",C24*'MPTO_working_3-way'!$I23)</f>
        <v>1.6175482853764287</v>
      </c>
      <c r="H24" s="17">
        <f>IF(OR($A24="",$B24="",$C24=""),"",'MPTO_working_3-way'!E23)</f>
        <v>6.5878576677381098</v>
      </c>
      <c r="I24" s="21">
        <f>IF(OR($A24="",$B24="",$C24=""),"",'MPTO_working_3-way'!F23)</f>
        <v>4.6541711388341245</v>
      </c>
      <c r="J24" s="22">
        <f>IF(OR($A24="",$B24="",$C24=""),"",'MPTO_working_3-way'!G23)</f>
        <v>1.5789193896580711</v>
      </c>
      <c r="K24" s="17">
        <f>IF(OR($A24="",$B24="",$C24=""),"",'OddsRatio_working_3-way'!H23)</f>
        <v>6.4058186067304135</v>
      </c>
      <c r="L24" s="21">
        <f>IF(OR($A24="",$B24="",$C24=""),"",'OddsRatio_working_3-way'!I23)</f>
        <v>4.6406533473898701</v>
      </c>
      <c r="M24" s="22">
        <f>IF(OR($A24="",$B24="",$C24=""),"",'OddsRatio_working_3-way'!J23)</f>
        <v>1.5913303618790819</v>
      </c>
      <c r="N24" s="17">
        <f>IF('Log_working_3-way'!$D23="","",A24^('Log_working_3-way'!$D23))</f>
        <v>6.5620614604535819</v>
      </c>
      <c r="O24" s="21">
        <f>IF('Log_working_3-way'!$D23="","",B24^('Log_working_3-way'!$D23))</f>
        <v>4.6927230424286792</v>
      </c>
      <c r="P24" s="22">
        <f>IF('Log_working_3-way'!$D23="","",C24^('Log_working_3-way'!$D23))</f>
        <v>1.5760119069675509</v>
      </c>
      <c r="Q24" s="24">
        <f t="shared" si="16"/>
        <v>15.179441488196909</v>
      </c>
      <c r="R24" s="24">
        <f t="shared" ref="R24" si="20">(1/F24)*100</f>
        <v>22.083378008246179</v>
      </c>
      <c r="S24" s="24">
        <f t="shared" ref="S24" si="21">(1/G24)*100</f>
        <v>61.821956663710012</v>
      </c>
      <c r="T24" s="26" t="s">
        <v>54</v>
      </c>
      <c r="U24" s="4" t="s">
        <v>47</v>
      </c>
      <c r="V24" s="4" t="s">
        <v>48</v>
      </c>
      <c r="W24" s="4" t="s">
        <v>58</v>
      </c>
    </row>
    <row r="25" spans="1:24" s="36" customFormat="1" x14ac:dyDescent="0.2">
      <c r="A25" s="28">
        <v>3.645</v>
      </c>
      <c r="B25" s="28">
        <v>3.28</v>
      </c>
      <c r="C25" s="29">
        <v>2.7040000000000002</v>
      </c>
      <c r="D25" s="30">
        <f t="shared" si="3"/>
        <v>-5.0951043515840899E-2</v>
      </c>
      <c r="E25" s="31">
        <f>IF(OR($A25="",$B25="",$C25=""),"",A25*'MPTO_working_3-way'!$I24)</f>
        <v>3.4592834463847599</v>
      </c>
      <c r="F25" s="32">
        <f>IF(OR($A25="",$B25="",$C25=""),"",B25*'MPTO_working_3-way'!$I24)</f>
        <v>3.1128805772680415</v>
      </c>
      <c r="G25" s="33">
        <f>IF(OR($A25="",$B25="",$C25=""),"",C25*'MPTO_working_3-way'!$I24)</f>
        <v>2.5662283783331663</v>
      </c>
      <c r="H25" s="31">
        <f>IF(OR($A25="",$B25="",$C25=""),"",'MPTO_working_3-way'!E24)</f>
        <v>3.4325087671690868</v>
      </c>
      <c r="I25" s="32">
        <f>IF(OR($A25="",$B25="",$C25=""),"",'MPTO_working_3-way'!F24)</f>
        <v>3.1069242067013731</v>
      </c>
      <c r="J25" s="33">
        <f>IF(OR($A25="",$B25="",$C25=""),"",'MPTO_working_3-way'!G24)</f>
        <v>2.5852741939487545</v>
      </c>
      <c r="K25" s="31">
        <f>IF(OR($A25="",$B25="",$C25=""),"",'OddsRatio_working_3-way'!H24)</f>
        <v>3.4464562258871734</v>
      </c>
      <c r="L25" s="32">
        <f>IF(OR($A25="",$B25="",$C25=""),"",'OddsRatio_working_3-way'!I24)</f>
        <v>3.1088545160766565</v>
      </c>
      <c r="M25" s="33">
        <f>IF(OR($A25="",$B25="",$C25=""),"",'OddsRatio_working_3-way'!J24)</f>
        <v>2.5760912699099219</v>
      </c>
      <c r="N25" s="31">
        <f>IF('Log_working_3-way'!$D24="","",A25^('Log_working_3-way'!$D24))</f>
        <v>3.4356488602224813</v>
      </c>
      <c r="O25" s="32">
        <f>IF('Log_working_3-way'!$D24="","",B25^('Log_working_3-way'!$D24))</f>
        <v>3.1065674623971988</v>
      </c>
      <c r="P25" s="33">
        <f>IF('Log_working_3-way'!$D24="","",C25^('Log_working_3-way'!$D24))</f>
        <v>2.5837424842391625</v>
      </c>
      <c r="Q25" s="34">
        <f t="shared" ref="Q25" si="22">(1/H25)*100</f>
        <v>29.133210366851763</v>
      </c>
      <c r="R25" s="34">
        <f t="shared" ref="R25" si="23">(1/F25)*100</f>
        <v>32.124586060337414</v>
      </c>
      <c r="S25" s="34">
        <f t="shared" ref="S25" si="24">(1/G25)*100</f>
        <v>38.967693150113419</v>
      </c>
      <c r="T25" s="35" t="s">
        <v>52</v>
      </c>
      <c r="U25" s="36" t="s">
        <v>49</v>
      </c>
      <c r="V25" s="36" t="s">
        <v>50</v>
      </c>
      <c r="W25" s="36" t="s">
        <v>59</v>
      </c>
    </row>
    <row r="26" spans="1:24" x14ac:dyDescent="0.2">
      <c r="A26" s="14">
        <v>2.4700000000000002</v>
      </c>
      <c r="B26" s="14">
        <v>3.36</v>
      </c>
      <c r="C26" s="15">
        <v>2.85</v>
      </c>
      <c r="D26" s="20">
        <f t="shared" si="3"/>
        <v>5.3354540196645317E-2</v>
      </c>
      <c r="E26" s="17">
        <f>IF(OR($A26="",$B26="",$C26=""),"",A26*'MPTO_working_3-way'!$I25)</f>
        <v>2.6017857142857141</v>
      </c>
      <c r="F26" s="21">
        <f>IF(OR($A26="",$B26="",$C26=""),"",B26*'MPTO_working_3-way'!$I25)</f>
        <v>3.5392712550607279</v>
      </c>
      <c r="G26" s="22">
        <f>IF(OR($A26="",$B26="",$C26=""),"",C26*'MPTO_working_3-way'!$I25)</f>
        <v>3.0020604395604393</v>
      </c>
      <c r="H26" s="17">
        <f>IF(OR($A26="",$B26="",$C26=""),"",'MPTO_working_3-way'!E25)</f>
        <v>2.583488980201718</v>
      </c>
      <c r="I26" s="21">
        <f>IF(OR($A26="",$B26="",$C26=""),"",'MPTO_working_3-way'!F25)</f>
        <v>3.5735446090251455</v>
      </c>
      <c r="J26" s="22">
        <f>IF(OR($A26="",$B26="",$C26=""),"",'MPTO_working_3-way'!G25)</f>
        <v>3.0021704529011721</v>
      </c>
      <c r="K26" s="17">
        <f>IF(OR($A26="",$B26="",$C26=""),"",'OddsRatio_working_3-way'!H25)</f>
        <v>2.5919249450005668</v>
      </c>
      <c r="L26" s="21">
        <f>IF(OR($A26="",$B26="",$C26=""),"",'OddsRatio_working_3-way'!I25)</f>
        <v>3.5557434491165556</v>
      </c>
      <c r="M26" s="22">
        <f>IF(OR($A26="",$B26="",$C26=""),"",'OddsRatio_working_3-way'!J25)</f>
        <v>3.0034429579939106</v>
      </c>
      <c r="N26" s="17">
        <f>IF('Log_working_3-way'!$D25="","",A26^('Log_working_3-way'!$D25))</f>
        <v>2.5843635287914335</v>
      </c>
      <c r="O26" s="21">
        <f>IF('Log_working_3-way'!$D25="","",B26^('Log_working_3-way'!$D25))</f>
        <v>3.5701417820964405</v>
      </c>
      <c r="P26" s="22">
        <f>IF('Log_working_3-way'!$D25="","",C26^('Log_working_3-way'!$D25))</f>
        <v>3.0033943268463514</v>
      </c>
      <c r="Q26" s="24">
        <f t="shared" ref="Q26" si="25">(1/H26)*100</f>
        <v>38.707345286292657</v>
      </c>
      <c r="R26" s="24">
        <f t="shared" ref="R26" si="26">(1/F26)*100</f>
        <v>28.254404026538555</v>
      </c>
      <c r="S26" s="24">
        <f t="shared" ref="S26" si="27">(1/G26)*100</f>
        <v>33.310455273392819</v>
      </c>
      <c r="T26" s="26" t="s">
        <v>51</v>
      </c>
      <c r="U26" s="4" t="s">
        <v>39</v>
      </c>
      <c r="V26" s="4" t="s">
        <v>60</v>
      </c>
      <c r="W26" s="4" t="s">
        <v>61</v>
      </c>
    </row>
    <row r="27" spans="1:24" x14ac:dyDescent="0.2">
      <c r="A27" s="14">
        <v>3.94</v>
      </c>
      <c r="B27" s="14">
        <v>3.86</v>
      </c>
      <c r="C27" s="15">
        <v>1.85</v>
      </c>
      <c r="D27" s="20">
        <f t="shared" si="3"/>
        <v>5.3415004652478615E-2</v>
      </c>
      <c r="E27" s="17">
        <f>IF(OR($A27="",$B27="",$C27=""),"",A27*'MPTO_working_3-way'!$I26)</f>
        <v>4.1504551183307656</v>
      </c>
      <c r="F27" s="21">
        <f>IF(OR($A27="",$B27="",$C27=""),"",B27*'MPTO_working_3-way'!$I26)</f>
        <v>4.0661819179585672</v>
      </c>
      <c r="G27" s="22">
        <f>IF(OR($A27="",$B27="",$C27=""),"",C27*'MPTO_working_3-way'!$I26)</f>
        <v>1.9488177586070856</v>
      </c>
      <c r="H27" s="17">
        <f>IF(OR($A27="",$B27="",$C27=""),"",'MPTO_working_3-way'!E26)</f>
        <v>4.2372503406100552</v>
      </c>
      <c r="I27" s="21">
        <f>IF(OR($A27="",$B27="",$C27=""),"",'MPTO_working_3-way'!F26)</f>
        <v>4.1448654350245082</v>
      </c>
      <c r="J27" s="22">
        <f>IF(OR($A27="",$B27="",$C27=""),"",'MPTO_working_3-way'!G26)</f>
        <v>1.9130132264063966</v>
      </c>
      <c r="K27" s="17">
        <f>IF(OR($A27="",$B27="",$C27=""),"",'OddsRatio_working_3-way'!H26)</f>
        <v>4.2034666025810763</v>
      </c>
      <c r="L27" s="21">
        <f>IF(OR($A27="",$B27="",$C27=""),"",'OddsRatio_working_3-way'!I26)</f>
        <v>4.1162974433271691</v>
      </c>
      <c r="M27" s="22">
        <f>IF(OR($A27="",$B27="",$C27=""),"",'OddsRatio_working_3-way'!J26)</f>
        <v>1.9261723170727603</v>
      </c>
      <c r="N27" s="17">
        <f>IF('Log_working_3-way'!$D26="","",A27^('Log_working_3-way'!$D26))</f>
        <v>4.2393083610882316</v>
      </c>
      <c r="O27" s="21">
        <f>IF('Log_working_3-way'!$D26="","",B27^('Log_working_3-way'!$D26))</f>
        <v>4.1486840817891339</v>
      </c>
      <c r="P27" s="22">
        <f>IF('Log_working_3-way'!$D26="","",C27^('Log_working_3-way'!$D26))</f>
        <v>1.9117820475300131</v>
      </c>
      <c r="Q27" s="24">
        <f t="shared" ref="Q27" si="28">(1/H27)*100</f>
        <v>23.600210504815859</v>
      </c>
      <c r="R27" s="24">
        <f t="shared" ref="R27" si="29">(1/F27)*100</f>
        <v>24.593095443748652</v>
      </c>
      <c r="S27" s="24">
        <f t="shared" ref="S27" si="30">(1/G27)*100</f>
        <v>51.313161304253939</v>
      </c>
      <c r="T27" s="26" t="s">
        <v>100</v>
      </c>
      <c r="U27" s="4" t="s">
        <v>39</v>
      </c>
      <c r="V27" s="4" t="s">
        <v>63</v>
      </c>
      <c r="W27" s="4" t="s">
        <v>62</v>
      </c>
    </row>
    <row r="28" spans="1:24" x14ac:dyDescent="0.2">
      <c r="A28" s="14">
        <v>2.2320000000000002</v>
      </c>
      <c r="B28" s="14">
        <v>3.24</v>
      </c>
      <c r="C28" s="15">
        <v>3.36</v>
      </c>
      <c r="D28" s="20">
        <f t="shared" si="3"/>
        <v>5.4289696762815032E-2</v>
      </c>
      <c r="E28" s="17">
        <f>IF(OR($A28="",$B28="",$C28=""),"",A28*'MPTO_working_3-way'!$I27)</f>
        <v>2.3531746031746033</v>
      </c>
      <c r="F28" s="21">
        <f>IF(OR($A28="",$B28="",$C28=""),"",B28*'MPTO_working_3-way'!$I27)</f>
        <v>3.4158986175115209</v>
      </c>
      <c r="G28" s="22">
        <f>IF(OR($A28="",$B28="",$C28=""),"",C28*'MPTO_working_3-way'!$I27)</f>
        <v>3.5424133811230583</v>
      </c>
      <c r="H28" s="17">
        <f>IF(OR($A28="",$B28="",$C28=""),"",'MPTO_working_3-way'!E27)</f>
        <v>2.3259486342533884</v>
      </c>
      <c r="I28" s="21">
        <f>IF(OR($A28="",$B28="",$C28=""),"",'MPTO_working_3-way'!F27)</f>
        <v>3.4418027838062759</v>
      </c>
      <c r="J28" s="22">
        <f>IF(OR($A28="",$B28="",$C28=""),"",'MPTO_working_3-way'!G27)</f>
        <v>3.5775297669527459</v>
      </c>
      <c r="K28" s="17">
        <f>IF(OR($A28="",$B28="",$C28=""),"",'OddsRatio_working_3-way'!H27)</f>
        <v>2.3373606701229721</v>
      </c>
      <c r="L28" s="21">
        <f>IF(OR($A28="",$B28="",$C28=""),"",'OddsRatio_working_3-way'!I27)</f>
        <v>3.4315648547690403</v>
      </c>
      <c r="M28" s="22">
        <f>IF(OR($A28="",$B28="",$C28=""),"",'OddsRatio_working_3-way'!J27)</f>
        <v>3.5618272577030954</v>
      </c>
      <c r="N28" s="17">
        <f>IF('Log_working_3-way'!$D27="","",A28^('Log_working_3-way'!$D27))</f>
        <v>2.3262305020624434</v>
      </c>
      <c r="O28" s="21">
        <f>IF('Log_working_3-way'!$D27="","",B28^('Log_working_3-way'!$D27))</f>
        <v>3.4422250185154648</v>
      </c>
      <c r="P28" s="22">
        <f>IF('Log_working_3-way'!$D27="","",C28^('Log_working_3-way'!$D27))</f>
        <v>3.5764072383608942</v>
      </c>
      <c r="Q28" s="24">
        <f t="shared" ref="Q28" si="31">(1/H28)*100</f>
        <v>42.99321082475204</v>
      </c>
      <c r="R28" s="24">
        <f t="shared" ref="R28" si="32">(1/F28)*100</f>
        <v>29.274873524451937</v>
      </c>
      <c r="S28" s="24">
        <f t="shared" ref="S28" si="33">(1/G28)*100</f>
        <v>28.229342327150086</v>
      </c>
      <c r="T28" s="26" t="s">
        <v>101</v>
      </c>
      <c r="U28" s="4" t="s">
        <v>39</v>
      </c>
      <c r="V28" s="4" t="s">
        <v>64</v>
      </c>
      <c r="W28" s="4" t="s">
        <v>65</v>
      </c>
    </row>
    <row r="29" spans="1:24" x14ac:dyDescent="0.2">
      <c r="A29" s="14">
        <v>1.29</v>
      </c>
      <c r="B29" s="14">
        <v>5.45</v>
      </c>
      <c r="C29" s="15">
        <v>10</v>
      </c>
      <c r="D29" s="20">
        <f t="shared" si="3"/>
        <v>5.8680036981722417E-2</v>
      </c>
      <c r="E29" s="17">
        <f>IF(OR($A29="",$B29="",$C29=""),"",A29*'MPTO_working_3-way'!$I28)</f>
        <v>1.365697247706422</v>
      </c>
      <c r="F29" s="21">
        <f>IF(OR($A29="",$B29="",$C29=""),"",B29*'MPTO_working_3-way'!$I28)</f>
        <v>5.769806201550387</v>
      </c>
      <c r="G29" s="22">
        <f>IF(OR($A29="",$B29="",$C29=""),"",C29*'MPTO_working_3-way'!$I28)</f>
        <v>10.586800369817224</v>
      </c>
      <c r="H29" s="17">
        <f>IF(OR($A29="",$B29="",$C29=""),"",'MPTO_working_3-way'!E28)</f>
        <v>1.3233923871133713</v>
      </c>
      <c r="I29" s="21">
        <f>IF(OR($A29="",$B29="",$C29=""),"",'MPTO_working_3-way'!F28)</f>
        <v>6.1003051381798725</v>
      </c>
      <c r="J29" s="22">
        <f>IF(OR($A29="",$B29="",$C29=""),"",'MPTO_working_3-way'!G28)</f>
        <v>12.43162796180596</v>
      </c>
      <c r="K29" s="17">
        <f>IF(OR($A29="",$B29="",$C29=""),"",'OddsRatio_working_3-way'!H28)</f>
        <v>1.334720301999113</v>
      </c>
      <c r="L29" s="21">
        <f>IF(OR($A29="",$B29="",$C29=""),"",'OddsRatio_working_3-way'!I28)</f>
        <v>6.1362253237794926</v>
      </c>
      <c r="M29" s="22">
        <f>IF(OR($A29="",$B29="",$C29=""),"",'OddsRatio_working_3-way'!J28)</f>
        <v>11.387871441351781</v>
      </c>
      <c r="N29" s="17">
        <f>IF('Log_working_3-way'!$D28="","",A29^('Log_working_3-way'!$D28))</f>
        <v>1.3180600655896182</v>
      </c>
      <c r="O29" s="21">
        <f>IF('Log_working_3-way'!$D28="","",B29^('Log_working_3-way'!$D28))</f>
        <v>6.2896489960146749</v>
      </c>
      <c r="P29" s="22">
        <f>IF('Log_working_3-way'!$D28="","",C29^('Log_working_3-way'!$D28))</f>
        <v>12.14803344687607</v>
      </c>
      <c r="Q29" s="24">
        <f t="shared" ref="Q29" si="34">(1/H29)*100</f>
        <v>75.563378612237159</v>
      </c>
      <c r="R29" s="24">
        <f t="shared" ref="R29" si="35">(1/F29)*100</f>
        <v>17.331604651319019</v>
      </c>
      <c r="S29" s="24">
        <f t="shared" ref="S29" si="36">(1/G29)*100</f>
        <v>9.4457245349688641</v>
      </c>
      <c r="T29" s="26" t="s">
        <v>51</v>
      </c>
      <c r="U29" s="4" t="s">
        <v>39</v>
      </c>
      <c r="V29" s="4" t="s">
        <v>66</v>
      </c>
      <c r="W29" s="4" t="s">
        <v>67</v>
      </c>
    </row>
    <row r="30" spans="1:24" x14ac:dyDescent="0.2">
      <c r="A30" s="14">
        <v>2.1120000000000001</v>
      </c>
      <c r="B30" s="14">
        <v>3.38</v>
      </c>
      <c r="C30" s="15">
        <v>3.52</v>
      </c>
      <c r="D30" s="20">
        <f t="shared" si="3"/>
        <v>5.3433745741437999E-2</v>
      </c>
      <c r="E30" s="17">
        <f>IF(OR($A30="",$B30="",$C30=""),"",A30*'MPTO_working_3-way'!$I29)</f>
        <v>2.224852071005917</v>
      </c>
      <c r="F30" s="21">
        <f>IF(OR($A30="",$B30="",$C30=""),"",B30*'MPTO_working_3-way'!$I29)</f>
        <v>3.5606060606060601</v>
      </c>
      <c r="G30" s="22">
        <f>IF(OR($A30="",$B30="",$C30=""),"",C30*'MPTO_working_3-way'!$I29)</f>
        <v>3.7080867850098618</v>
      </c>
      <c r="H30" s="17">
        <f>IF(OR($A30="",$B30="",$C30=""),"",'MPTO_working_3-way'!E29)</f>
        <v>2.1945532947484052</v>
      </c>
      <c r="I30" s="21">
        <f>IF(OR($A30="",$B30="",$C30=""),"",'MPTO_working_3-way'!F29)</f>
        <v>3.5965176268271715</v>
      </c>
      <c r="J30" s="22">
        <f>IF(OR($A30="",$B30="",$C30=""),"",'MPTO_working_3-way'!G29)</f>
        <v>3.7554501837771106</v>
      </c>
      <c r="K30" s="17">
        <f>IF(OR($A30="",$B30="",$C30=""),"",'OddsRatio_working_3-way'!H29)</f>
        <v>2.2067960330955647</v>
      </c>
      <c r="L30" s="21">
        <f>IF(OR($A30="",$B30="",$C30=""),"",'OddsRatio_working_3-way'!I29)</f>
        <v>3.5828907902584932</v>
      </c>
      <c r="M30" s="22">
        <f>IF(OR($A30="",$B30="",$C30=""),"",'OddsRatio_working_3-way'!J29)</f>
        <v>3.7348255426266408</v>
      </c>
      <c r="N30" s="17">
        <f>IF('Log_working_3-way'!$D29="","",A30^('Log_working_3-way'!$D29))</f>
        <v>2.1944758290803827</v>
      </c>
      <c r="O30" s="21">
        <f>IF('Log_working_3-way'!$D29="","",B30^('Log_working_3-way'!$D29))</f>
        <v>3.597639925843763</v>
      </c>
      <c r="P30" s="22">
        <f>IF('Log_working_3-way'!$D29="","",C30^('Log_working_3-way'!$D29))</f>
        <v>3.7544540080209035</v>
      </c>
      <c r="Q30" s="24">
        <f t="shared" ref="Q30" si="37">(1/H30)*100</f>
        <v>45.56735999043692</v>
      </c>
      <c r="R30" s="24">
        <f t="shared" ref="R30" si="38">(1/F30)*100</f>
        <v>28.085106382978726</v>
      </c>
      <c r="S30" s="24">
        <f t="shared" ref="S30" si="39">(1/G30)*100</f>
        <v>26.968085106382979</v>
      </c>
      <c r="T30" s="26" t="s">
        <v>102</v>
      </c>
      <c r="U30" s="4" t="s">
        <v>39</v>
      </c>
      <c r="V30" s="4" t="s">
        <v>68</v>
      </c>
      <c r="W30" s="4" t="s">
        <v>69</v>
      </c>
    </row>
    <row r="31" spans="1:24" x14ac:dyDescent="0.2">
      <c r="A31" s="14">
        <v>1.6125</v>
      </c>
      <c r="B31" s="14">
        <v>4.12</v>
      </c>
      <c r="C31" s="15">
        <v>5.0999999999999996</v>
      </c>
      <c r="D31" s="20">
        <f t="shared" si="3"/>
        <v>5.8951916734180765E-2</v>
      </c>
      <c r="E31" s="17">
        <f>IF(OR($A31="",$B31="",$C31=""),"",A31*'MPTO_working_3-way'!$I30)</f>
        <v>1.7075599657338665</v>
      </c>
      <c r="F31" s="21">
        <f>IF(OR($A31="",$B31="",$C31=""),"",B31*'MPTO_working_3-way'!$I30)</f>
        <v>4.3628818969448249</v>
      </c>
      <c r="G31" s="22">
        <f>IF(OR($A31="",$B31="",$C31=""),"",C31*'MPTO_working_3-way'!$I30)</f>
        <v>5.4006547753443215</v>
      </c>
      <c r="H31" s="17">
        <f>IF(OR($A31="",$B31="",$C31=""),"",'MPTO_working_3-way'!E30)</f>
        <v>1.6652667328542925</v>
      </c>
      <c r="I31" s="21">
        <f>IF(OR($A31="",$B31="",$C31=""),"",'MPTO_working_3-way'!F30)</f>
        <v>4.4829418030021371</v>
      </c>
      <c r="J31" s="22">
        <f>IF(OR($A31="",$B31="",$C31=""),"",'MPTO_working_3-way'!G30)</f>
        <v>5.668041219867173</v>
      </c>
      <c r="K31" s="17">
        <f>IF(OR($A31="",$B31="",$C31=""),"",'OddsRatio_working_3-way'!H30)</f>
        <v>1.6792523762993856</v>
      </c>
      <c r="L31" s="21">
        <f>IF(OR($A31="",$B31="",$C31=""),"",'OddsRatio_working_3-way'!I30)</f>
        <v>4.4600284311087073</v>
      </c>
      <c r="M31" s="22">
        <f>IF(OR($A31="",$B31="",$C31=""),"",'OddsRatio_working_3-way'!J30)</f>
        <v>5.5468322331877244</v>
      </c>
      <c r="N31" s="17">
        <f>IF('Log_working_3-way'!$D30="","",A31^('Log_working_3-way'!$D30))</f>
        <v>1.662420200635381</v>
      </c>
      <c r="O31" s="21">
        <f>IF('Log_working_3-way'!$D30="","",B31^('Log_working_3-way'!$D30))</f>
        <v>4.5095724503318495</v>
      </c>
      <c r="P31" s="22">
        <f>IF('Log_working_3-way'!$D30="","",C31^('Log_working_3-way'!$D30))</f>
        <v>5.6587697804272743</v>
      </c>
      <c r="Q31" s="24">
        <f t="shared" ref="Q31" si="40">(1/H31)*100</f>
        <v>60.05043998482963</v>
      </c>
      <c r="R31" s="24">
        <f t="shared" ref="R31" si="41">(1/F31)*100</f>
        <v>22.920629611822989</v>
      </c>
      <c r="S31" s="24">
        <f t="shared" ref="S31" si="42">(1/G31)*100</f>
        <v>18.516273333472689</v>
      </c>
      <c r="T31" s="26" t="s">
        <v>103</v>
      </c>
      <c r="U31" s="4" t="s">
        <v>39</v>
      </c>
      <c r="V31" s="4" t="s">
        <v>70</v>
      </c>
      <c r="W31" s="4" t="s">
        <v>71</v>
      </c>
    </row>
    <row r="32" spans="1:24" x14ac:dyDescent="0.2">
      <c r="A32" s="14">
        <v>2.0499999999999998</v>
      </c>
      <c r="B32" s="14">
        <v>3.3</v>
      </c>
      <c r="C32" s="15">
        <v>3.8</v>
      </c>
      <c r="D32" s="20">
        <f t="shared" si="3"/>
        <v>5.3993075815925717E-2</v>
      </c>
      <c r="E32" s="17">
        <f>IF(OR($A32="",$B32="",$C32=""),"",A32*'MPTO_working_3-way'!$I31)</f>
        <v>2.1606858054226477</v>
      </c>
      <c r="F32" s="21">
        <f>IF(OR($A32="",$B32="",$C32=""),"",B32*'MPTO_working_3-way'!$I31)</f>
        <v>3.4781771501925545</v>
      </c>
      <c r="G32" s="22">
        <f>IF(OR($A32="",$B32="",$C32=""),"",C32*'MPTO_working_3-way'!$I31)</f>
        <v>4.0051736881005171</v>
      </c>
      <c r="H32" s="17">
        <f>IF(OR($A32="",$B32="",$C32=""),"",'MPTO_working_3-way'!E31)</f>
        <v>2.1285327886950762</v>
      </c>
      <c r="I32" s="21">
        <f>IF(OR($A32="",$B32="",$C32=""),"",'MPTO_working_3-way'!F31)</f>
        <v>3.5083704849422257</v>
      </c>
      <c r="J32" s="22">
        <f>IF(OR($A32="",$B32="",$C32=""),"",'MPTO_working_3-way'!G31)</f>
        <v>4.0789654625271066</v>
      </c>
      <c r="K32" s="17">
        <f>IF(OR($A32="",$B32="",$C32=""),"",'OddsRatio_working_3-way'!H31)</f>
        <v>2.1413600447235885</v>
      </c>
      <c r="L32" s="21">
        <f>IF(OR($A32="",$B32="",$C32=""),"",'OddsRatio_working_3-way'!I31)</f>
        <v>3.5001220027278617</v>
      </c>
      <c r="M32" s="22">
        <f>IF(OR($A32="",$B32="",$C32=""),"",'OddsRatio_working_3-way'!J31)</f>
        <v>4.0436267859295709</v>
      </c>
      <c r="N32" s="17">
        <f>IF('Log_working_3-way'!$D31="","",A32^('Log_working_3-way'!$D31))</f>
        <v>2.1283176653427036</v>
      </c>
      <c r="O32" s="21">
        <f>IF('Log_working_3-way'!$D31="","",B32^('Log_working_3-way'!$D31))</f>
        <v>3.5123306882733858</v>
      </c>
      <c r="P32" s="22">
        <f>IF('Log_working_3-way'!$D31="","",C32^('Log_working_3-way'!$D31))</f>
        <v>4.0744135472912735</v>
      </c>
      <c r="Q32" s="24">
        <f t="shared" ref="Q32" si="43">(1/H32)*100</f>
        <v>46.980718611013863</v>
      </c>
      <c r="R32" s="24">
        <f t="shared" ref="R32" si="44">(1/F32)*100</f>
        <v>28.75069200959587</v>
      </c>
      <c r="S32" s="24">
        <f t="shared" ref="S32" si="45">(1/G32)*100</f>
        <v>24.967706218859568</v>
      </c>
      <c r="T32" s="26" t="s">
        <v>35</v>
      </c>
      <c r="U32" s="4" t="s">
        <v>39</v>
      </c>
      <c r="V32" s="4" t="s">
        <v>72</v>
      </c>
      <c r="W32" s="4" t="s">
        <v>73</v>
      </c>
    </row>
    <row r="33" spans="1:23" x14ac:dyDescent="0.2">
      <c r="A33" s="14">
        <v>2.0350000000000001</v>
      </c>
      <c r="B33" s="14">
        <v>3.4</v>
      </c>
      <c r="C33" s="15">
        <v>3.72</v>
      </c>
      <c r="D33" s="20">
        <f t="shared" si="3"/>
        <v>5.4335342760390093E-2</v>
      </c>
      <c r="E33" s="17">
        <f>IF(OR($A33="",$B33="",$C33=""),"",A33*'MPTO_working_3-way'!$I32)</f>
        <v>2.145572422517394</v>
      </c>
      <c r="F33" s="21">
        <f>IF(OR($A33="",$B33="",$C33=""),"",B33*'MPTO_working_3-way'!$I32)</f>
        <v>3.5847401653853264</v>
      </c>
      <c r="G33" s="22">
        <f>IF(OR($A33="",$B33="",$C33=""),"",C33*'MPTO_working_3-way'!$I32)</f>
        <v>3.9221274750686512</v>
      </c>
      <c r="H33" s="17">
        <f>IF(OR($A33="",$B33="",$C33=""),"",'MPTO_working_3-way'!E32)</f>
        <v>2.1128752447635111</v>
      </c>
      <c r="I33" s="21">
        <f>IF(OR($A33="",$B33="",$C33=""),"",'MPTO_working_3-way'!F32)</f>
        <v>3.6231113997319824</v>
      </c>
      <c r="J33" s="22">
        <f>IF(OR($A33="",$B33="",$C33=""),"",'MPTO_working_3-way'!G32)</f>
        <v>3.9887449841103222</v>
      </c>
      <c r="K33" s="17">
        <f>IF(OR($A33="",$B33="",$C33=""),"",'OddsRatio_working_3-way'!H32)</f>
        <v>2.1257827408718706</v>
      </c>
      <c r="L33" s="21">
        <f>IF(OR($A33="",$B33="",$C33=""),"",'OddsRatio_working_3-way'!I32)</f>
        <v>3.6105107034710029</v>
      </c>
      <c r="M33" s="22">
        <f>IF(OR($A33="",$B33="",$C33=""),"",'OddsRatio_working_3-way'!J32)</f>
        <v>3.9585787972671369</v>
      </c>
      <c r="N33" s="17">
        <f>IF('Log_working_3-way'!$D32="","",A33^('Log_working_3-way'!$D32))</f>
        <v>2.1125286779697312</v>
      </c>
      <c r="O33" s="21">
        <f>IF('Log_working_3-way'!$D32="","",B33^('Log_working_3-way'!$D32))</f>
        <v>3.6261685814652127</v>
      </c>
      <c r="P33" s="22">
        <f>IF('Log_working_3-way'!$D32="","",C33^('Log_working_3-way'!$D32))</f>
        <v>3.9862796027777669</v>
      </c>
      <c r="Q33" s="24">
        <f t="shared" ref="Q33" si="46">(1/H33)*100</f>
        <v>47.328871048036135</v>
      </c>
      <c r="R33" s="24">
        <f t="shared" ref="R33" si="47">(1/F33)*100</f>
        <v>27.896024645136571</v>
      </c>
      <c r="S33" s="24">
        <f t="shared" ref="S33" si="48">(1/G33)*100</f>
        <v>25.496366611146325</v>
      </c>
      <c r="T33" s="26" t="s">
        <v>101</v>
      </c>
      <c r="U33" s="4" t="s">
        <v>39</v>
      </c>
      <c r="V33" s="4" t="s">
        <v>74</v>
      </c>
      <c r="W33" s="4" t="s">
        <v>75</v>
      </c>
    </row>
    <row r="34" spans="1:23" x14ac:dyDescent="0.2">
      <c r="A34" s="14">
        <v>3.165</v>
      </c>
      <c r="B34" s="14">
        <v>3.5</v>
      </c>
      <c r="C34" s="15">
        <v>2.2149999999999999</v>
      </c>
      <c r="D34" s="20">
        <f t="shared" si="3"/>
        <v>5.3137320530043608E-2</v>
      </c>
      <c r="E34" s="17">
        <f>IF(OR($A34="",$B34="",$C34=""),"",A34*'MPTO_working_3-way'!$I33)</f>
        <v>3.3331796194775882</v>
      </c>
      <c r="F34" s="21">
        <f>IF(OR($A34="",$B34="",$C34=""),"",B34*'MPTO_working_3-way'!$I33)</f>
        <v>3.6859806218551525</v>
      </c>
      <c r="G34" s="22">
        <f>IF(OR($A34="",$B34="",$C34=""),"",C34*'MPTO_working_3-way'!$I33)</f>
        <v>2.3326991649740463</v>
      </c>
      <c r="H34" s="17">
        <f>IF(OR($A34="",$B34="",$C34=""),"",'MPTO_working_3-way'!E33)</f>
        <v>3.3529668990687789</v>
      </c>
      <c r="I34" s="21">
        <f>IF(OR($A34="",$B34="",$C34=""),"",'MPTO_working_3-way'!F33)</f>
        <v>3.7313175884816272</v>
      </c>
      <c r="J34" s="22">
        <f>IF(OR($A34="",$B34="",$C34=""),"",'MPTO_working_3-way'!G33)</f>
        <v>2.305449840366911</v>
      </c>
      <c r="K34" s="17">
        <f>IF(OR($A34="",$B34="",$C34=""),"",'OddsRatio_working_3-way'!H33)</f>
        <v>3.346538457493299</v>
      </c>
      <c r="L34" s="21">
        <f>IF(OR($A34="",$B34="",$C34=""),"",'OddsRatio_working_3-way'!I33)</f>
        <v>3.7096287038028866</v>
      </c>
      <c r="M34" s="22">
        <f>IF(OR($A34="",$B34="",$C34=""),"",'OddsRatio_working_3-way'!J33)</f>
        <v>2.3168795500482022</v>
      </c>
      <c r="N34" s="17">
        <f>IF('Log_working_3-way'!$D33="","",A34^('Log_working_3-way'!$D33))</f>
        <v>3.3545801216944384</v>
      </c>
      <c r="O34" s="21">
        <f>IF('Log_working_3-way'!$D33="","",B34^('Log_working_3-way'!$D33))</f>
        <v>3.7285388876817414</v>
      </c>
      <c r="P34" s="22">
        <f>IF('Log_working_3-way'!$D33="","",C34^('Log_working_3-way'!$D33))</f>
        <v>2.3057491364455207</v>
      </c>
      <c r="Q34" s="24">
        <f t="shared" ref="Q34" si="49">(1/H34)*100</f>
        <v>29.824332601605182</v>
      </c>
      <c r="R34" s="24">
        <f t="shared" ref="R34" si="50">(1/F34)*100</f>
        <v>27.129822497457962</v>
      </c>
      <c r="S34" s="24">
        <f t="shared" ref="S34" si="51">(1/G34)*100</f>
        <v>42.868794014041924</v>
      </c>
      <c r="T34" s="26" t="s">
        <v>54</v>
      </c>
      <c r="U34" s="4" t="s">
        <v>76</v>
      </c>
      <c r="V34" s="4" t="s">
        <v>77</v>
      </c>
      <c r="W34" s="4" t="s">
        <v>78</v>
      </c>
    </row>
    <row r="35" spans="1:23" x14ac:dyDescent="0.2">
      <c r="A35" s="14">
        <v>2.8050000000000002</v>
      </c>
      <c r="B35" s="14">
        <v>2.99</v>
      </c>
      <c r="C35" s="15">
        <v>2.7679999999999998</v>
      </c>
      <c r="D35" s="20">
        <f t="shared" si="3"/>
        <v>5.222607569487514E-2</v>
      </c>
      <c r="E35" s="17">
        <f>IF(OR($A35="",$B35="",$C35=""),"",A35*'MPTO_working_3-way'!$I34)</f>
        <v>2.9514941423241248</v>
      </c>
      <c r="F35" s="21">
        <f>IF(OR($A35="",$B35="",$C35=""),"",B35*'MPTO_working_3-way'!$I34)</f>
        <v>3.1461559663276768</v>
      </c>
      <c r="G35" s="22">
        <f>IF(OR($A35="",$B35="",$C35=""),"",C35*'MPTO_working_3-way'!$I34)</f>
        <v>2.9125617775234143</v>
      </c>
      <c r="H35" s="17">
        <f>IF(OR($A35="",$B35="",$C35=""),"",'MPTO_working_3-way'!E34)</f>
        <v>2.9490039340076399</v>
      </c>
      <c r="I35" s="21">
        <f>IF(OR($A35="",$B35="",$C35=""),"",'MPTO_working_3-way'!F34)</f>
        <v>3.154181415644242</v>
      </c>
      <c r="J35" s="22">
        <f>IF(OR($A35="",$B35="",$C35=""),"",'MPTO_working_3-way'!G34)</f>
        <v>2.9081350577417688</v>
      </c>
      <c r="K35" s="17">
        <f>IF(OR($A35="",$B35="",$C35=""),"",'OddsRatio_working_3-way'!H34)</f>
        <v>2.9502829330272817</v>
      </c>
      <c r="L35" s="21">
        <f>IF(OR($A35="",$B35="",$C35=""),"",'OddsRatio_working_3-way'!I34)</f>
        <v>3.1501734275480837</v>
      </c>
      <c r="M35" s="22">
        <f>IF(OR($A35="",$B35="",$C35=""),"",'OddsRatio_working_3-way'!J34)</f>
        <v>2.9103048341231212</v>
      </c>
      <c r="N35" s="17">
        <f>IF('Log_working_3-way'!$D34="","",A35^('Log_working_3-way'!$D34))</f>
        <v>2.9492400162506023</v>
      </c>
      <c r="O35" s="21">
        <f>IF('Log_working_3-way'!$D34="","",B35^('Log_working_3-way'!$D34))</f>
        <v>3.1535302471501514</v>
      </c>
      <c r="P35" s="22">
        <f>IF('Log_working_3-way'!$D34="","",C35^('Log_working_3-way'!$D34))</f>
        <v>2.9084591826869652</v>
      </c>
      <c r="Q35" s="24">
        <f t="shared" ref="Q35" si="52">(1/H35)*100</f>
        <v>33.909754696088825</v>
      </c>
      <c r="R35" s="24">
        <f t="shared" ref="R35" si="53">(1/F35)*100</f>
        <v>31.784819656199094</v>
      </c>
      <c r="S35" s="24">
        <f t="shared" ref="S35" si="54">(1/G35)*100</f>
        <v>34.334035683538765</v>
      </c>
      <c r="T35" s="26" t="s">
        <v>51</v>
      </c>
      <c r="U35" s="4" t="s">
        <v>76</v>
      </c>
      <c r="V35" s="4" t="s">
        <v>137</v>
      </c>
      <c r="W35" s="4" t="s">
        <v>135</v>
      </c>
    </row>
    <row r="36" spans="1:23" x14ac:dyDescent="0.2">
      <c r="A36" s="14">
        <v>2.2999999999999998</v>
      </c>
      <c r="B36" s="14">
        <v>3.32</v>
      </c>
      <c r="C36" s="15">
        <v>3.15</v>
      </c>
      <c r="D36" s="20">
        <f t="shared" si="3"/>
        <v>5.3447745433078175E-2</v>
      </c>
      <c r="E36" s="17">
        <f>IF(OR($A36="",$B36="",$C36=""),"",A36*'MPTO_working_3-way'!$I35)</f>
        <v>2.4229298144960798</v>
      </c>
      <c r="F36" s="21">
        <f>IF(OR($A36="",$B36="",$C36=""),"",B36*'MPTO_working_3-way'!$I35)</f>
        <v>3.4974465148378195</v>
      </c>
      <c r="G36" s="22">
        <f>IF(OR($A36="",$B36="",$C36=""),"",C36*'MPTO_working_3-way'!$I35)</f>
        <v>3.318360398114196</v>
      </c>
      <c r="H36" s="17">
        <f>IF(OR($A36="",$B36="",$C36=""),"",'MPTO_working_3-way'!E35)</f>
        <v>2.3982730886321639</v>
      </c>
      <c r="I36" s="21">
        <f>IF(OR($A36="",$B36="",$C36=""),"",'MPTO_working_3-way'!F35)</f>
        <v>3.5287196690367448</v>
      </c>
      <c r="J36" s="22">
        <f>IF(OR($A36="",$B36="",$C36=""),"",'MPTO_working_3-way'!G35)</f>
        <v>3.3372891075921265</v>
      </c>
      <c r="K36" s="17">
        <f>IF(OR($A36="",$B36="",$C36=""),"",'OddsRatio_working_3-way'!H35)</f>
        <v>2.4088275685726694</v>
      </c>
      <c r="L36" s="21">
        <f>IF(OR($A36="",$B36="",$C36=""),"",'OddsRatio_working_3-way'!I35)</f>
        <v>3.5142153531450715</v>
      </c>
      <c r="M36" s="22">
        <f>IF(OR($A36="",$B36="",$C36=""),"",'OddsRatio_working_3-way'!J35)</f>
        <v>3.3299840557163387</v>
      </c>
      <c r="N36" s="17">
        <f>IF('Log_working_3-way'!$D35="","",A36^('Log_working_3-way'!$D35))</f>
        <v>2.3987219294925293</v>
      </c>
      <c r="O36" s="21">
        <f>IF('Log_working_3-way'!$D35="","",B36^('Log_working_3-way'!$D35))</f>
        <v>3.5272291771927944</v>
      </c>
      <c r="P36" s="22">
        <f>IF('Log_working_3-way'!$D35="","",C36^('Log_working_3-way'!$D35))</f>
        <v>3.3377539342949274</v>
      </c>
      <c r="Q36" s="24">
        <f t="shared" ref="Q36" si="55">(1/H36)*100</f>
        <v>41.696669355129281</v>
      </c>
      <c r="R36" s="24">
        <f t="shared" ref="R36" si="56">(1/F36)*100</f>
        <v>28.592288567031055</v>
      </c>
      <c r="S36" s="24">
        <f t="shared" ref="S36" si="57">(1/G36)*100</f>
        <v>30.135364457950192</v>
      </c>
      <c r="T36" s="26" t="s">
        <v>34</v>
      </c>
      <c r="U36" s="4" t="s">
        <v>76</v>
      </c>
      <c r="V36" s="4" t="s">
        <v>216</v>
      </c>
      <c r="W36" s="4" t="s">
        <v>134</v>
      </c>
    </row>
    <row r="37" spans="1:23" x14ac:dyDescent="0.2">
      <c r="A37" s="14">
        <v>3.03</v>
      </c>
      <c r="B37" s="14">
        <v>2.91</v>
      </c>
      <c r="C37" s="15">
        <v>2.64</v>
      </c>
      <c r="D37" s="20">
        <f t="shared" si="3"/>
        <v>5.2463493772057612E-2</v>
      </c>
      <c r="E37" s="17">
        <f>IF(OR($A37="",$B37="",$C37=""),"",A37*'MPTO_working_3-way'!$I36)</f>
        <v>3.1889643861293342</v>
      </c>
      <c r="F37" s="21">
        <f>IF(OR($A37="",$B37="",$C37=""),"",B37*'MPTO_working_3-way'!$I36)</f>
        <v>3.0626687668766879</v>
      </c>
      <c r="G37" s="22">
        <f>IF(OR($A37="",$B37="",$C37=""),"",C37*'MPTO_working_3-way'!$I36)</f>
        <v>2.7785036235582323</v>
      </c>
      <c r="H37" s="17">
        <f>IF(OR($A37="",$B37="",$C37=""),"",'MPTO_working_3-way'!E36)</f>
        <v>3.1995375051337915</v>
      </c>
      <c r="I37" s="21">
        <f>IF(OR($A37="",$B37="",$C37=""),"",'MPTO_working_3-way'!F36)</f>
        <v>3.0660289531625144</v>
      </c>
      <c r="J37" s="22">
        <f>IF(OR($A37="",$B37="",$C37=""),"",'MPTO_working_3-way'!G36)</f>
        <v>2.7677826416989606</v>
      </c>
      <c r="K37" s="17">
        <f>IF(OR($A37="",$B37="",$C37=""),"",'OddsRatio_working_3-way'!H36)</f>
        <v>3.1943677296076394</v>
      </c>
      <c r="L37" s="21">
        <f>IF(OR($A37="",$B37="",$C37=""),"",'OddsRatio_working_3-way'!I36)</f>
        <v>3.0646514106160545</v>
      </c>
      <c r="M37" s="22">
        <f>IF(OR($A37="",$B37="",$C37=""),"",'OddsRatio_working_3-way'!J36)</f>
        <v>2.7727896928849889</v>
      </c>
      <c r="N37" s="17">
        <f>IF('Log_working_3-way'!$D36="","",A37^('Log_working_3-way'!$D36))</f>
        <v>3.1987828206878612</v>
      </c>
      <c r="O37" s="21">
        <f>IF('Log_working_3-way'!$D36="","",B37^('Log_working_3-way'!$D36))</f>
        <v>3.0660339064456448</v>
      </c>
      <c r="P37" s="22">
        <f>IF('Log_working_3-way'!$D36="","",C37^('Log_working_3-way'!$D36))</f>
        <v>2.768343600439791</v>
      </c>
      <c r="Q37" s="24">
        <f t="shared" ref="Q37" si="58">(1/H37)*100</f>
        <v>31.254517204297755</v>
      </c>
      <c r="R37" s="24">
        <f t="shared" ref="R37" si="59">(1/F37)*100</f>
        <v>32.65126189339113</v>
      </c>
      <c r="S37" s="24">
        <f t="shared" ref="S37" si="60">(1/G37)*100</f>
        <v>35.990595496124314</v>
      </c>
      <c r="T37" s="26" t="s">
        <v>102</v>
      </c>
      <c r="U37" s="4" t="s">
        <v>76</v>
      </c>
      <c r="V37" s="4" t="s">
        <v>237</v>
      </c>
      <c r="W37" s="4" t="s">
        <v>238</v>
      </c>
    </row>
    <row r="38" spans="1:23" x14ac:dyDescent="0.2">
      <c r="A38" s="14">
        <v>1.575</v>
      </c>
      <c r="B38" s="14">
        <v>4.0199999999999996</v>
      </c>
      <c r="C38" s="15">
        <v>5.9</v>
      </c>
      <c r="D38" s="20">
        <f t="shared" si="3"/>
        <v>5.3168379249836306E-2</v>
      </c>
      <c r="E38" s="17">
        <f>IF(OR($A38="",$B38="",$C38=""),"",A38*'MPTO_working_3-way'!$I37)</f>
        <v>1.6587401973184921</v>
      </c>
      <c r="F38" s="21">
        <f>IF(OR($A38="",$B38="",$C38=""),"",B38*'MPTO_working_3-way'!$I37)</f>
        <v>4.2337368845843413</v>
      </c>
      <c r="G38" s="22">
        <f>IF(OR($A38="",$B38="",$C38=""),"",C38*'MPTO_working_3-way'!$I37)</f>
        <v>6.2136934375740349</v>
      </c>
      <c r="H38" s="17">
        <f>IF(OR($A38="",$B38="",$C38=""),"",'MPTO_working_3-way'!E37)</f>
        <v>1.6202260154103387</v>
      </c>
      <c r="I38" s="21">
        <f>IF(OR($A38="",$B38="",$C38=""),"",'MPTO_working_3-way'!F37)</f>
        <v>4.3283780104166052</v>
      </c>
      <c r="J38" s="22">
        <f>IF(OR($A38="",$B38="",$C38=""),"",'MPTO_working_3-way'!G37)</f>
        <v>6.5889724752841987</v>
      </c>
      <c r="K38" s="17">
        <f>IF(OR($A38="",$B38="",$C38=""),"",'OddsRatio_working_3-way'!H37)</f>
        <v>1.6329930304757898</v>
      </c>
      <c r="L38" s="21">
        <f>IF(OR($A38="",$B38="",$C38=""),"",'OddsRatio_working_3-way'!I37)</f>
        <v>4.3245894818032777</v>
      </c>
      <c r="M38" s="22">
        <f>IF(OR($A38="",$B38="",$C38=""),"",'OddsRatio_working_3-way'!J37)</f>
        <v>6.3942014770980347</v>
      </c>
      <c r="N38" s="17">
        <f>IF('Log_working_3-way'!$D37="","",A38^('Log_working_3-way'!$D37))</f>
        <v>1.6177168941868547</v>
      </c>
      <c r="O38" s="21">
        <f>IF('Log_working_3-way'!$D37="","",B38^('Log_working_3-way'!$D37))</f>
        <v>4.3633647186384543</v>
      </c>
      <c r="P38" s="22">
        <f>IF('Log_working_3-way'!$D37="","",C38^('Log_working_3-way'!$D37))</f>
        <v>6.5503355658512543</v>
      </c>
      <c r="Q38" s="24">
        <f t="shared" ref="Q38" si="61">(1/H38)*100</f>
        <v>61.719784183735612</v>
      </c>
      <c r="R38" s="24">
        <f t="shared" ref="R38" si="62">(1/F38)*100</f>
        <v>23.619795638249204</v>
      </c>
      <c r="S38" s="24">
        <f t="shared" ref="S38" si="63">(1/G38)*100</f>
        <v>16.093487875552842</v>
      </c>
      <c r="T38" s="26" t="s">
        <v>51</v>
      </c>
      <c r="U38" s="4" t="s">
        <v>76</v>
      </c>
      <c r="V38" s="4" t="s">
        <v>80</v>
      </c>
      <c r="W38" s="4" t="s">
        <v>132</v>
      </c>
    </row>
    <row r="39" spans="1:23" x14ac:dyDescent="0.2">
      <c r="A39" s="14">
        <v>5</v>
      </c>
      <c r="B39" s="14">
        <v>3.3</v>
      </c>
      <c r="C39" s="15">
        <v>1.8160000000000001</v>
      </c>
      <c r="D39" s="20">
        <f t="shared" si="3"/>
        <v>5.369109598184485E-2</v>
      </c>
      <c r="E39" s="17">
        <f>IF(OR($A39="",$B39="",$C39=""),"",A39*'MPTO_working_3-way'!$I38)</f>
        <v>5.2684554799092247</v>
      </c>
      <c r="F39" s="21">
        <f>IF(OR($A39="",$B39="",$C39=""),"",B39*'MPTO_working_3-way'!$I38)</f>
        <v>3.4771806167400876</v>
      </c>
      <c r="G39" s="22">
        <f>IF(OR($A39="",$B39="",$C39=""),"",C39*'MPTO_working_3-way'!$I38)</f>
        <v>1.9135030303030303</v>
      </c>
      <c r="H39" s="17">
        <f>IF(OR($A39="",$B39="",$C39=""),"",'MPTO_working_3-way'!E38)</f>
        <v>5.4913986902551066</v>
      </c>
      <c r="I39" s="21">
        <f>IF(OR($A39="",$B39="",$C39=""),"",'MPTO_working_3-way'!F38)</f>
        <v>3.5071319329567086</v>
      </c>
      <c r="J39" s="22">
        <f>IF(OR($A39="",$B39="",$C39=""),"",'MPTO_working_3-way'!G38)</f>
        <v>1.8770045436322333</v>
      </c>
      <c r="K39" s="17">
        <f>IF(OR($A39="",$B39="",$C39=""),"",'OddsRatio_working_3-way'!H38)</f>
        <v>5.3669898059530077</v>
      </c>
      <c r="L39" s="21">
        <f>IF(OR($A39="",$B39="",$C39=""),"",'OddsRatio_working_3-way'!I38)</f>
        <v>3.5110191384229799</v>
      </c>
      <c r="M39" s="22">
        <f>IF(OR($A39="",$B39="",$C39=""),"",'OddsRatio_working_3-way'!J38)</f>
        <v>1.8908659204144143</v>
      </c>
      <c r="N39" s="17">
        <f>IF('Log_working_3-way'!$D38="","",A39^('Log_working_3-way'!$D38))</f>
        <v>5.4601161112568803</v>
      </c>
      <c r="O39" s="21">
        <f>IF('Log_working_3-way'!$D38="","",B39^('Log_working_3-way'!$D38))</f>
        <v>3.5226973117559299</v>
      </c>
      <c r="P39" s="22">
        <f>IF('Log_working_3-way'!$D38="","",C39^('Log_working_3-way'!$D38))</f>
        <v>1.876241851047203</v>
      </c>
      <c r="Q39" s="24">
        <f t="shared" ref="Q39" si="64">(1/H39)*100</f>
        <v>18.210296800605171</v>
      </c>
      <c r="R39" s="24">
        <f t="shared" ref="R39" si="65">(1/F39)*100</f>
        <v>28.758931738711809</v>
      </c>
      <c r="S39" s="24">
        <f t="shared" ref="S39" si="66">(1/G39)*100</f>
        <v>52.260173313738413</v>
      </c>
      <c r="T39" s="26" t="s">
        <v>54</v>
      </c>
      <c r="U39" s="4" t="s">
        <v>76</v>
      </c>
      <c r="V39" s="4" t="s">
        <v>239</v>
      </c>
      <c r="W39" s="4" t="s">
        <v>81</v>
      </c>
    </row>
    <row r="40" spans="1:23" x14ac:dyDescent="0.2">
      <c r="A40" s="14">
        <v>2.89</v>
      </c>
      <c r="B40" s="14">
        <v>3.1850000000000001</v>
      </c>
      <c r="C40" s="15">
        <v>2.544</v>
      </c>
      <c r="D40" s="20">
        <f t="shared" si="3"/>
        <v>5.3074264795135218E-2</v>
      </c>
      <c r="E40" s="17">
        <f>IF(OR($A40="",$B40="",$C40=""),"",A40*'MPTO_working_3-way'!$I39)</f>
        <v>3.0433846252579411</v>
      </c>
      <c r="F40" s="21">
        <f>IF(OR($A40="",$B40="",$C40=""),"",B40*'MPTO_working_3-way'!$I39)</f>
        <v>3.3540415333725058</v>
      </c>
      <c r="G40" s="22">
        <f>IF(OR($A40="",$B40="",$C40=""),"",C40*'MPTO_working_3-way'!$I39)</f>
        <v>2.6790209296388241</v>
      </c>
      <c r="H40" s="17">
        <f>IF(OR($A40="",$B40="",$C40=""),"",'MPTO_working_3-way'!E39)</f>
        <v>3.0457223258641384</v>
      </c>
      <c r="I40" s="21">
        <f>IF(OR($A40="",$B40="",$C40=""),"",'MPTO_working_3-way'!F39)</f>
        <v>3.3751819790499504</v>
      </c>
      <c r="J40" s="22">
        <f>IF(OR($A40="",$B40="",$C40=""),"",'MPTO_working_3-way'!G39)</f>
        <v>2.6638938060506896</v>
      </c>
      <c r="K40" s="17">
        <f>IF(OR($A40="",$B40="",$C40=""),"",'OddsRatio_working_3-way'!H39)</f>
        <v>3.045306921147783</v>
      </c>
      <c r="L40" s="21">
        <f>IF(OR($A40="",$B40="",$C40=""),"",'OddsRatio_working_3-way'!I39)</f>
        <v>3.3645479485227017</v>
      </c>
      <c r="M40" s="22">
        <f>IF(OR($A40="",$B40="",$C40=""),"",'OddsRatio_working_3-way'!J39)</f>
        <v>2.670875072091099</v>
      </c>
      <c r="N40" s="17">
        <f>IF('Log_working_3-way'!$D39="","",A40^('Log_working_3-way'!$D39))</f>
        <v>3.0462292287766668</v>
      </c>
      <c r="O40" s="21">
        <f>IF('Log_working_3-way'!$D39="","",B40^('Log_working_3-way'!$D39))</f>
        <v>3.3734032188853358</v>
      </c>
      <c r="P40" s="22">
        <f>IF('Log_working_3-way'!$D39="","",C40^('Log_working_3-way'!$D39))</f>
        <v>2.6646149201435687</v>
      </c>
      <c r="Q40" s="24">
        <f t="shared" ref="Q40" si="67">(1/H40)*100</f>
        <v>32.832933964729634</v>
      </c>
      <c r="R40" s="24">
        <f t="shared" ref="R40" si="68">(1/F40)*100</f>
        <v>29.814776890806566</v>
      </c>
      <c r="S40" s="24">
        <f t="shared" ref="S40" si="69">(1/G40)*100</f>
        <v>37.327069338529448</v>
      </c>
      <c r="T40" s="26" t="s">
        <v>51</v>
      </c>
      <c r="U40" s="4" t="s">
        <v>76</v>
      </c>
      <c r="V40" s="4" t="s">
        <v>240</v>
      </c>
      <c r="W40" s="4" t="s">
        <v>241</v>
      </c>
    </row>
    <row r="41" spans="1:23" x14ac:dyDescent="0.2">
      <c r="A41" s="14">
        <v>3.88</v>
      </c>
      <c r="B41" s="14">
        <v>3.76</v>
      </c>
      <c r="C41" s="15">
        <v>1.8879999999999999</v>
      </c>
      <c r="D41" s="20">
        <f t="shared" si="3"/>
        <v>5.3350422520549667E-2</v>
      </c>
      <c r="E41" s="17">
        <f>IF(OR($A41="",$B41="",$C41=""),"",A41*'MPTO_working_3-way'!$I40)</f>
        <v>4.0869996393797328</v>
      </c>
      <c r="F41" s="21">
        <f>IF(OR($A41="",$B41="",$C41=""),"",B41*'MPTO_working_3-way'!$I40)</f>
        <v>3.9605975886772664</v>
      </c>
      <c r="G41" s="22">
        <f>IF(OR($A41="",$B41="",$C41=""),"",C41*'MPTO_working_3-way'!$I40)</f>
        <v>1.9887255977187976</v>
      </c>
      <c r="H41" s="17">
        <f>IF(OR($A41="",$B41="",$C41=""),"",'MPTO_working_3-way'!E40)</f>
        <v>4.1675612234489652</v>
      </c>
      <c r="I41" s="21">
        <f>IF(OR($A41="",$B41="",$C41=""),"",'MPTO_working_3-way'!F40)</f>
        <v>4.0294314080661726</v>
      </c>
      <c r="J41" s="22">
        <f>IF(OR($A41="",$B41="",$C41=""),"",'MPTO_working_3-way'!G40)</f>
        <v>1.9535922489928723</v>
      </c>
      <c r="K41" s="17">
        <f>IF(OR($A41="",$B41="",$C41=""),"",'OddsRatio_working_3-way'!H40)</f>
        <v>4.1352534781778845</v>
      </c>
      <c r="L41" s="21">
        <f>IF(OR($A41="",$B41="",$C41=""),"",'OddsRatio_working_3-way'!I40)</f>
        <v>4.0046179165871392</v>
      </c>
      <c r="M41" s="22">
        <f>IF(OR($A41="",$B41="",$C41=""),"",'OddsRatio_working_3-way'!J40)</f>
        <v>1.9667031557715136</v>
      </c>
      <c r="N41" s="17">
        <f>IF('Log_working_3-way'!$D40="","",A41^('Log_working_3-way'!$D40))</f>
        <v>4.1685452482236389</v>
      </c>
      <c r="O41" s="21">
        <f>IF('Log_working_3-way'!$D40="","",B41^('Log_working_3-way'!$D40))</f>
        <v>4.0329124559622089</v>
      </c>
      <c r="P41" s="22">
        <f>IF('Log_working_3-way'!$D40="","",C41^('Log_working_3-way'!$D40))</f>
        <v>1.9525590679324432</v>
      </c>
      <c r="Q41" s="24">
        <f t="shared" ref="Q41" si="70">(1/H41)*100</f>
        <v>23.994848458937</v>
      </c>
      <c r="R41" s="24">
        <f t="shared" ref="R41" si="71">(1/F41)*100</f>
        <v>25.248715064081356</v>
      </c>
      <c r="S41" s="24">
        <f t="shared" ref="S41" si="72">(1/G41)*100</f>
        <v>50.283457966602704</v>
      </c>
      <c r="T41" s="26" t="s">
        <v>104</v>
      </c>
      <c r="U41" s="4" t="s">
        <v>76</v>
      </c>
      <c r="V41" s="4" t="s">
        <v>242</v>
      </c>
      <c r="W41" s="4" t="s">
        <v>243</v>
      </c>
    </row>
    <row r="42" spans="1:23" x14ac:dyDescent="0.2">
      <c r="A42" s="14">
        <v>1.44</v>
      </c>
      <c r="B42" s="14">
        <v>4.46</v>
      </c>
      <c r="C42" s="15">
        <v>7.4</v>
      </c>
      <c r="D42" s="20">
        <f t="shared" si="3"/>
        <v>5.3794826216350788E-2</v>
      </c>
      <c r="E42" s="17">
        <f>IF(OR($A42="",$B42="",$C42=""),"",A42*'MPTO_working_3-way'!$I41)</f>
        <v>1.5174645497515451</v>
      </c>
      <c r="F42" s="21">
        <f>IF(OR($A42="",$B42="",$C42=""),"",B42*'MPTO_working_3-way'!$I41)</f>
        <v>4.6999249249249244</v>
      </c>
      <c r="G42" s="22">
        <f>IF(OR($A42="",$B42="",$C42=""),"",C42*'MPTO_working_3-way'!$I41)</f>
        <v>7.7980817140009959</v>
      </c>
      <c r="H42" s="17">
        <f>IF(OR($A42="",$B42="",$C42=""),"",'MPTO_working_3-way'!E41)</f>
        <v>1.4781685538263505</v>
      </c>
      <c r="I42" s="21">
        <f>IF(OR($A42="",$B42="",$C42=""),"",'MPTO_working_3-way'!F41)</f>
        <v>4.8476942242725247</v>
      </c>
      <c r="J42" s="22">
        <f>IF(OR($A42="",$B42="",$C42=""),"",'MPTO_working_3-way'!G41)</f>
        <v>8.5321664863415698</v>
      </c>
      <c r="K42" s="17">
        <f>IF(OR($A42="",$B42="",$C42=""),"",'OddsRatio_working_3-way'!H41)</f>
        <v>1.4902328519451451</v>
      </c>
      <c r="L42" s="21">
        <f>IF(OR($A42="",$B42="",$C42=""),"",'OddsRatio_working_3-way'!I41)</f>
        <v>4.8550128812050035</v>
      </c>
      <c r="M42" s="22">
        <f>IF(OR($A42="",$B42="",$C42=""),"",'OddsRatio_working_3-way'!J41)</f>
        <v>8.1306596646566547</v>
      </c>
      <c r="N42" s="17">
        <f>IF('Log_working_3-way'!$D41="","",A42^('Log_working_3-way'!$D41))</f>
        <v>1.4747283738881576</v>
      </c>
      <c r="O42" s="21">
        <f>IF('Log_working_3-way'!$D41="","",B42^('Log_working_3-way'!$D41))</f>
        <v>4.9178034621764297</v>
      </c>
      <c r="P42" s="22">
        <f>IF('Log_working_3-way'!$D41="","",C42^('Log_working_3-way'!$D41))</f>
        <v>8.4341061028771733</v>
      </c>
      <c r="Q42" s="24">
        <f t="shared" ref="Q42" si="73">(1/H42)*100</f>
        <v>67.651283570566079</v>
      </c>
      <c r="R42" s="24">
        <f t="shared" ref="R42" si="74">(1/F42)*100</f>
        <v>21.276935610114535</v>
      </c>
      <c r="S42" s="24">
        <f t="shared" ref="S42" si="75">(1/G42)*100</f>
        <v>12.823666597447408</v>
      </c>
      <c r="T42" s="26" t="s">
        <v>105</v>
      </c>
      <c r="U42" s="4" t="s">
        <v>76</v>
      </c>
      <c r="V42" s="4" t="s">
        <v>244</v>
      </c>
      <c r="W42" s="4" t="s">
        <v>245</v>
      </c>
    </row>
    <row r="43" spans="1:23" x14ac:dyDescent="0.2">
      <c r="A43" s="14">
        <v>3.68</v>
      </c>
      <c r="B43" s="14">
        <v>3.1</v>
      </c>
      <c r="C43" s="15">
        <v>2.1749999999999998</v>
      </c>
      <c r="D43" s="20">
        <f t="shared" si="3"/>
        <v>5.4089890538601804E-2</v>
      </c>
      <c r="E43" s="17">
        <f>IF(OR($A43="",$B43="",$C43=""),"",A43*'MPTO_working_3-way'!$I42)</f>
        <v>3.8790507971820549</v>
      </c>
      <c r="F43" s="21">
        <f>IF(OR($A43="",$B43="",$C43=""),"",B43*'MPTO_working_3-way'!$I42)</f>
        <v>3.2676786606696657</v>
      </c>
      <c r="G43" s="22">
        <f>IF(OR($A43="",$B43="",$C43=""),"",C43*'MPTO_working_3-way'!$I42)</f>
        <v>2.2926455119214588</v>
      </c>
      <c r="H43" s="17">
        <f>IF(OR($A43="",$B43="",$C43=""),"",'MPTO_working_3-way'!E42)</f>
        <v>3.941520963283808</v>
      </c>
      <c r="I43" s="21">
        <f>IF(OR($A43="",$B43="",$C43=""),"",'MPTO_working_3-way'!F42)</f>
        <v>3.2835257323587674</v>
      </c>
      <c r="J43" s="22">
        <f>IF(OR($A43="",$B43="",$C43=""),"",'MPTO_working_3-way'!G42)</f>
        <v>2.2637742952809905</v>
      </c>
      <c r="K43" s="17">
        <f>IF(OR($A43="",$B43="",$C43=""),"",'OddsRatio_working_3-way'!H42)</f>
        <v>3.9100448792346083</v>
      </c>
      <c r="L43" s="21">
        <f>IF(OR($A43="",$B43="",$C43=""),"",'OddsRatio_working_3-way'!I42)</f>
        <v>3.2802590471614468</v>
      </c>
      <c r="M43" s="22">
        <f>IF(OR($A43="",$B43="",$C43=""),"",'OddsRatio_working_3-way'!J42)</f>
        <v>2.2758592287689043</v>
      </c>
      <c r="N43" s="17">
        <f>IF('Log_working_3-way'!$D42="","",A43^('Log_working_3-way'!$D42))</f>
        <v>3.9362083148306537</v>
      </c>
      <c r="O43" s="21">
        <f>IF('Log_working_3-way'!$D42="","",B43^('Log_working_3-way'!$D42))</f>
        <v>3.2865798348080579</v>
      </c>
      <c r="P43" s="22">
        <f>IF('Log_working_3-way'!$D42="","",C43^('Log_working_3-way'!$D42))</f>
        <v>2.2640788430189351</v>
      </c>
      <c r="Q43" s="24">
        <f t="shared" ref="Q43" si="76">(1/H43)*100</f>
        <v>25.370916692191532</v>
      </c>
      <c r="R43" s="24">
        <f t="shared" ref="R43" si="77">(1/F43)*100</f>
        <v>30.602764342656137</v>
      </c>
      <c r="S43" s="24">
        <f t="shared" ref="S43" si="78">(1/G43)*100</f>
        <v>43.617733086084613</v>
      </c>
      <c r="T43" s="26" t="s">
        <v>102</v>
      </c>
      <c r="U43" s="4" t="s">
        <v>76</v>
      </c>
      <c r="V43" s="4" t="s">
        <v>246</v>
      </c>
      <c r="W43" s="4" t="s">
        <v>131</v>
      </c>
    </row>
    <row r="44" spans="1:23" x14ac:dyDescent="0.2">
      <c r="A44" s="14">
        <v>1.78</v>
      </c>
      <c r="B44" s="14">
        <v>3.74</v>
      </c>
      <c r="C44" s="15">
        <v>4.4400000000000004</v>
      </c>
      <c r="D44" s="20">
        <f t="shared" si="3"/>
        <v>5.4402657178598934E-2</v>
      </c>
      <c r="E44" s="17">
        <f>IF(OR($A44="",$B44="",$C44=""),"",A44*'MPTO_working_3-way'!$I43)</f>
        <v>1.8768367297779061</v>
      </c>
      <c r="F44" s="21">
        <f>IF(OR($A44="",$B44="",$C44=""),"",B44*'MPTO_working_3-way'!$I43)</f>
        <v>3.9434659378479604</v>
      </c>
      <c r="G44" s="22">
        <f>IF(OR($A44="",$B44="",$C44=""),"",C44*'MPTO_working_3-way'!$I43)</f>
        <v>4.6815477978729794</v>
      </c>
      <c r="H44" s="17">
        <f>IF(OR($A44="",$B44="",$C44=""),"",'MPTO_working_3-way'!E43)</f>
        <v>1.8393729538991745</v>
      </c>
      <c r="I44" s="21">
        <f>IF(OR($A44="",$B44="",$C44=""),"",'MPTO_working_3-way'!F43)</f>
        <v>4.0121091860993756</v>
      </c>
      <c r="J44" s="22">
        <f>IF(OR($A44="",$B44="",$C44=""),"",'MPTO_working_3-way'!G43)</f>
        <v>4.8287949269989356</v>
      </c>
      <c r="K44" s="17">
        <f>IF(OR($A44="",$B44="",$C44=""),"",'OddsRatio_working_3-way'!H43)</f>
        <v>1.8528390719474321</v>
      </c>
      <c r="L44" s="21">
        <f>IF(OR($A44="",$B44="",$C44=""),"",'OddsRatio_working_3-way'!I43)</f>
        <v>3.9958705860717507</v>
      </c>
      <c r="M44" s="22">
        <f>IF(OR($A44="",$B44="",$C44=""),"",'OddsRatio_working_3-way'!J43)</f>
        <v>4.7612389839732918</v>
      </c>
      <c r="N44" s="17">
        <f>IF('Log_working_3-way'!$D43="","",A44^('Log_working_3-way'!$D43))</f>
        <v>1.8378292551732889</v>
      </c>
      <c r="O44" s="21">
        <f>IF('Log_working_3-way'!$D43="","",B44^('Log_working_3-way'!$D43))</f>
        <v>4.0237953939166671</v>
      </c>
      <c r="P44" s="22">
        <f>IF('Log_working_3-way'!$D43="","",C44^('Log_working_3-way'!$D43))</f>
        <v>4.8225720488069932</v>
      </c>
      <c r="Q44" s="24">
        <f t="shared" ref="Q44" si="79">(1/H44)*100</f>
        <v>54.366353374945575</v>
      </c>
      <c r="R44" s="24">
        <f t="shared" ref="R44" si="80">(1/F44)*100</f>
        <v>25.358403388307771</v>
      </c>
      <c r="S44" s="24">
        <f t="shared" ref="S44" si="81">(1/G44)*100</f>
        <v>21.360456908169159</v>
      </c>
      <c r="T44" s="26" t="s">
        <v>101</v>
      </c>
      <c r="U44" s="4" t="s">
        <v>76</v>
      </c>
      <c r="V44" s="4" t="s">
        <v>247</v>
      </c>
      <c r="W44" s="4" t="s">
        <v>255</v>
      </c>
    </row>
    <row r="45" spans="1:23" x14ac:dyDescent="0.2">
      <c r="A45" s="14">
        <v>2.2320000000000002</v>
      </c>
      <c r="B45" s="14">
        <v>3.15</v>
      </c>
      <c r="C45" s="15">
        <v>3.46</v>
      </c>
      <c r="D45" s="20">
        <f t="shared" si="3"/>
        <v>5.4506332335905183E-2</v>
      </c>
      <c r="E45" s="17">
        <f>IF(OR($A45="",$B45="",$C45=""),"",A45*'MPTO_working_3-way'!$I44)</f>
        <v>2.3536581337737408</v>
      </c>
      <c r="F45" s="21">
        <f>IF(OR($A45="",$B45="",$C45=""),"",B45*'MPTO_working_3-way'!$I44)</f>
        <v>3.3216949468581012</v>
      </c>
      <c r="G45" s="22">
        <f>IF(OR($A45="",$B45="",$C45=""),"",C45*'MPTO_working_3-way'!$I44)</f>
        <v>3.6485919098822319</v>
      </c>
      <c r="H45" s="17">
        <f>IF(OR($A45="",$B45="",$C45=""),"",'MPTO_working_3-way'!E44)</f>
        <v>2.3263393687070959</v>
      </c>
      <c r="I45" s="21">
        <f>IF(OR($A45="",$B45="",$C45=""),"",'MPTO_working_3-way'!F44)</f>
        <v>3.3412237444126518</v>
      </c>
      <c r="J45" s="22">
        <f>IF(OR($A45="",$B45="",$C45=""),"",'MPTO_working_3-way'!G44)</f>
        <v>3.6921000677511699</v>
      </c>
      <c r="K45" s="17">
        <f>IF(OR($A45="",$B45="",$C45=""),"",'OddsRatio_working_3-way'!H44)</f>
        <v>2.3378446973134839</v>
      </c>
      <c r="L45" s="21">
        <f>IF(OR($A45="",$B45="",$C45=""),"",'OddsRatio_working_3-way'!I44)</f>
        <v>3.3347127428766155</v>
      </c>
      <c r="M45" s="22">
        <f>IF(OR($A45="",$B45="",$C45=""),"",'OddsRatio_working_3-way'!J44)</f>
        <v>3.6713457430123122</v>
      </c>
      <c r="N45" s="17">
        <f>IF('Log_working_3-way'!$D44="","",A45^('Log_working_3-way'!$D44))</f>
        <v>2.3266735333752004</v>
      </c>
      <c r="O45" s="21">
        <f>IF('Log_working_3-way'!$D44="","",B45^('Log_working_3-way'!$D44))</f>
        <v>3.3426652570428823</v>
      </c>
      <c r="P45" s="22">
        <f>IF('Log_working_3-way'!$D44="","",C45^('Log_working_3-way'!$D44))</f>
        <v>3.6895009024554688</v>
      </c>
      <c r="Q45" s="24">
        <f t="shared" ref="Q45" si="82">(1/H45)*100</f>
        <v>42.98598963898236</v>
      </c>
      <c r="R45" s="24">
        <f t="shared" ref="R45" si="83">(1/F45)*100</f>
        <v>30.105112480177393</v>
      </c>
      <c r="S45" s="24">
        <f t="shared" ref="S45" si="84">(1/G45)*100</f>
        <v>27.407833616346466</v>
      </c>
      <c r="T45" s="26" t="s">
        <v>99</v>
      </c>
      <c r="U45" s="4" t="s">
        <v>79</v>
      </c>
      <c r="V45" s="4" t="s">
        <v>248</v>
      </c>
      <c r="W45" s="4" t="s">
        <v>256</v>
      </c>
    </row>
    <row r="46" spans="1:23" x14ac:dyDescent="0.2">
      <c r="A46" s="14">
        <v>1.89</v>
      </c>
      <c r="B46" s="14">
        <v>3.66</v>
      </c>
      <c r="C46" s="15">
        <v>3.96</v>
      </c>
      <c r="D46" s="20">
        <f t="shared" si="3"/>
        <v>5.4849825341628744E-2</v>
      </c>
      <c r="E46" s="17">
        <f>IF(OR($A46="",$B46="",$C46=""),"",A46*'MPTO_working_3-way'!$I45)</f>
        <v>1.9936661698956781</v>
      </c>
      <c r="F46" s="21">
        <f>IF(OR($A46="",$B46="",$C46=""),"",B46*'MPTO_working_3-way'!$I45)</f>
        <v>3.8607503607503615</v>
      </c>
      <c r="G46" s="22">
        <f>IF(OR($A46="",$B46="",$C46=""),"",C46*'MPTO_working_3-way'!$I45)</f>
        <v>4.1772053083528498</v>
      </c>
      <c r="H46" s="17">
        <f>IF(OR($A46="",$B46="",$C46=""),"",'MPTO_working_3-way'!E45)</f>
        <v>1.9576472646441363</v>
      </c>
      <c r="I46" s="21">
        <f>IF(OR($A46="",$B46="",$C46=""),"",'MPTO_working_3-way'!F45)</f>
        <v>3.922479741014909</v>
      </c>
      <c r="J46" s="22">
        <f>IF(OR($A46="",$B46="",$C46=""),"",'MPTO_working_3-way'!G45)</f>
        <v>4.2690896441836204</v>
      </c>
      <c r="K46" s="17">
        <f>IF(OR($A46="",$B46="",$C46=""),"",'OddsRatio_working_3-way'!H45)</f>
        <v>1.9711096551007488</v>
      </c>
      <c r="L46" s="21">
        <f>IF(OR($A46="",$B46="",$C46=""),"",'OddsRatio_working_3-way'!I45)</f>
        <v>3.9024176208629116</v>
      </c>
      <c r="M46" s="22">
        <f>IF(OR($A46="",$B46="",$C46=""),"",'OddsRatio_working_3-way'!J45)</f>
        <v>4.2297579540429391</v>
      </c>
      <c r="N46" s="17">
        <f>IF('Log_working_3-way'!$D45="","",A46^('Log_working_3-way'!$D45))</f>
        <v>1.9566035780927133</v>
      </c>
      <c r="O46" s="21">
        <f>IF('Log_working_3-way'!$D45="","",B46^('Log_working_3-way'!$D45))</f>
        <v>3.9276931249308196</v>
      </c>
      <c r="P46" s="22">
        <f>IF('Log_working_3-way'!$D45="","",C46^('Log_working_3-way'!$D45))</f>
        <v>4.2678886873134205</v>
      </c>
      <c r="Q46" s="24">
        <f t="shared" ref="Q46" si="85">(1/H46)*100</f>
        <v>51.081725398665291</v>
      </c>
      <c r="R46" s="24">
        <f t="shared" ref="R46" si="86">(1/F46)*100</f>
        <v>25.901700616707153</v>
      </c>
      <c r="S46" s="24">
        <f t="shared" ref="S46" si="87">(1/G46)*100</f>
        <v>23.939450569986917</v>
      </c>
      <c r="T46" s="26" t="s">
        <v>51</v>
      </c>
      <c r="U46" s="4" t="s">
        <v>79</v>
      </c>
      <c r="V46" s="4" t="s">
        <v>138</v>
      </c>
      <c r="W46" s="4" t="s">
        <v>257</v>
      </c>
    </row>
    <row r="47" spans="1:23" x14ac:dyDescent="0.2">
      <c r="A47" s="14">
        <v>2.1150000000000002</v>
      </c>
      <c r="B47" s="14">
        <v>3.42</v>
      </c>
      <c r="C47" s="15">
        <v>3.44</v>
      </c>
      <c r="D47" s="20">
        <f t="shared" si="3"/>
        <v>5.5908574008003642E-2</v>
      </c>
      <c r="E47" s="17">
        <f>IF(OR($A47="",$B47="",$C47=""),"",A47*'MPTO_working_3-way'!$I46)</f>
        <v>2.2332466340269281</v>
      </c>
      <c r="F47" s="21">
        <f>IF(OR($A47="",$B47="",$C47=""),"",B47*'MPTO_working_3-way'!$I46)</f>
        <v>3.6112073231073722</v>
      </c>
      <c r="G47" s="22">
        <f>IF(OR($A47="",$B47="",$C47=""),"",C47*'MPTO_working_3-way'!$I46)</f>
        <v>3.6323254945875325</v>
      </c>
      <c r="H47" s="17">
        <f>IF(OR($A47="",$B47="",$C47=""),"",'MPTO_working_3-way'!E46)</f>
        <v>2.2017845367754107</v>
      </c>
      <c r="I47" s="21">
        <f>IF(OR($A47="",$B47="",$C47=""),"",'MPTO_working_3-way'!F46)</f>
        <v>3.6528149921519506</v>
      </c>
      <c r="J47" s="22">
        <f>IF(OR($A47="",$B47="",$C47=""),"",'MPTO_working_3-way'!G46)</f>
        <v>3.6756397438897279</v>
      </c>
      <c r="K47" s="17">
        <f>IF(OR($A47="",$B47="",$C47=""),"",'OddsRatio_working_3-way'!H46)</f>
        <v>2.2144867668053432</v>
      </c>
      <c r="L47" s="21">
        <f>IF(OR($A47="",$B47="",$C47=""),"",'OddsRatio_working_3-way'!I46)</f>
        <v>3.6359264355775163</v>
      </c>
      <c r="M47" s="22">
        <f>IF(OR($A47="",$B47="",$C47=""),"",'OddsRatio_working_3-way'!J46)</f>
        <v>3.6577109515740238</v>
      </c>
      <c r="N47" s="17">
        <f>IF('Log_working_3-way'!$D46="","",A47^('Log_working_3-way'!$D46))</f>
        <v>2.2016833518435632</v>
      </c>
      <c r="O47" s="21">
        <f>IF('Log_working_3-way'!$D46="","",B47^('Log_working_3-way'!$D46))</f>
        <v>3.6531103669764415</v>
      </c>
      <c r="P47" s="22">
        <f>IF('Log_working_3-way'!$D46="","",C47^('Log_working_3-way'!$D46))</f>
        <v>3.6756226923685396</v>
      </c>
      <c r="Q47" s="24">
        <f t="shared" ref="Q47" si="88">(1/H47)*100</f>
        <v>45.41770474346842</v>
      </c>
      <c r="R47" s="24">
        <f t="shared" ref="R47" si="89">(1/F47)*100</f>
        <v>27.691569896893093</v>
      </c>
      <c r="S47" s="24">
        <f t="shared" ref="S47" si="90">(1/G47)*100</f>
        <v>27.530572397492552</v>
      </c>
      <c r="T47" s="26" t="s">
        <v>35</v>
      </c>
      <c r="U47" s="4" t="s">
        <v>79</v>
      </c>
      <c r="V47" s="4" t="s">
        <v>249</v>
      </c>
      <c r="W47" s="4" t="s">
        <v>258</v>
      </c>
    </row>
    <row r="48" spans="1:23" x14ac:dyDescent="0.2">
      <c r="A48" s="14">
        <v>1.42</v>
      </c>
      <c r="B48" s="14">
        <v>4.68</v>
      </c>
      <c r="C48" s="15">
        <v>7.3</v>
      </c>
      <c r="D48" s="20">
        <f t="shared" si="3"/>
        <v>5.4886867157752928E-2</v>
      </c>
      <c r="E48" s="17">
        <f>IF(OR($A48="",$B48="",$C48=""),"",A48*'MPTO_working_3-way'!$I47)</f>
        <v>1.4979393513640091</v>
      </c>
      <c r="F48" s="21">
        <f>IF(OR($A48="",$B48="",$C48=""),"",B48*'MPTO_working_3-way'!$I47)</f>
        <v>4.9368705382982832</v>
      </c>
      <c r="G48" s="22">
        <f>IF(OR($A48="",$B48="",$C48=""),"",C48*'MPTO_working_3-way'!$I47)</f>
        <v>7.7006741302515964</v>
      </c>
      <c r="H48" s="17">
        <f>IF(OR($A48="",$B48="",$C48=""),"",'MPTO_working_3-way'!E47)</f>
        <v>1.4578752846860161</v>
      </c>
      <c r="I48" s="21">
        <f>IF(OR($A48="",$B48="",$C48=""),"",'MPTO_working_3-way'!F47)</f>
        <v>5.1182418460447741</v>
      </c>
      <c r="J48" s="22">
        <f>IF(OR($A48="",$B48="",$C48=""),"",'MPTO_working_3-way'!G47)</f>
        <v>8.4252614321573169</v>
      </c>
      <c r="K48" s="17">
        <f>IF(OR($A48="",$B48="",$C48=""),"",'OddsRatio_working_3-way'!H47)</f>
        <v>1.4698842428398036</v>
      </c>
      <c r="L48" s="21">
        <f>IF(OR($A48="",$B48="",$C48=""),"",'OddsRatio_working_3-way'!I47)</f>
        <v>5.1170809848820866</v>
      </c>
      <c r="M48" s="22">
        <f>IF(OR($A48="",$B48="",$C48=""),"",'OddsRatio_working_3-way'!J47)</f>
        <v>8.0482636425970515</v>
      </c>
      <c r="N48" s="17">
        <f>IF('Log_working_3-way'!$D47="","",A48^('Log_working_3-way'!$D47))</f>
        <v>1.4540599224246578</v>
      </c>
      <c r="O48" s="21">
        <f>IF('Log_working_3-way'!$D47="","",B48^('Log_working_3-way'!$D47))</f>
        <v>5.1945897065114695</v>
      </c>
      <c r="P48" s="22">
        <f>IF('Log_working_3-way'!$D47="","",C48^('Log_working_3-way'!$D47))</f>
        <v>8.349862716307868</v>
      </c>
      <c r="Q48" s="24">
        <f t="shared" ref="Q48" si="91">(1/H48)*100</f>
        <v>68.592972972675838</v>
      </c>
      <c r="R48" s="24">
        <f t="shared" ref="R48" si="92">(1/F48)*100</f>
        <v>20.2557468793722</v>
      </c>
      <c r="S48" s="24">
        <f t="shared" ref="S48" si="93">(1/G48)*100</f>
        <v>12.985876081570122</v>
      </c>
      <c r="T48" s="26" t="s">
        <v>35</v>
      </c>
      <c r="U48" s="4" t="s">
        <v>79</v>
      </c>
      <c r="V48" s="4" t="s">
        <v>250</v>
      </c>
      <c r="W48" s="4" t="s">
        <v>259</v>
      </c>
    </row>
    <row r="49" spans="1:23" x14ac:dyDescent="0.2">
      <c r="A49" s="14">
        <v>2.3199999999999998</v>
      </c>
      <c r="B49" s="14">
        <v>3.165</v>
      </c>
      <c r="C49" s="15">
        <v>3.26</v>
      </c>
      <c r="D49" s="20">
        <f t="shared" si="3"/>
        <v>5.3738715209022514E-2</v>
      </c>
      <c r="E49" s="17">
        <f>IF(OR($A49="",$B49="",$C49=""),"",A49*'MPTO_working_3-way'!$I48)</f>
        <v>2.4446738192849322</v>
      </c>
      <c r="F49" s="21">
        <f>IF(OR($A49="",$B49="",$C49=""),"",B49*'MPTO_working_3-way'!$I48)</f>
        <v>3.3350830336365562</v>
      </c>
      <c r="G49" s="22">
        <f>IF(OR($A49="",$B49="",$C49=""),"",C49*'MPTO_working_3-way'!$I48)</f>
        <v>3.435188211581413</v>
      </c>
      <c r="H49" s="17">
        <f>IF(OR($A49="",$B49="",$C49=""),"",'MPTO_working_3-way'!E48)</f>
        <v>2.42059493864766</v>
      </c>
      <c r="I49" s="21">
        <f>IF(OR($A49="",$B49="",$C49=""),"",'MPTO_working_3-way'!F48)</f>
        <v>3.3552221188317954</v>
      </c>
      <c r="J49" s="22">
        <f>IF(OR($A49="",$B49="",$C49=""),"",'MPTO_working_3-way'!G48)</f>
        <v>3.4621775652795375</v>
      </c>
      <c r="K49" s="17">
        <f>IF(OR($A49="",$B49="",$C49=""),"",'OddsRatio_working_3-way'!H48)</f>
        <v>2.4309446246971547</v>
      </c>
      <c r="L49" s="21">
        <f>IF(OR($A49="",$B49="",$C49=""),"",'OddsRatio_working_3-way'!I48)</f>
        <v>3.3469659942949548</v>
      </c>
      <c r="M49" s="22">
        <f>IF(OR($A49="",$B49="",$C49=""),"",'OddsRatio_working_3-way'!J48)</f>
        <v>3.4499506453148254</v>
      </c>
      <c r="N49" s="17">
        <f>IF('Log_working_3-way'!$D48="","",A49^('Log_working_3-way'!$D48))</f>
        <v>2.421067790995509</v>
      </c>
      <c r="O49" s="21">
        <f>IF('Log_working_3-way'!$D48="","",B49^('Log_working_3-way'!$D48))</f>
        <v>3.3552680752598736</v>
      </c>
      <c r="P49" s="22">
        <f>IF('Log_working_3-way'!$D48="","",C49^('Log_working_3-way'!$D48))</f>
        <v>3.4611617780611614</v>
      </c>
      <c r="Q49" s="24">
        <f t="shared" ref="Q49" si="94">(1/H49)*100</f>
        <v>41.31215776889465</v>
      </c>
      <c r="R49" s="24">
        <f t="shared" ref="R49" si="95">(1/F49)*100</f>
        <v>29.984260958852516</v>
      </c>
      <c r="S49" s="24">
        <f t="shared" ref="S49" si="96">(1/G49)*100</f>
        <v>29.110486483057734</v>
      </c>
      <c r="T49" s="26" t="s">
        <v>99</v>
      </c>
      <c r="U49" s="4" t="s">
        <v>79</v>
      </c>
      <c r="V49" s="4" t="s">
        <v>251</v>
      </c>
      <c r="W49" s="4" t="s">
        <v>260</v>
      </c>
    </row>
    <row r="50" spans="1:23" x14ac:dyDescent="0.2">
      <c r="A50" s="14">
        <v>2.0640000000000001</v>
      </c>
      <c r="B50" s="14">
        <v>3.14</v>
      </c>
      <c r="C50" s="15">
        <v>3.98</v>
      </c>
      <c r="D50" s="20">
        <f t="shared" si="3"/>
        <v>5.4223743017660642E-2</v>
      </c>
      <c r="E50" s="17">
        <f>IF(OR($A50="",$B50="",$C50=""),"",A50*'MPTO_working_3-way'!$I49)</f>
        <v>2.1759178055884516</v>
      </c>
      <c r="F50" s="21">
        <f>IF(OR($A50="",$B50="",$C50=""),"",B50*'MPTO_working_3-way'!$I49)</f>
        <v>3.3102625530754546</v>
      </c>
      <c r="G50" s="22">
        <f>IF(OR($A50="",$B50="",$C50=""),"",C50*'MPTO_working_3-way'!$I49)</f>
        <v>4.1958104972102896</v>
      </c>
      <c r="H50" s="17">
        <f>IF(OR($A50="",$B50="",$C50=""),"",'MPTO_working_3-way'!E49)</f>
        <v>2.1439833021309251</v>
      </c>
      <c r="I50" s="21">
        <f>IF(OR($A50="",$B50="",$C50=""),"",'MPTO_working_3-way'!F49)</f>
        <v>3.3289307494721725</v>
      </c>
      <c r="J50" s="22">
        <f>IF(OR($A50="",$B50="",$C50=""),"",'MPTO_working_3-way'!G49)</f>
        <v>4.2885011914728945</v>
      </c>
      <c r="K50" s="17">
        <f>IF(OR($A50="",$B50="",$C50=""),"",'OddsRatio_working_3-way'!H49)</f>
        <v>2.1569935757057332</v>
      </c>
      <c r="L50" s="21">
        <f>IF(OR($A50="",$B50="",$C50=""),"",'OddsRatio_working_3-way'!I49)</f>
        <v>3.3270359511374701</v>
      </c>
      <c r="M50" s="22">
        <f>IF(OR($A50="",$B50="",$C50=""),"",'OddsRatio_working_3-way'!J49)</f>
        <v>4.2404519319577858</v>
      </c>
      <c r="N50" s="17">
        <f>IF('Log_working_3-way'!$D49="","",A50^('Log_working_3-way'!$D49))</f>
        <v>2.1440269452241605</v>
      </c>
      <c r="O50" s="21">
        <f>IF('Log_working_3-way'!$D49="","",B50^('Log_working_3-way'!$D49))</f>
        <v>3.3343850504260732</v>
      </c>
      <c r="P50" s="22">
        <f>IF('Log_working_3-way'!$D49="","",C50^('Log_working_3-way'!$D49))</f>
        <v>4.279309211699001</v>
      </c>
      <c r="Q50" s="24">
        <f t="shared" ref="Q50" si="97">(1/H50)*100</f>
        <v>46.642154302512083</v>
      </c>
      <c r="R50" s="24">
        <f t="shared" ref="R50" si="98">(1/F50)*100</f>
        <v>30.209084142613801</v>
      </c>
      <c r="S50" s="24">
        <f t="shared" ref="S50" si="99">(1/G50)*100</f>
        <v>23.833297539650086</v>
      </c>
      <c r="T50" s="26" t="s">
        <v>103</v>
      </c>
      <c r="U50" s="4" t="s">
        <v>79</v>
      </c>
      <c r="V50" s="4" t="s">
        <v>141</v>
      </c>
      <c r="W50" s="4" t="s">
        <v>261</v>
      </c>
    </row>
    <row r="51" spans="1:23" x14ac:dyDescent="0.2">
      <c r="A51" s="14">
        <v>2.62</v>
      </c>
      <c r="B51" s="14">
        <v>3.19</v>
      </c>
      <c r="C51" s="15">
        <v>2.8</v>
      </c>
      <c r="D51" s="20">
        <f t="shared" si="3"/>
        <v>5.2301870280285767E-2</v>
      </c>
      <c r="E51" s="17">
        <f>IF(OR($A51="",$B51="",$C51=""),"",A51*'MPTO_working_3-way'!$I50)</f>
        <v>2.7570309001343487</v>
      </c>
      <c r="F51" s="21">
        <f>IF(OR($A51="",$B51="",$C51=""),"",B51*'MPTO_working_3-way'!$I50)</f>
        <v>3.3568429661941117</v>
      </c>
      <c r="G51" s="22">
        <f>IF(OR($A51="",$B51="",$C51=""),"",C51*'MPTO_working_3-way'!$I50)</f>
        <v>2.9464452367848</v>
      </c>
      <c r="H51" s="17">
        <f>IF(OR($A51="",$B51="",$C51=""),"",'MPTO_working_3-way'!E50)</f>
        <v>2.7454016183300203</v>
      </c>
      <c r="I51" s="21">
        <f>IF(OR($A51="",$B51="",$C51=""),"",'MPTO_working_3-way'!F50)</f>
        <v>3.3778572404595071</v>
      </c>
      <c r="J51" s="22">
        <f>IF(OR($A51="",$B51="",$C51=""),"",'MPTO_working_3-way'!G50)</f>
        <v>2.9436967912034828</v>
      </c>
      <c r="K51" s="17">
        <f>IF(OR($A51="",$B51="",$C51=""),"",'OddsRatio_working_3-way'!H50)</f>
        <v>2.750975860191569</v>
      </c>
      <c r="L51" s="21">
        <f>IF(OR($A51="",$B51="",$C51=""),"",'OddsRatio_working_3-way'!I50)</f>
        <v>3.3670599591478614</v>
      </c>
      <c r="M51" s="22">
        <f>IF(OR($A51="",$B51="",$C51=""),"",'OddsRatio_working_3-way'!J50)</f>
        <v>2.9455287335461877</v>
      </c>
      <c r="N51" s="17">
        <f>IF('Log_working_3-way'!$D50="","",A51^('Log_working_3-way'!$D50))</f>
        <v>2.7461450342456315</v>
      </c>
      <c r="O51" s="21">
        <f>IF('Log_working_3-way'!$D50="","",B51^('Log_working_3-way'!$D50))</f>
        <v>3.3758768788817517</v>
      </c>
      <c r="P51" s="22">
        <f>IF('Log_working_3-way'!$D50="","",C51^('Log_working_3-way'!$D50))</f>
        <v>2.9443473640760698</v>
      </c>
      <c r="Q51" s="24">
        <f t="shared" ref="Q51" si="100">(1/H51)*100</f>
        <v>36.424543255288185</v>
      </c>
      <c r="R51" s="24">
        <f t="shared" ref="R51" si="101">(1/F51)*100</f>
        <v>29.789895150614392</v>
      </c>
      <c r="S51" s="24">
        <f t="shared" ref="S51" si="102">(1/G51)*100</f>
        <v>33.939201975164259</v>
      </c>
      <c r="T51" s="26" t="s">
        <v>35</v>
      </c>
      <c r="U51" s="4" t="s">
        <v>79</v>
      </c>
      <c r="V51" s="4" t="s">
        <v>139</v>
      </c>
      <c r="W51" s="4" t="s">
        <v>177</v>
      </c>
    </row>
    <row r="52" spans="1:23" x14ac:dyDescent="0.2">
      <c r="A52" s="14">
        <v>1.885</v>
      </c>
      <c r="B52" s="14">
        <v>3.52</v>
      </c>
      <c r="C52" s="15">
        <v>4.16</v>
      </c>
      <c r="D52" s="20">
        <f t="shared" si="3"/>
        <v>5.4979503255365492E-2</v>
      </c>
      <c r="E52" s="17">
        <f>IF(OR($A52="",$B52="",$C52=""),"",A52*'MPTO_working_3-way'!$I51)</f>
        <v>1.988636363636364</v>
      </c>
      <c r="F52" s="21">
        <f>IF(OR($A52="",$B52="",$C52=""),"",B52*'MPTO_working_3-way'!$I51)</f>
        <v>3.7135278514588865</v>
      </c>
      <c r="G52" s="22">
        <f>IF(OR($A52="",$B52="",$C52=""),"",C52*'MPTO_working_3-way'!$I51)</f>
        <v>4.3887147335423204</v>
      </c>
      <c r="H52" s="17">
        <f>IF(OR($A52="",$B52="",$C52=""),"",'MPTO_working_3-way'!E51)</f>
        <v>1.9524482109227874</v>
      </c>
      <c r="I52" s="21">
        <f>IF(OR($A52="",$B52="",$C52=""),"",'MPTO_working_3-way'!F51)</f>
        <v>3.7627310876715447</v>
      </c>
      <c r="J52" s="22">
        <f>IF(OR($A52="",$B52="",$C52=""),"",'MPTO_working_3-way'!G51)</f>
        <v>4.5033256413736948</v>
      </c>
      <c r="K52" s="17">
        <f>IF(OR($A52="",$B52="",$C52=""),"",'OddsRatio_working_3-way'!H51)</f>
        <v>1.9660410805951081</v>
      </c>
      <c r="L52" s="21">
        <f>IF(OR($A52="",$B52="",$C52=""),"",'OddsRatio_working_3-way'!I51)</f>
        <v>3.7507610430504768</v>
      </c>
      <c r="M52" s="22">
        <f>IF(OR($A52="",$B52="",$C52=""),"",'OddsRatio_working_3-way'!J51)</f>
        <v>4.4493670222379009</v>
      </c>
      <c r="N52" s="17">
        <f>IF('Log_working_3-way'!$D51="","",A52^('Log_working_3-way'!$D51))</f>
        <v>1.9514709657615088</v>
      </c>
      <c r="O52" s="21">
        <f>IF('Log_working_3-way'!$D51="","",B52^('Log_working_3-way'!$D51))</f>
        <v>3.7706923038380138</v>
      </c>
      <c r="P52" s="22">
        <f>IF('Log_working_3-way'!$D51="","",C52^('Log_working_3-way'!$D51))</f>
        <v>4.4971561402328106</v>
      </c>
      <c r="Q52" s="24">
        <f t="shared" ref="Q52" si="103">(1/H52)*100</f>
        <v>51.217747769471899</v>
      </c>
      <c r="R52" s="24">
        <f t="shared" ref="R52" si="104">(1/F52)*100</f>
        <v>26.928571428571423</v>
      </c>
      <c r="S52" s="24">
        <f t="shared" ref="S52" si="105">(1/G52)*100</f>
        <v>22.785714285714281</v>
      </c>
      <c r="T52" s="26" t="s">
        <v>102</v>
      </c>
      <c r="U52" s="4" t="s">
        <v>79</v>
      </c>
      <c r="V52" s="4" t="s">
        <v>217</v>
      </c>
      <c r="W52" s="4" t="s">
        <v>262</v>
      </c>
    </row>
    <row r="53" spans="1:23" x14ac:dyDescent="0.2">
      <c r="A53" s="14">
        <v>2.54</v>
      </c>
      <c r="B53" s="14">
        <v>3.1667999999999998</v>
      </c>
      <c r="C53" s="15">
        <v>2.9049999999999998</v>
      </c>
      <c r="D53" s="20">
        <f t="shared" si="3"/>
        <v>5.3711044420556409E-2</v>
      </c>
      <c r="E53" s="17">
        <f>IF(OR($A53="",$B53="",$C53=""),"",A53*'MPTO_working_3-way'!$I52)</f>
        <v>2.6764260528282131</v>
      </c>
      <c r="F53" s="21">
        <f>IF(OR($A53="",$B53="",$C53=""),"",B53*'MPTO_working_3-way'!$I52)</f>
        <v>3.3368921354710177</v>
      </c>
      <c r="G53" s="22">
        <f>IF(OR($A53="",$B53="",$C53=""),"",C53*'MPTO_working_3-way'!$I52)</f>
        <v>3.061030584041716</v>
      </c>
      <c r="H53" s="17">
        <f>IF(OR($A53="",$B53="",$C53=""),"",'MPTO_working_3-way'!E52)</f>
        <v>2.6610103809353012</v>
      </c>
      <c r="I53" s="21">
        <f>IF(OR($A53="",$B53="",$C53=""),"",'MPTO_working_3-way'!F52)</f>
        <v>3.3571410995676612</v>
      </c>
      <c r="J53" s="22">
        <f>IF(OR($A53="",$B53="",$C53=""),"",'MPTO_working_3-way'!G52)</f>
        <v>3.0643789455321744</v>
      </c>
      <c r="K53" s="17">
        <f>IF(OR($A53="",$B53="",$C53=""),"",'OddsRatio_working_3-way'!H52)</f>
        <v>2.6680956904420361</v>
      </c>
      <c r="L53" s="21">
        <f>IF(OR($A53="",$B53="",$C53=""),"",'OddsRatio_working_3-way'!I52)</f>
        <v>3.347032300032339</v>
      </c>
      <c r="M53" s="22">
        <f>IF(OR($A53="",$B53="",$C53=""),"",'OddsRatio_working_3-way'!J52)</f>
        <v>3.0634560326571938</v>
      </c>
      <c r="N53" s="17">
        <f>IF('Log_working_3-way'!$D52="","",A53^('Log_working_3-way'!$D52))</f>
        <v>2.661716936365834</v>
      </c>
      <c r="O53" s="21">
        <f>IF('Log_working_3-way'!$D52="","",B53^('Log_working_3-way'!$D52))</f>
        <v>3.3555104222517933</v>
      </c>
      <c r="P53" s="22">
        <f>IF('Log_working_3-way'!$D52="","",C53^('Log_working_3-way'!$D52))</f>
        <v>3.0648015855085036</v>
      </c>
      <c r="Q53" s="24">
        <f t="shared" ref="Q53" si="106">(1/H53)*100</f>
        <v>37.579710592805597</v>
      </c>
      <c r="R53" s="24">
        <f t="shared" ref="R53" si="107">(1/F53)*100</f>
        <v>29.968004939987232</v>
      </c>
      <c r="S53" s="24">
        <f t="shared" ref="S53" si="108">(1/G53)*100</f>
        <v>32.6687359875909</v>
      </c>
      <c r="T53" s="26" t="s">
        <v>54</v>
      </c>
      <c r="U53" s="4" t="s">
        <v>79</v>
      </c>
      <c r="V53" s="4" t="s">
        <v>252</v>
      </c>
      <c r="W53" s="4" t="s">
        <v>263</v>
      </c>
    </row>
    <row r="54" spans="1:23" x14ac:dyDescent="0.2">
      <c r="A54" s="14">
        <v>2.78</v>
      </c>
      <c r="B54" s="14">
        <v>3.1680000000000001</v>
      </c>
      <c r="C54" s="15">
        <v>2.65</v>
      </c>
      <c r="D54" s="20">
        <f t="shared" si="3"/>
        <v>5.272728643843072E-2</v>
      </c>
      <c r="E54" s="17">
        <f>IF(OR($A54="",$B54="",$C54=""),"",A54*'MPTO_working_3-way'!$I53)</f>
        <v>2.9265818562988373</v>
      </c>
      <c r="F54" s="21">
        <f>IF(OR($A54="",$B54="",$C54=""),"",B54*'MPTO_working_3-way'!$I53)</f>
        <v>3.3350400434369485</v>
      </c>
      <c r="G54" s="22">
        <f>IF(OR($A54="",$B54="",$C54=""),"",C54*'MPTO_working_3-way'!$I53)</f>
        <v>2.7897273090618415</v>
      </c>
      <c r="H54" s="17">
        <f>IF(OR($A54="",$B54="",$C54=""),"",'MPTO_working_3-way'!E53)</f>
        <v>2.9228103208113074</v>
      </c>
      <c r="I54" s="21">
        <f>IF(OR($A54="",$B54="",$C54=""),"",'MPTO_working_3-way'!F53)</f>
        <v>3.3547950361890249</v>
      </c>
      <c r="J54" s="22">
        <f>IF(OR($A54="",$B54="",$C54=""),"",'MPTO_working_3-way'!G53)</f>
        <v>2.7794552684389089</v>
      </c>
      <c r="K54" s="17">
        <f>IF(OR($A54="",$B54="",$C54=""),"",'OddsRatio_working_3-way'!H53)</f>
        <v>2.9250337420042092</v>
      </c>
      <c r="L54" s="21">
        <f>IF(OR($A54="",$B54="",$C54=""),"",'OddsRatio_working_3-way'!I53)</f>
        <v>3.3446478385759146</v>
      </c>
      <c r="M54" s="22">
        <f>IF(OR($A54="",$B54="",$C54=""),"",'OddsRatio_working_3-way'!J53)</f>
        <v>2.7844413900600817</v>
      </c>
      <c r="N54" s="17">
        <f>IF('Log_working_3-way'!$D53="","",A54^('Log_working_3-way'!$D53))</f>
        <v>2.9234337974016609</v>
      </c>
      <c r="O54" s="21">
        <f>IF('Log_working_3-way'!$D53="","",B54^('Log_working_3-way'!$D53))</f>
        <v>3.3529374686962869</v>
      </c>
      <c r="P54" s="22">
        <f>IF('Log_working_3-way'!$D53="","",C54^('Log_working_3-way'!$D53))</f>
        <v>2.7801675244646775</v>
      </c>
      <c r="Q54" s="24">
        <f t="shared" ref="Q54" si="109">(1/H54)*100</f>
        <v>34.21364680696837</v>
      </c>
      <c r="R54" s="24">
        <f t="shared" ref="R54" si="110">(1/F54)*100</f>
        <v>29.984647469763004</v>
      </c>
      <c r="S54" s="24">
        <f t="shared" ref="S54" si="111">(1/G54)*100</f>
        <v>35.845797428003465</v>
      </c>
      <c r="T54" s="26" t="s">
        <v>51</v>
      </c>
      <c r="U54" s="4" t="s">
        <v>79</v>
      </c>
      <c r="V54" s="4" t="s">
        <v>179</v>
      </c>
      <c r="W54" s="4" t="s">
        <v>264</v>
      </c>
    </row>
    <row r="55" spans="1:23" x14ac:dyDescent="0.2">
      <c r="A55" s="14">
        <v>1.62</v>
      </c>
      <c r="B55" s="14">
        <v>3.88</v>
      </c>
      <c r="C55" s="15">
        <v>5.65</v>
      </c>
      <c r="D55" s="20">
        <f t="shared" si="3"/>
        <v>5.2007059822648527E-2</v>
      </c>
      <c r="E55" s="17">
        <f>IF(OR($A55="",$B55="",$C55=""),"",A55*'MPTO_working_3-way'!$I54)</f>
        <v>1.7042514369126907</v>
      </c>
      <c r="F55" s="21">
        <f>IF(OR($A55="",$B55="",$C55=""),"",B55*'MPTO_working_3-way'!$I54)</f>
        <v>4.0817873921118766</v>
      </c>
      <c r="G55" s="22">
        <f>IF(OR($A55="",$B55="",$C55=""),"",C55*'MPTO_working_3-way'!$I54)</f>
        <v>5.9438398879979646</v>
      </c>
      <c r="H55" s="17">
        <f>IF(OR($A55="",$B55="",$C55=""),"",'MPTO_working_3-way'!E54)</f>
        <v>1.6668103901435318</v>
      </c>
      <c r="I55" s="21">
        <f>IF(OR($A55="",$B55="",$C55=""),"",'MPTO_working_3-way'!F54)</f>
        <v>4.159798282370323</v>
      </c>
      <c r="J55" s="22">
        <f>IF(OR($A55="",$B55="",$C55=""),"",'MPTO_working_3-way'!G54)</f>
        <v>6.2634874872426805</v>
      </c>
      <c r="K55" s="17">
        <f>IF(OR($A55="",$B55="",$C55=""),"",'OddsRatio_working_3-way'!H54)</f>
        <v>1.6795534886978336</v>
      </c>
      <c r="L55" s="21">
        <f>IF(OR($A55="",$B55="",$C55=""),"",'OddsRatio_working_3-way'!I54)</f>
        <v>4.1566355604028375</v>
      </c>
      <c r="M55" s="22">
        <f>IF(OR($A55="",$B55="",$C55=""),"",'OddsRatio_working_3-way'!J54)</f>
        <v>6.0966511652337489</v>
      </c>
      <c r="N55" s="17">
        <f>IF('Log_working_3-way'!$D54="","",A55^('Log_working_3-way'!$D54))</f>
        <v>1.6646793726707012</v>
      </c>
      <c r="O55" s="21">
        <f>IF('Log_working_3-way'!$D54="","",B55^('Log_working_3-way'!$D54))</f>
        <v>4.1883102707409217</v>
      </c>
      <c r="P55" s="22">
        <f>IF('Log_working_3-way'!$D54="","",C55^('Log_working_3-way'!$D54))</f>
        <v>6.2296000317344333</v>
      </c>
      <c r="Q55" s="24">
        <f t="shared" ref="Q55" si="112">(1/H55)*100</f>
        <v>59.99482640097343</v>
      </c>
      <c r="R55" s="24">
        <f t="shared" ref="R55" si="113">(1/F55)*100</f>
        <v>24.499071214059729</v>
      </c>
      <c r="S55" s="24">
        <f t="shared" ref="S55" si="114">(1/G55)*100</f>
        <v>16.82414093992066</v>
      </c>
      <c r="T55" s="26" t="s">
        <v>101</v>
      </c>
      <c r="U55" s="4" t="s">
        <v>79</v>
      </c>
      <c r="V55" s="4" t="s">
        <v>215</v>
      </c>
      <c r="W55" s="4" t="s">
        <v>140</v>
      </c>
    </row>
    <row r="56" spans="1:23" x14ac:dyDescent="0.2">
      <c r="A56" s="14">
        <v>2.5099999999999998</v>
      </c>
      <c r="B56" s="14">
        <v>3.06</v>
      </c>
      <c r="C56" s="15">
        <v>3.05</v>
      </c>
      <c r="D56" s="20">
        <f t="shared" si="3"/>
        <v>5.3072612581923639E-2</v>
      </c>
      <c r="E56" s="17">
        <f>IF(OR($A56="",$B56="",$C56=""),"",A56*'MPTO_working_3-way'!$I55)</f>
        <v>2.6432122575806281</v>
      </c>
      <c r="F56" s="21">
        <f>IF(OR($A56="",$B56="",$C56=""),"",B56*'MPTO_working_3-way'!$I55)</f>
        <v>3.2224021945006864</v>
      </c>
      <c r="G56" s="22">
        <f>IF(OR($A56="",$B56="",$C56=""),"",C56*'MPTO_working_3-way'!$I55)</f>
        <v>3.2118714683748668</v>
      </c>
      <c r="H56" s="17">
        <f>IF(OR($A56="",$B56="",$C56=""),"",'MPTO_working_3-way'!E55)</f>
        <v>2.6266332482799011</v>
      </c>
      <c r="I56" s="21">
        <f>IF(OR($A56="",$B56="",$C56=""),"",'MPTO_working_3-way'!F55)</f>
        <v>3.2351307793546362</v>
      </c>
      <c r="J56" s="22">
        <f>IF(OR($A56="",$B56="",$C56=""),"",'MPTO_working_3-way'!G55)</f>
        <v>3.2239554685568246</v>
      </c>
      <c r="K56" s="17">
        <f>IF(OR($A56="",$B56="",$C56=""),"",'OddsRatio_working_3-way'!H55)</f>
        <v>2.634115795592046</v>
      </c>
      <c r="L56" s="21">
        <f>IF(OR($A56="",$B56="",$C56=""),"",'OddsRatio_working_3-way'!I55)</f>
        <v>3.2293235357083536</v>
      </c>
      <c r="M56" s="22">
        <f>IF(OR($A56="",$B56="",$C56=""),"",'OddsRatio_working_3-way'!J55)</f>
        <v>3.2185015767971472</v>
      </c>
      <c r="N56" s="17">
        <f>IF('Log_working_3-way'!$D55="","",A56^('Log_working_3-way'!$D55))</f>
        <v>2.6272695554030188</v>
      </c>
      <c r="O56" s="21">
        <f>IF('Log_working_3-way'!$D55="","",B56^('Log_working_3-way'!$D55))</f>
        <v>3.2346093084496612</v>
      </c>
      <c r="P56" s="22">
        <f>IF('Log_working_3-way'!$D55="","",C56^('Log_working_3-way'!$D55))</f>
        <v>3.223515099920276</v>
      </c>
      <c r="Q56" s="24">
        <f t="shared" ref="Q56" si="115">(1/H56)*100</f>
        <v>38.071550364135085</v>
      </c>
      <c r="R56" s="24">
        <f t="shared" ref="R56" si="116">(1/F56)*100</f>
        <v>31.032749472011538</v>
      </c>
      <c r="S56" s="24">
        <f t="shared" ref="S56" si="117">(1/G56)*100</f>
        <v>31.134496191591911</v>
      </c>
      <c r="T56" s="26" t="s">
        <v>99</v>
      </c>
      <c r="U56" s="4" t="s">
        <v>79</v>
      </c>
      <c r="V56" s="4" t="s">
        <v>253</v>
      </c>
      <c r="W56" s="4" t="s">
        <v>265</v>
      </c>
    </row>
    <row r="57" spans="1:23" x14ac:dyDescent="0.2">
      <c r="A57" s="14">
        <v>2.2799999999999998</v>
      </c>
      <c r="B57" s="14">
        <v>3.32</v>
      </c>
      <c r="C57" s="15">
        <v>3.17</v>
      </c>
      <c r="D57" s="20">
        <f t="shared" si="3"/>
        <v>5.5258723754390005E-2</v>
      </c>
      <c r="E57" s="17">
        <f>IF(OR($A57="",$B57="",$C57=""),"",A57*'MPTO_working_3-way'!$I56)</f>
        <v>2.4059898901600092</v>
      </c>
      <c r="F57" s="21">
        <f>IF(OR($A57="",$B57="",$C57=""),"",B57*'MPTO_working_3-way'!$I56)</f>
        <v>3.5034589628645745</v>
      </c>
      <c r="G57" s="22">
        <f>IF(OR($A57="",$B57="",$C57=""),"",C57*'MPTO_working_3-way'!$I56)</f>
        <v>3.3451701543014161</v>
      </c>
      <c r="H57" s="17">
        <f>IF(OR($A57="",$B57="",$C57=""),"",'MPTO_working_3-way'!E56)</f>
        <v>2.379949874421567</v>
      </c>
      <c r="I57" s="21">
        <f>IF(OR($A57="",$B57="",$C57=""),"",'MPTO_working_3-way'!F56)</f>
        <v>3.5362523991945305</v>
      </c>
      <c r="J57" s="22">
        <f>IF(OR($A57="",$B57="",$C57=""),"",'MPTO_working_3-way'!G56)</f>
        <v>3.3665744556193489</v>
      </c>
      <c r="K57" s="17">
        <f>IF(OR($A57="",$B57="",$C57=""),"",'OddsRatio_working_3-way'!H56)</f>
        <v>2.3910223198311824</v>
      </c>
      <c r="L57" s="21">
        <f>IF(OR($A57="",$B57="",$C57=""),"",'OddsRatio_working_3-way'!I56)</f>
        <v>3.5212279546940173</v>
      </c>
      <c r="M57" s="22">
        <f>IF(OR($A57="",$B57="",$C57=""),"",'OddsRatio_working_3-way'!J56)</f>
        <v>3.3582175265888017</v>
      </c>
      <c r="N57" s="17">
        <f>IF('Log_working_3-way'!$D56="","",A57^('Log_working_3-way'!$D56))</f>
        <v>2.3803524269193796</v>
      </c>
      <c r="O57" s="21">
        <f>IF('Log_working_3-way'!$D56="","",B57^('Log_working_3-way'!$D56))</f>
        <v>3.5348731790868024</v>
      </c>
      <c r="P57" s="22">
        <f>IF('Log_working_3-way'!$D56="","",C57^('Log_working_3-way'!$D56))</f>
        <v>3.367019681375544</v>
      </c>
      <c r="Q57" s="24">
        <f t="shared" ref="Q57" si="118">(1/H57)*100</f>
        <v>42.017691664327351</v>
      </c>
      <c r="R57" s="24">
        <f t="shared" ref="R57" si="119">(1/F57)*100</f>
        <v>28.543220017692406</v>
      </c>
      <c r="S57" s="24">
        <f t="shared" ref="S57" si="120">(1/G57)*100</f>
        <v>29.893845570580059</v>
      </c>
      <c r="T57" s="26" t="s">
        <v>51</v>
      </c>
      <c r="U57" s="4" t="s">
        <v>82</v>
      </c>
      <c r="V57" s="4" t="s">
        <v>143</v>
      </c>
      <c r="W57" s="4" t="s">
        <v>266</v>
      </c>
    </row>
    <row r="58" spans="1:23" x14ac:dyDescent="0.2">
      <c r="A58" s="14">
        <v>1.83</v>
      </c>
      <c r="B58" s="14">
        <v>3.6</v>
      </c>
      <c r="C58" s="15">
        <v>4.24</v>
      </c>
      <c r="D58" s="20">
        <f t="shared" si="3"/>
        <v>6.0074921813245252E-2</v>
      </c>
      <c r="E58" s="17">
        <f>IF(OR($A58="",$B58="",$C58=""),"",A58*'MPTO_working_3-way'!$I57)</f>
        <v>1.939937106918239</v>
      </c>
      <c r="F58" s="21">
        <f>IF(OR($A58="",$B58="",$C58=""),"",B58*'MPTO_working_3-way'!$I57)</f>
        <v>3.8162697185276828</v>
      </c>
      <c r="G58" s="22">
        <f>IF(OR($A58="",$B58="",$C58=""),"",C58*'MPTO_working_3-way'!$I57)</f>
        <v>4.4947176684881605</v>
      </c>
      <c r="H58" s="17">
        <f>IF(OR($A58="",$B58="",$C58=""),"",'MPTO_working_3-way'!E57)</f>
        <v>1.899612639275766</v>
      </c>
      <c r="I58" s="21">
        <f>IF(OR($A58="",$B58="",$C58=""),"",'MPTO_working_3-way'!F57)</f>
        <v>3.8796862152492273</v>
      </c>
      <c r="J58" s="22">
        <f>IF(OR($A58="",$B58="",$C58=""),"",'MPTO_working_3-way'!G57)</f>
        <v>4.6334032219538726</v>
      </c>
      <c r="K58" s="17">
        <f>IF(OR($A58="",$B58="",$C58=""),"",'OddsRatio_working_3-way'!H57)</f>
        <v>1.9143615045373759</v>
      </c>
      <c r="L58" s="21">
        <f>IF(OR($A58="",$B58="",$C58=""),"",'OddsRatio_working_3-way'!I57)</f>
        <v>3.8642649539725022</v>
      </c>
      <c r="M58" s="22">
        <f>IF(OR($A58="",$B58="",$C58=""),"",'OddsRatio_working_3-way'!J57)</f>
        <v>4.5693147887965031</v>
      </c>
      <c r="N58" s="17">
        <f>IF('Log_working_3-way'!$D57="","",A58^('Log_working_3-way'!$D57))</f>
        <v>1.8981520600535136</v>
      </c>
      <c r="O58" s="21">
        <f>IF('Log_working_3-way'!$D57="","",B58^('Log_working_3-way'!$D57))</f>
        <v>3.8901131691295405</v>
      </c>
      <c r="P58" s="22">
        <f>IF('Log_working_3-way'!$D57="","",C58^('Log_working_3-way'!$D57))</f>
        <v>4.6272755622859307</v>
      </c>
      <c r="Q58" s="24">
        <f t="shared" ref="Q58" si="121">(1/H58)*100</f>
        <v>52.642311349394554</v>
      </c>
      <c r="R58" s="24">
        <f t="shared" ref="R58" si="122">(1/F58)*100</f>
        <v>26.203598638353061</v>
      </c>
      <c r="S58" s="24">
        <f t="shared" ref="S58" si="123">(1/G58)*100</f>
        <v>22.248338466526178</v>
      </c>
      <c r="T58" s="26" t="s">
        <v>106</v>
      </c>
      <c r="U58" s="4" t="s">
        <v>82</v>
      </c>
      <c r="V58" s="4" t="s">
        <v>254</v>
      </c>
      <c r="W58" s="4" t="s">
        <v>267</v>
      </c>
    </row>
    <row r="59" spans="1:23" ht="15" x14ac:dyDescent="0.25">
      <c r="A59">
        <v>1.8</v>
      </c>
      <c r="B59">
        <v>4</v>
      </c>
      <c r="C59">
        <v>4</v>
      </c>
      <c r="D59" s="20">
        <f t="shared" si="3"/>
        <v>5.555555555555558E-2</v>
      </c>
      <c r="E59" s="17">
        <f>IF(OR($A59="",$B59="",$C59=""),"",A59*'MPTO_working_3-way'!$I58)</f>
        <v>1.9000000000000001</v>
      </c>
      <c r="F59" s="21">
        <f>IF(OR($A59="",$B59="",$C59=""),"",B59*'MPTO_working_3-way'!$I58)</f>
        <v>4.2222222222222223</v>
      </c>
      <c r="G59" s="22">
        <f>IF(OR($A59="",$B59="",$C59=""),"",C59*'MPTO_working_3-way'!$I58)</f>
        <v>4.2222222222222223</v>
      </c>
      <c r="H59" s="17">
        <f>IF(OR($A59="",$B59="",$C59=""),"",'MPTO_working_3-way'!E58)</f>
        <v>1.8620689655172415</v>
      </c>
      <c r="I59" s="21">
        <f>IF(OR($A59="",$B59="",$C59=""),"",'MPTO_working_3-way'!F58)</f>
        <v>4.32</v>
      </c>
      <c r="J59" s="22">
        <f>IF(OR($A59="",$B59="",$C59=""),"",'MPTO_working_3-way'!G58)</f>
        <v>4.32</v>
      </c>
      <c r="K59" s="17">
        <f>IF(OR($A59="",$B59="",$C59=""),"",'OddsRatio_working_3-way'!H58)</f>
        <v>1.8757019150440029</v>
      </c>
      <c r="L59" s="21">
        <f>IF(OR($A59="",$B59="",$C59=""),"",'OddsRatio_working_3-way'!I58)</f>
        <v>4.2838821814150112</v>
      </c>
      <c r="M59" s="22">
        <f>IF(OR($A59="",$B59="",$C59=""),"",'OddsRatio_working_3-way'!J58)</f>
        <v>4.2838821814150112</v>
      </c>
      <c r="N59" s="17">
        <f>IF('Log_working_3-way'!$D58="","",A59^('Log_working_3-way'!$D58))</f>
        <v>1.8604847074138999</v>
      </c>
      <c r="O59" s="21">
        <f>IF('Log_working_3-way'!$D58="","",B59^('Log_working_3-way'!$D58))</f>
        <v>4.3242714051225288</v>
      </c>
      <c r="P59" s="22">
        <f>IF('Log_working_3-way'!$D58="","",C59^('Log_working_3-way'!$D58))</f>
        <v>4.3242714051225288</v>
      </c>
      <c r="Q59" s="24">
        <f t="shared" ref="Q59:Q66" si="124">(1/H59)*100</f>
        <v>53.703703703703695</v>
      </c>
      <c r="R59" s="24">
        <f t="shared" ref="R59:R66" si="125">(1/F59)*100</f>
        <v>23.684210526315788</v>
      </c>
      <c r="S59" s="24">
        <f t="shared" ref="S59:S66" si="126">(1/G59)*100</f>
        <v>23.684210526315788</v>
      </c>
      <c r="T59" s="26" t="s">
        <v>107</v>
      </c>
      <c r="U59" s="4" t="s">
        <v>82</v>
      </c>
      <c r="V59" t="s">
        <v>83</v>
      </c>
      <c r="W59" t="s">
        <v>91</v>
      </c>
    </row>
    <row r="60" spans="1:23" ht="15" x14ac:dyDescent="0.25">
      <c r="A60">
        <v>3.8</v>
      </c>
      <c r="B60">
        <v>3.5</v>
      </c>
      <c r="C60">
        <v>1.95</v>
      </c>
      <c r="D60" s="20">
        <f t="shared" si="3"/>
        <v>6.1692693271640842E-2</v>
      </c>
      <c r="E60" s="17">
        <f>IF(OR($A60="",$B60="",$C60=""),"",A60*'MPTO_working_3-way'!$I59)</f>
        <v>4.0344322344322352</v>
      </c>
      <c r="F60" s="21">
        <f>IF(OR($A60="",$B60="",$C60=""),"",B60*'MPTO_working_3-way'!$I59)</f>
        <v>3.7159244264507429</v>
      </c>
      <c r="G60" s="22">
        <f>IF(OR($A60="",$B60="",$C60=""),"",C60*'MPTO_working_3-way'!$I59)</f>
        <v>2.0703007518796994</v>
      </c>
      <c r="H60" s="17">
        <f>IF(OR($A60="",$B60="",$C60=""),"",'MPTO_working_3-way'!E59)</f>
        <v>4.1221192052980138</v>
      </c>
      <c r="I60" s="21">
        <f>IF(OR($A60="",$B60="",$C60=""),"",'MPTO_working_3-way'!F59)</f>
        <v>3.7714493456131857</v>
      </c>
      <c r="J60" s="22">
        <f>IF(OR($A60="",$B60="",$C60=""),"",'MPTO_working_3-way'!G59)</f>
        <v>2.0314621409921672</v>
      </c>
      <c r="K60" s="17">
        <f>IF(OR($A60="",$B60="",$C60=""),"",'OddsRatio_working_3-way'!H59)</f>
        <v>4.0837268285357231</v>
      </c>
      <c r="L60" s="21">
        <f>IF(OR($A60="",$B60="",$C60=""),"",'OddsRatio_working_3-way'!I59)</f>
        <v>3.753327525478324</v>
      </c>
      <c r="M60" s="22">
        <f>IF(OR($A60="",$B60="",$C60=""),"",'OddsRatio_working_3-way'!J59)</f>
        <v>2.0462644596817623</v>
      </c>
      <c r="N60" s="17">
        <f>IF('Log_working_3-way'!$D59="","",A60^('Log_working_3-way'!$D59))</f>
        <v>4.1202790775346569</v>
      </c>
      <c r="O60" s="21">
        <f>IF('Log_working_3-way'!$D59="","",B60^('Log_working_3-way'!$D59))</f>
        <v>3.7761237301684054</v>
      </c>
      <c r="P60" s="22">
        <f>IF('Log_working_3-way'!$D59="","",C60^('Log_working_3-way'!$D59))</f>
        <v>2.0305551339212782</v>
      </c>
      <c r="Q60" s="24">
        <f t="shared" si="124"/>
        <v>24.259366364629521</v>
      </c>
      <c r="R60" s="24">
        <f t="shared" si="125"/>
        <v>26.91120392228073</v>
      </c>
      <c r="S60" s="24">
        <f t="shared" si="126"/>
        <v>48.302160886144904</v>
      </c>
      <c r="T60" s="26" t="s">
        <v>34</v>
      </c>
      <c r="U60" s="4" t="s">
        <v>82</v>
      </c>
      <c r="V60" t="s">
        <v>84</v>
      </c>
      <c r="W60" t="s">
        <v>92</v>
      </c>
    </row>
    <row r="61" spans="1:23" ht="15" x14ac:dyDescent="0.25">
      <c r="A61">
        <v>2.7</v>
      </c>
      <c r="B61">
        <v>3.2</v>
      </c>
      <c r="C61">
        <v>2.7</v>
      </c>
      <c r="D61" s="20">
        <f t="shared" si="3"/>
        <v>5.32407407407407E-2</v>
      </c>
      <c r="E61" s="17">
        <f>IF(OR($A61="",$B61="",$C61=""),"",A61*'MPTO_working_3-way'!$I60)</f>
        <v>2.84375</v>
      </c>
      <c r="F61" s="21">
        <f>IF(OR($A61="",$B61="",$C61=""),"",B61*'MPTO_working_3-way'!$I60)</f>
        <v>3.3703703703703702</v>
      </c>
      <c r="G61" s="22">
        <f>IF(OR($A61="",$B61="",$C61=""),"",C61*'MPTO_working_3-way'!$I60)</f>
        <v>2.84375</v>
      </c>
      <c r="H61" s="17">
        <f>IF(OR($A61="",$B61="",$C61=""),"",'MPTO_working_3-way'!E60)</f>
        <v>2.8358862144420134</v>
      </c>
      <c r="I61" s="21">
        <f>IF(OR($A61="",$B61="",$C61=""),"",'MPTO_working_3-way'!F60)</f>
        <v>3.3926701570680629</v>
      </c>
      <c r="J61" s="22">
        <f>IF(OR($A61="",$B61="",$C61=""),"",'MPTO_working_3-way'!G60)</f>
        <v>2.8358862144420134</v>
      </c>
      <c r="K61" s="17">
        <f>IF(OR($A61="",$B61="",$C61=""),"",'OddsRatio_working_3-way'!H60)</f>
        <v>2.8399457248166975</v>
      </c>
      <c r="L61" s="21">
        <f>IF(OR($A61="",$B61="",$C61=""),"",'OddsRatio_working_3-way'!I60)</f>
        <v>3.3811062321157257</v>
      </c>
      <c r="M61" s="22">
        <f>IF(OR($A61="",$B61="",$C61=""),"",'OddsRatio_working_3-way'!J60)</f>
        <v>2.8399457248166975</v>
      </c>
      <c r="N61" s="17">
        <f>IF('Log_working_3-way'!$D60="","",A61^('Log_working_3-way'!$D60))</f>
        <v>2.8366541198437427</v>
      </c>
      <c r="O61" s="21">
        <f>IF('Log_working_3-way'!$D60="","",B61^('Log_working_3-way'!$D60))</f>
        <v>3.3904740950414651</v>
      </c>
      <c r="P61" s="22">
        <f>IF('Log_working_3-way'!$D60="","",C61^('Log_working_3-way'!$D60))</f>
        <v>2.8366541198437427</v>
      </c>
      <c r="Q61" s="24">
        <f t="shared" si="124"/>
        <v>35.262345679012341</v>
      </c>
      <c r="R61" s="24">
        <f t="shared" si="125"/>
        <v>29.670329670329672</v>
      </c>
      <c r="S61" s="24">
        <f t="shared" si="126"/>
        <v>35.164835164835168</v>
      </c>
      <c r="T61" s="26" t="s">
        <v>35</v>
      </c>
      <c r="U61" s="4" t="s">
        <v>82</v>
      </c>
      <c r="V61" t="s">
        <v>85</v>
      </c>
      <c r="W61" t="s">
        <v>93</v>
      </c>
    </row>
    <row r="62" spans="1:23" ht="15" x14ac:dyDescent="0.25">
      <c r="A62">
        <v>2.4</v>
      </c>
      <c r="B62">
        <v>3.5</v>
      </c>
      <c r="C62">
        <v>2.75</v>
      </c>
      <c r="D62" s="20">
        <f t="shared" si="3"/>
        <v>6.6017316017315864E-2</v>
      </c>
      <c r="E62" s="17">
        <f>IF(OR($A62="",$B62="",$C62=""),"",A62*'MPTO_working_3-way'!$I61)</f>
        <v>2.5584415584415581</v>
      </c>
      <c r="F62" s="21">
        <f>IF(OR($A62="",$B62="",$C62=""),"",B62*'MPTO_working_3-way'!$I61)</f>
        <v>3.7310606060606055</v>
      </c>
      <c r="G62" s="22">
        <f>IF(OR($A62="",$B62="",$C62=""),"",C62*'MPTO_working_3-way'!$I61)</f>
        <v>2.9315476190476186</v>
      </c>
      <c r="H62" s="17">
        <f>IF(OR($A62="",$B62="",$C62=""),"",'MPTO_working_3-way'!E61)</f>
        <v>2.5338208409506393</v>
      </c>
      <c r="I62" s="21">
        <f>IF(OR($A62="",$B62="",$C62=""),"",'MPTO_working_3-way'!F61)</f>
        <v>3.7920656634746917</v>
      </c>
      <c r="J62" s="22">
        <f>IF(OR($A62="",$B62="",$C62=""),"",'MPTO_working_3-way'!G61)</f>
        <v>2.9271383315733894</v>
      </c>
      <c r="K62" s="17">
        <f>IF(OR($A62="",$B62="",$C62=""),"",'OddsRatio_working_3-way'!H61)</f>
        <v>2.5452626630869979</v>
      </c>
      <c r="L62" s="21">
        <f>IF(OR($A62="",$B62="",$C62=""),"",'OddsRatio_working_3-way'!I61)</f>
        <v>3.7593976126553534</v>
      </c>
      <c r="M62" s="22">
        <f>IF(OR($A62="",$B62="",$C62=""),"",'OddsRatio_working_3-way'!J61)</f>
        <v>2.9315783288587469</v>
      </c>
      <c r="N62" s="17">
        <f>IF('Log_working_3-way'!$D61="","",A62^('Log_working_3-way'!$D61))</f>
        <v>2.5350545386354093</v>
      </c>
      <c r="O62" s="21">
        <f>IF('Log_working_3-way'!$D61="","",B62^('Log_working_3-way'!$D61))</f>
        <v>3.7852163145889834</v>
      </c>
      <c r="P62" s="22">
        <f>IF('Log_working_3-way'!$D61="","",C62^('Log_working_3-way'!$D61))</f>
        <v>2.929583291895665</v>
      </c>
      <c r="Q62" s="24">
        <f t="shared" si="124"/>
        <v>39.466089466089478</v>
      </c>
      <c r="R62" s="24">
        <f t="shared" si="125"/>
        <v>26.802030456852794</v>
      </c>
      <c r="S62" s="24">
        <f t="shared" si="126"/>
        <v>34.111675126903556</v>
      </c>
      <c r="T62" s="26" t="s">
        <v>108</v>
      </c>
      <c r="U62" s="4" t="s">
        <v>82</v>
      </c>
      <c r="V62" t="s">
        <v>86</v>
      </c>
      <c r="W62" t="s">
        <v>94</v>
      </c>
    </row>
    <row r="63" spans="1:23" ht="15" x14ac:dyDescent="0.25">
      <c r="A63">
        <v>1.65</v>
      </c>
      <c r="B63">
        <v>3.8</v>
      </c>
      <c r="C63">
        <v>5</v>
      </c>
      <c r="D63" s="20">
        <f t="shared" si="3"/>
        <v>6.9218500797448179E-2</v>
      </c>
      <c r="E63" s="17">
        <f>IF(OR($A63="",$B63="",$C63=""),"",A63*'MPTO_working_3-way'!$I62)</f>
        <v>1.7642105263157895</v>
      </c>
      <c r="F63" s="21">
        <f>IF(OR($A63="",$B63="",$C63=""),"",B63*'MPTO_working_3-way'!$I62)</f>
        <v>4.0630303030303025</v>
      </c>
      <c r="G63" s="22">
        <f>IF(OR($A63="",$B63="",$C63=""),"",C63*'MPTO_working_3-way'!$I62)</f>
        <v>5.3460925039872409</v>
      </c>
      <c r="H63" s="17">
        <f>IF(OR($A63="",$B63="",$C63=""),"",'MPTO_working_3-way'!E62)</f>
        <v>1.7153018420572677</v>
      </c>
      <c r="I63" s="21">
        <f>IF(OR($A63="",$B63="",$C63=""),"",'MPTO_working_3-way'!F62)</f>
        <v>4.1651904340124002</v>
      </c>
      <c r="J63" s="22">
        <f>IF(OR($A63="",$B63="",$C63=""),"",'MPTO_working_3-way'!G62)</f>
        <v>5.6520432692307692</v>
      </c>
      <c r="K63" s="17">
        <f>IF(OR($A63="",$B63="",$C63=""),"",'OddsRatio_working_3-way'!H62)</f>
        <v>1.7317575501861084</v>
      </c>
      <c r="L63" s="21">
        <f>IF(OR($A63="",$B63="",$C63=""),"",'OddsRatio_working_3-way'!I62)</f>
        <v>4.1521863700324682</v>
      </c>
      <c r="M63" s="22">
        <f>IF(OR($A63="",$B63="",$C63=""),"",'OddsRatio_working_3-way'!J62)</f>
        <v>5.5031233857606701</v>
      </c>
      <c r="N63" s="17">
        <f>IF('Log_working_3-way'!$D62="","",A63^('Log_working_3-way'!$D62))</f>
        <v>1.7122535637424552</v>
      </c>
      <c r="O63" s="21">
        <f>IF('Log_working_3-way'!$D62="","",B63^('Log_working_3-way'!$D62))</f>
        <v>4.1943221542177742</v>
      </c>
      <c r="P63" s="22">
        <f>IF('Log_working_3-way'!$D62="","",C63^('Log_working_3-way'!$D62))</f>
        <v>5.6320004762783409</v>
      </c>
      <c r="Q63" s="24">
        <f t="shared" si="124"/>
        <v>58.298777246145676</v>
      </c>
      <c r="R63" s="24">
        <f t="shared" si="125"/>
        <v>24.612171837708832</v>
      </c>
      <c r="S63" s="24">
        <f t="shared" si="126"/>
        <v>18.705250596658711</v>
      </c>
      <c r="T63" s="26" t="s">
        <v>105</v>
      </c>
      <c r="U63" s="4" t="s">
        <v>82</v>
      </c>
      <c r="V63" t="s">
        <v>87</v>
      </c>
      <c r="W63" t="s">
        <v>95</v>
      </c>
    </row>
    <row r="64" spans="1:23" ht="15" x14ac:dyDescent="0.25">
      <c r="A64">
        <v>2.25</v>
      </c>
      <c r="B64">
        <v>3.4</v>
      </c>
      <c r="C64">
        <v>3.1</v>
      </c>
      <c r="D64" s="20">
        <f t="shared" si="3"/>
        <v>6.1142736664558273E-2</v>
      </c>
      <c r="E64" s="17">
        <f>IF(OR($A64="",$B64="",$C64=""),"",A64*'MPTO_working_3-way'!$I63)</f>
        <v>2.3875711574952563</v>
      </c>
      <c r="F64" s="21">
        <f>IF(OR($A64="",$B64="",$C64=""),"",B64*'MPTO_working_3-way'!$I63)</f>
        <v>3.6078853046594981</v>
      </c>
      <c r="G64" s="22">
        <f>IF(OR($A64="",$B64="",$C64=""),"",C64*'MPTO_working_3-way'!$I63)</f>
        <v>3.2895424836601306</v>
      </c>
      <c r="H64" s="17">
        <f>IF(OR($A64="",$B64="",$C64=""),"",'MPTO_working_3-way'!E63)</f>
        <v>2.3581372224063641</v>
      </c>
      <c r="I64" s="21">
        <f>IF(OR($A64="",$B64="",$C64=""),"",'MPTO_working_3-way'!F63)</f>
        <v>3.6531450577663667</v>
      </c>
      <c r="J64" s="22">
        <f>IF(OR($A64="",$B64="",$C64=""),"",'MPTO_working_3-way'!G63)</f>
        <v>3.3090697674418603</v>
      </c>
      <c r="K64" s="17">
        <f>IF(OR($A64="",$B64="",$C64=""),"",'OddsRatio_working_3-way'!H63)</f>
        <v>2.3705780202163345</v>
      </c>
      <c r="L64" s="21">
        <f>IF(OR($A64="",$B64="",$C64=""),"",'OddsRatio_working_3-way'!I63)</f>
        <v>3.6315097988153626</v>
      </c>
      <c r="M64" s="22">
        <f>IF(OR($A64="",$B64="",$C64=""),"",'OddsRatio_working_3-way'!J63)</f>
        <v>3.302571073963442</v>
      </c>
      <c r="N64" s="17">
        <f>IF('Log_working_3-way'!$D63="","",A64^('Log_working_3-way'!$D63))</f>
        <v>2.3585075721302329</v>
      </c>
      <c r="O64" s="21">
        <f>IF('Log_working_3-way'!$D63="","",B64^('Log_working_3-way'!$D63))</f>
        <v>3.6504567447366054</v>
      </c>
      <c r="P64" s="22">
        <f>IF('Log_working_3-way'!$D63="","",C64^('Log_working_3-way'!$D63))</f>
        <v>3.3105486593211082</v>
      </c>
      <c r="Q64" s="24">
        <f t="shared" si="124"/>
        <v>42.406353222292495</v>
      </c>
      <c r="R64" s="24">
        <f t="shared" si="125"/>
        <v>27.717067355454006</v>
      </c>
      <c r="S64" s="24">
        <f t="shared" si="126"/>
        <v>30.39936419630439</v>
      </c>
      <c r="T64" s="26" t="s">
        <v>35</v>
      </c>
      <c r="U64" s="4" t="s">
        <v>82</v>
      </c>
      <c r="V64" t="s">
        <v>88</v>
      </c>
      <c r="W64" t="s">
        <v>96</v>
      </c>
    </row>
    <row r="65" spans="1:23" ht="15" x14ac:dyDescent="0.25">
      <c r="A65">
        <v>2.5</v>
      </c>
      <c r="B65">
        <v>3.4</v>
      </c>
      <c r="C65">
        <v>2.7</v>
      </c>
      <c r="D65" s="20">
        <f t="shared" si="3"/>
        <v>6.4488017429193967E-2</v>
      </c>
      <c r="E65" s="17">
        <f>IF(OR($A65="",$B65="",$C65=""),"",A65*'MPTO_working_3-way'!$I64)</f>
        <v>2.6612200435729849</v>
      </c>
      <c r="F65" s="21">
        <f>IF(OR($A65="",$B65="",$C65=""),"",B65*'MPTO_working_3-way'!$I64)</f>
        <v>3.6192592592592594</v>
      </c>
      <c r="G65" s="22">
        <f>IF(OR($A65="",$B65="",$C65=""),"",C65*'MPTO_working_3-way'!$I64)</f>
        <v>2.8741176470588239</v>
      </c>
      <c r="H65" s="17">
        <f>IF(OR($A65="",$B65="",$C65=""),"",'MPTO_working_3-way'!E64)</f>
        <v>2.6419800460475829</v>
      </c>
      <c r="I65" s="21">
        <f>IF(OR($A65="",$B65="",$C65=""),"",'MPTO_working_3-way'!F64)</f>
        <v>3.6680873734683006</v>
      </c>
      <c r="J65" s="22">
        <f>IF(OR($A65="",$B65="",$C65=""),"",'MPTO_working_3-way'!G64)</f>
        <v>2.8663613655287268</v>
      </c>
      <c r="K65" s="17">
        <f>IF(OR($A65="",$B65="",$C65=""),"",'OddsRatio_working_3-way'!H64)</f>
        <v>2.6512878057311262</v>
      </c>
      <c r="L65" s="21">
        <f>IF(OR($A65="",$B65="",$C65=""),"",'OddsRatio_working_3-way'!I64)</f>
        <v>3.6420604891698027</v>
      </c>
      <c r="M65" s="22">
        <f>IF(OR($A65="",$B65="",$C65=""),"",'OddsRatio_working_3-way'!J64)</f>
        <v>2.8714595131619434</v>
      </c>
      <c r="N65" s="17">
        <f>IF('Log_working_3-way'!$D64="","",A65^('Log_working_3-way'!$D64))</f>
        <v>2.6432734678110421</v>
      </c>
      <c r="O65" s="21">
        <f>IF('Log_working_3-way'!$D64="","",B65^('Log_working_3-way'!$D64))</f>
        <v>3.6627108276548936</v>
      </c>
      <c r="P65" s="22">
        <f>IF('Log_working_3-way'!$D64="","",C65^('Log_working_3-way'!$D64))</f>
        <v>2.8681286824717294</v>
      </c>
      <c r="Q65" s="24">
        <f t="shared" si="124"/>
        <v>37.850399419026864</v>
      </c>
      <c r="R65" s="24">
        <f t="shared" si="125"/>
        <v>27.629963160049119</v>
      </c>
      <c r="S65" s="24">
        <f t="shared" si="126"/>
        <v>34.793286942284077</v>
      </c>
      <c r="T65" s="26" t="s">
        <v>54</v>
      </c>
      <c r="U65" s="4" t="s">
        <v>82</v>
      </c>
      <c r="V65" t="s">
        <v>89</v>
      </c>
      <c r="W65" t="s">
        <v>97</v>
      </c>
    </row>
    <row r="66" spans="1:23" ht="15" x14ac:dyDescent="0.25">
      <c r="A66">
        <v>1.8</v>
      </c>
      <c r="B66">
        <v>4</v>
      </c>
      <c r="C66">
        <v>3.75</v>
      </c>
      <c r="D66" s="20">
        <f t="shared" si="3"/>
        <v>7.2222222222222188E-2</v>
      </c>
      <c r="E66" s="17">
        <f>IF(OR($A66="",$B66="",$C66=""),"",A66*'MPTO_working_3-way'!$I65)</f>
        <v>1.93</v>
      </c>
      <c r="F66" s="21">
        <f>IF(OR($A66="",$B66="",$C66=""),"",B66*'MPTO_working_3-way'!$I65)</f>
        <v>4.2888888888888888</v>
      </c>
      <c r="G66" s="22">
        <f>IF(OR($A66="",$B66="",$C66=""),"",C66*'MPTO_working_3-way'!$I65)</f>
        <v>4.020833333333333</v>
      </c>
      <c r="H66" s="17">
        <f>IF(OR($A66="",$B66="",$C66=""),"",'MPTO_working_3-way'!E65)</f>
        <v>1.8815331010452963</v>
      </c>
      <c r="I66" s="21">
        <f>IF(OR($A66="",$B66="",$C66=""),"",'MPTO_working_3-way'!F65)</f>
        <v>4.4262295081967213</v>
      </c>
      <c r="J66" s="22">
        <f>IF(OR($A66="",$B66="",$C66=""),"",'MPTO_working_3-way'!G65)</f>
        <v>4.122137404580152</v>
      </c>
      <c r="K66" s="17">
        <f>IF(OR($A66="",$B66="",$C66=""),"",'OddsRatio_working_3-way'!H65)</f>
        <v>1.8987652239381798</v>
      </c>
      <c r="L66" s="21">
        <f>IF(OR($A66="",$B66="",$C66=""),"",'OddsRatio_working_3-way'!I65)</f>
        <v>4.3703695897681749</v>
      </c>
      <c r="M66" s="22">
        <f>IF(OR($A66="",$B66="",$C66=""),"",'OddsRatio_working_3-way'!J65)</f>
        <v>4.089505457287494</v>
      </c>
      <c r="N66" s="17">
        <f>IF('Log_working_3-way'!$D65="","",A66^('Log_working_3-way'!$D65))</f>
        <v>1.8792649711127269</v>
      </c>
      <c r="O66" s="21">
        <f>IF('Log_working_3-way'!$D65="","",B66^('Log_working_3-way'!$D65))</f>
        <v>4.42792763518929</v>
      </c>
      <c r="P66" s="22">
        <f>IF('Log_working_3-way'!$D65="","",C66^('Log_working_3-way'!$D65))</f>
        <v>4.1315864282430894</v>
      </c>
      <c r="Q66" s="24">
        <f t="shared" si="124"/>
        <v>53.148148148148145</v>
      </c>
      <c r="R66" s="24">
        <f t="shared" si="125"/>
        <v>23.316062176165804</v>
      </c>
      <c r="S66" s="24">
        <f t="shared" si="126"/>
        <v>24.870466321243526</v>
      </c>
      <c r="T66" s="26" t="s">
        <v>51</v>
      </c>
      <c r="U66" s="4" t="s">
        <v>82</v>
      </c>
      <c r="V66" t="s">
        <v>90</v>
      </c>
      <c r="W66" t="s">
        <v>98</v>
      </c>
    </row>
    <row r="67" spans="1:23" x14ac:dyDescent="0.2">
      <c r="A67" s="14">
        <v>2.11</v>
      </c>
      <c r="B67" s="14">
        <v>3.56</v>
      </c>
      <c r="C67" s="15">
        <v>3.32</v>
      </c>
      <c r="D67" s="20">
        <f t="shared" si="3"/>
        <v>5.6037344970702341E-2</v>
      </c>
      <c r="E67" s="17">
        <f>IF(OR($A67="",$B67="",$C67=""),"",A67*'MPTO_working_3-way'!$I66)</f>
        <v>2.2282387978881819</v>
      </c>
      <c r="F67" s="21">
        <f>IF(OR($A67="",$B67="",$C67=""),"",B67*'MPTO_working_3-way'!$I66)</f>
        <v>3.7594929480957004</v>
      </c>
      <c r="G67" s="22">
        <f>IF(OR($A67="",$B67="",$C67=""),"",C67*'MPTO_working_3-way'!$I66)</f>
        <v>3.5060439853027314</v>
      </c>
      <c r="H67" s="17">
        <f>IF(OR($A67="",$B67="",$C67=""),"",'MPTO_working_3-way'!E66)</f>
        <v>2.1965733994063203</v>
      </c>
      <c r="I67" s="21">
        <f>IF(OR($A67="",$B67="",$C67=""),"",'MPTO_working_3-way'!F66)</f>
        <v>3.8135951104775017</v>
      </c>
      <c r="J67" s="22">
        <f>IF(OR($A67="",$B67="",$C67=""),"",'MPTO_working_3-way'!G66)</f>
        <v>3.5395009545206122</v>
      </c>
      <c r="K67" s="17">
        <f>IF(OR($A67="",$B67="",$C67=""),"",'OddsRatio_working_3-way'!H66)</f>
        <v>2.2093674857981034</v>
      </c>
      <c r="L67" s="21">
        <f>IF(OR($A67="",$B67="",$C67=""),"",'OddsRatio_working_3-way'!I66)</f>
        <v>3.7891718591379684</v>
      </c>
      <c r="M67" s="22">
        <f>IF(OR($A67="",$B67="",$C67=""),"",'OddsRatio_working_3-way'!J66)</f>
        <v>3.5276869973437832</v>
      </c>
      <c r="N67" s="17">
        <f>IF('Log_working_3-way'!$D66="","",A67^('Log_working_3-way'!$D66))</f>
        <v>2.196482837083285</v>
      </c>
      <c r="O67" s="21">
        <f>IF('Log_working_3-way'!$D66="","",B67^('Log_working_3-way'!$D66))</f>
        <v>3.8116783372923635</v>
      </c>
      <c r="P67" s="22">
        <f>IF('Log_working_3-way'!$D66="","",C67^('Log_working_3-way'!$D66))</f>
        <v>3.5413890951807843</v>
      </c>
      <c r="Q67" s="24">
        <f t="shared" ref="Q67" si="127">(1/H67)*100</f>
        <v>45.525453429886539</v>
      </c>
      <c r="R67" s="24">
        <f t="shared" ref="R67" si="128">(1/F67)*100</f>
        <v>26.599331713244229</v>
      </c>
      <c r="S67" s="24">
        <f t="shared" ref="S67" si="129">(1/G67)*100</f>
        <v>28.522174969623332</v>
      </c>
      <c r="T67" s="26" t="s">
        <v>52</v>
      </c>
      <c r="U67" s="4" t="s">
        <v>82</v>
      </c>
      <c r="V67" s="4" t="s">
        <v>235</v>
      </c>
      <c r="W67" s="4" t="s">
        <v>236</v>
      </c>
    </row>
    <row r="68" spans="1:23" x14ac:dyDescent="0.2">
      <c r="A68" s="14">
        <v>3.16</v>
      </c>
      <c r="B68" s="14">
        <v>3.4</v>
      </c>
      <c r="C68" s="15">
        <v>2.2400000000000002</v>
      </c>
      <c r="D68" s="20">
        <f t="shared" si="3"/>
        <v>5.7001914689926547E-2</v>
      </c>
      <c r="E68" s="17">
        <f>IF(OR($A68="",$B68="",$C68=""),"",A68*'MPTO_working_3-way'!$I67)</f>
        <v>3.3401260504201682</v>
      </c>
      <c r="F68" s="21">
        <f>IF(OR($A68="",$B68="",$C68=""),"",B68*'MPTO_working_3-way'!$I67)</f>
        <v>3.5938065099457503</v>
      </c>
      <c r="G68" s="22">
        <f>IF(OR($A68="",$B68="",$C68=""),"",C68*'MPTO_working_3-way'!$I67)</f>
        <v>2.3676842889054357</v>
      </c>
      <c r="H68" s="17">
        <f>IF(OR($A68="",$B68="",$C68=""),"",'MPTO_working_3-way'!E67)</f>
        <v>3.3618523981940909</v>
      </c>
      <c r="I68" s="21">
        <f>IF(OR($A68="",$B68="",$C68=""),"",'MPTO_working_3-way'!F67)</f>
        <v>3.6348170702237685</v>
      </c>
      <c r="J68" s="22">
        <f>IF(OR($A68="",$B68="",$C68=""),"",'MPTO_working_3-way'!G67)</f>
        <v>2.3395756859329313</v>
      </c>
      <c r="K68" s="17">
        <f>IF(OR($A68="",$B68="",$C68=""),"",'OddsRatio_working_3-way'!H67)</f>
        <v>3.35406497540948</v>
      </c>
      <c r="L68" s="21">
        <f>IF(OR($A68="",$B68="",$C68=""),"",'OddsRatio_working_3-way'!I67)</f>
        <v>3.6156277504549781</v>
      </c>
      <c r="M68" s="22">
        <f>IF(OR($A68="",$B68="",$C68=""),"",'OddsRatio_working_3-way'!J67)</f>
        <v>2.3514076710684053</v>
      </c>
      <c r="N68" s="17">
        <f>IF('Log_working_3-way'!$D67="","",A68^('Log_working_3-way'!$D67))</f>
        <v>3.3629612959364161</v>
      </c>
      <c r="O68" s="21">
        <f>IF('Log_working_3-way'!$D67="","",B68^('Log_working_3-way'!$D67))</f>
        <v>3.6327352734108445</v>
      </c>
      <c r="P68" s="22">
        <f>IF('Log_working_3-way'!$D67="","",C68^('Log_working_3-way'!$D67))</f>
        <v>2.3399018373247693</v>
      </c>
      <c r="Q68" s="24">
        <f t="shared" ref="Q68" si="130">(1/H68)*100</f>
        <v>29.745505797255607</v>
      </c>
      <c r="R68" s="24">
        <f t="shared" ref="R68" si="131">(1/F68)*100</f>
        <v>27.8256494119127</v>
      </c>
      <c r="S68" s="24">
        <f t="shared" ref="S68" si="132">(1/G68)*100</f>
        <v>42.235360714510342</v>
      </c>
      <c r="T68" s="26" t="s">
        <v>99</v>
      </c>
      <c r="U68" s="4" t="s">
        <v>82</v>
      </c>
      <c r="V68" s="4" t="s">
        <v>233</v>
      </c>
      <c r="W68" s="4" t="s">
        <v>234</v>
      </c>
    </row>
    <row r="69" spans="1:23" x14ac:dyDescent="0.2">
      <c r="A69" s="14">
        <v>1.9550000000000001</v>
      </c>
      <c r="B69" s="14">
        <v>3.28</v>
      </c>
      <c r="C69" s="15">
        <v>4.2</v>
      </c>
      <c r="D69" s="20">
        <f t="shared" ref="D69:D132" si="133">IF(OR($A69="",$B69="",$C69=""),"",(1/A69)+(1/B69)+(1/C69)-1)</f>
        <v>5.4482238282375528E-2</v>
      </c>
      <c r="E69" s="17">
        <f>IF(OR($A69="",$B69="",$C69=""),"",A69*'MPTO_working_3-way'!$I68)</f>
        <v>2.0615127758420444</v>
      </c>
      <c r="F69" s="21">
        <f>IF(OR($A69="",$B69="",$C69=""),"",B69*'MPTO_working_3-way'!$I68)</f>
        <v>3.4587017415661916</v>
      </c>
      <c r="G69" s="22">
        <f>IF(OR($A69="",$B69="",$C69=""),"",C69*'MPTO_working_3-way'!$I68)</f>
        <v>4.4288254007859775</v>
      </c>
      <c r="H69" s="17">
        <f>IF(OR($A69="",$B69="",$C69=""),"",'MPTO_working_3-way'!E68)</f>
        <v>2.0269659223073968</v>
      </c>
      <c r="I69" s="21">
        <f>IF(OR($A69="",$B69="",$C69=""),"",'MPTO_working_3-way'!F68)</f>
        <v>3.4877560252925881</v>
      </c>
      <c r="J69" s="22">
        <f>IF(OR($A69="",$B69="",$C69=""),"",'MPTO_working_3-way'!G68)</f>
        <v>4.5468084196404259</v>
      </c>
      <c r="K69" s="17">
        <f>IF(OR($A69="",$B69="",$C69=""),"",'OddsRatio_working_3-way'!H68)</f>
        <v>2.0404723229483177</v>
      </c>
      <c r="L69" s="21">
        <f>IF(OR($A69="",$B69="",$C69=""),"",'OddsRatio_working_3-way'!I68)</f>
        <v>3.4840595773006964</v>
      </c>
      <c r="M69" s="22">
        <f>IF(OR($A69="",$B69="",$C69=""),"",'OddsRatio_working_3-way'!J68)</f>
        <v>4.4863994067378199</v>
      </c>
      <c r="N69" s="17">
        <f>IF('Log_working_3-way'!$D68="","",A69^('Log_working_3-way'!$D68))</f>
        <v>2.0265189433531736</v>
      </c>
      <c r="O69" s="21">
        <f>IF('Log_working_3-way'!$D68="","",B69^('Log_working_3-way'!$D68))</f>
        <v>3.4956014990473485</v>
      </c>
      <c r="P69" s="22">
        <f>IF('Log_working_3-way'!$D68="","",C69^('Log_working_3-way'!$D68))</f>
        <v>4.5357813614866638</v>
      </c>
      <c r="Q69" s="24">
        <f t="shared" ref="Q69" si="134">(1/H69)*100</f>
        <v>49.334820531252447</v>
      </c>
      <c r="R69" s="24">
        <f t="shared" ref="R69" si="135">(1/F69)*100</f>
        <v>28.912582660197046</v>
      </c>
      <c r="S69" s="24">
        <f t="shared" ref="S69" si="136">(1/G69)*100</f>
        <v>22.579350267963406</v>
      </c>
      <c r="T69" s="26" t="s">
        <v>100</v>
      </c>
      <c r="U69" s="4" t="s">
        <v>43</v>
      </c>
      <c r="V69" s="4" t="s">
        <v>232</v>
      </c>
      <c r="W69" s="4" t="s">
        <v>231</v>
      </c>
    </row>
    <row r="70" spans="1:23" x14ac:dyDescent="0.2">
      <c r="A70" s="14">
        <v>2.97</v>
      </c>
      <c r="B70" s="14">
        <v>2.9039999999999999</v>
      </c>
      <c r="C70" s="15">
        <v>2.69</v>
      </c>
      <c r="D70" s="20">
        <f t="shared" si="133"/>
        <v>5.2800165676137434E-2</v>
      </c>
      <c r="E70" s="17">
        <f>IF(OR($A70="",$B70="",$C70=""),"",A70*'MPTO_working_3-way'!$I69)</f>
        <v>3.1268164920581283</v>
      </c>
      <c r="F70" s="21">
        <f>IF(OR($A70="",$B70="",$C70=""),"",B70*'MPTO_working_3-way'!$I69)</f>
        <v>3.057331681123503</v>
      </c>
      <c r="G70" s="22">
        <f>IF(OR($A70="",$B70="",$C70=""),"",C70*'MPTO_working_3-way'!$I69)</f>
        <v>2.8320324456688097</v>
      </c>
      <c r="H70" s="17">
        <f>IF(OR($A70="",$B70="",$C70=""),"",'MPTO_working_3-way'!E69)</f>
        <v>3.1338110871534228</v>
      </c>
      <c r="I70" s="21">
        <f>IF(OR($A70="",$B70="",$C70=""),"",'MPTO_working_3-way'!F69)</f>
        <v>3.0604197693949784</v>
      </c>
      <c r="J70" s="22">
        <f>IF(OR($A70="",$B70="",$C70=""),"",'MPTO_working_3-way'!G69)</f>
        <v>2.8236849602333951</v>
      </c>
      <c r="K70" s="17">
        <f>IF(OR($A70="",$B70="",$C70=""),"",'OddsRatio_working_3-way'!H69)</f>
        <v>3.1304190940578813</v>
      </c>
      <c r="L70" s="21">
        <f>IF(OR($A70="",$B70="",$C70=""),"",'OddsRatio_working_3-way'!I69)</f>
        <v>3.0590446472518806</v>
      </c>
      <c r="M70" s="22">
        <f>IF(OR($A70="",$B70="",$C70=""),"",'OddsRatio_working_3-way'!J69)</f>
        <v>2.827618410638487</v>
      </c>
      <c r="N70" s="17">
        <f>IF('Log_working_3-way'!$D69="","",A70^('Log_working_3-way'!$D69))</f>
        <v>3.1333374597833936</v>
      </c>
      <c r="O70" s="21">
        <f>IF('Log_working_3-way'!$D69="","",B70^('Log_working_3-way'!$D69))</f>
        <v>3.060323471653386</v>
      </c>
      <c r="P70" s="22">
        <f>IF('Log_working_3-way'!$D69="","",C70^('Log_working_3-way'!$D69))</f>
        <v>2.8241515981844523</v>
      </c>
      <c r="Q70" s="24">
        <f t="shared" ref="Q70" si="137">(1/H70)*100</f>
        <v>31.910028147495755</v>
      </c>
      <c r="R70" s="24">
        <f t="shared" ref="R70" si="138">(1/F70)*100</f>
        <v>32.708260152935772</v>
      </c>
      <c r="S70" s="24">
        <f t="shared" ref="S70" si="139">(1/G70)*100</f>
        <v>35.310329919749243</v>
      </c>
      <c r="T70" s="26" t="s">
        <v>103</v>
      </c>
      <c r="U70" s="4" t="s">
        <v>43</v>
      </c>
      <c r="V70" s="4" t="s">
        <v>109</v>
      </c>
      <c r="W70" s="4" t="s">
        <v>230</v>
      </c>
    </row>
    <row r="71" spans="1:23" x14ac:dyDescent="0.2">
      <c r="A71" s="14">
        <v>2.57</v>
      </c>
      <c r="B71" s="14">
        <v>2.9350000000000001</v>
      </c>
      <c r="C71" s="15">
        <v>3.1</v>
      </c>
      <c r="D71" s="20">
        <f t="shared" si="133"/>
        <v>5.2401206082415275E-2</v>
      </c>
      <c r="E71" s="17">
        <f>IF(OR($A71="",$B71="",$C71=""),"",A71*'MPTO_working_3-way'!$I70)</f>
        <v>2.7046710996318071</v>
      </c>
      <c r="F71" s="21">
        <f>IF(OR($A71="",$B71="",$C71=""),"",B71*'MPTO_working_3-way'!$I70)</f>
        <v>3.088797539851889</v>
      </c>
      <c r="G71" s="22">
        <f>IF(OR($A71="",$B71="",$C71=""),"",C71*'MPTO_working_3-way'!$I70)</f>
        <v>3.2624437388554877</v>
      </c>
      <c r="H71" s="17">
        <f>IF(OR($A71="",$B71="",$C71=""),"",'MPTO_working_3-way'!E70)</f>
        <v>2.6907905752143391</v>
      </c>
      <c r="I71" s="21">
        <f>IF(OR($A71="",$B71="",$C71=""),"",'MPTO_working_3-way'!F70)</f>
        <v>3.0935958081990429</v>
      </c>
      <c r="J71" s="22">
        <f>IF(OR($A71="",$B71="",$C71=""),"",'MPTO_working_3-way'!G70)</f>
        <v>3.2774680549413664</v>
      </c>
      <c r="K71" s="17">
        <f>IF(OR($A71="",$B71="",$C71=""),"",'OddsRatio_working_3-way'!H70)</f>
        <v>2.6971776950050801</v>
      </c>
      <c r="L71" s="21">
        <f>IF(OR($A71="",$B71="",$C71=""),"",'OddsRatio_working_3-way'!I70)</f>
        <v>3.0917444839712291</v>
      </c>
      <c r="M71" s="22">
        <f>IF(OR($A71="",$B71="",$C71=""),"",'OddsRatio_working_3-way'!J70)</f>
        <v>3.2701102926819541</v>
      </c>
      <c r="N71" s="17">
        <f>IF('Log_working_3-way'!$D70="","",A71^('Log_working_3-way'!$D70))</f>
        <v>2.6914336578981293</v>
      </c>
      <c r="O71" s="21">
        <f>IF('Log_working_3-way'!$D70="","",B71^('Log_working_3-way'!$D70))</f>
        <v>3.0937103275141751</v>
      </c>
      <c r="P71" s="22">
        <f>IF('Log_working_3-way'!$D70="","",C71^('Log_working_3-way'!$D70))</f>
        <v>3.2763860297267922</v>
      </c>
      <c r="Q71" s="24">
        <f t="shared" ref="Q71" si="140">(1/H71)*100</f>
        <v>37.163798967162037</v>
      </c>
      <c r="R71" s="24">
        <f t="shared" ref="R71" si="141">(1/F71)*100</f>
        <v>32.375058160916268</v>
      </c>
      <c r="S71" s="24">
        <f t="shared" ref="S71" si="142">(1/G71)*100</f>
        <v>30.651869581383629</v>
      </c>
      <c r="T71" s="26" t="s">
        <v>103</v>
      </c>
      <c r="U71" s="4" t="s">
        <v>43</v>
      </c>
      <c r="V71" s="4" t="s">
        <v>229</v>
      </c>
      <c r="W71" s="4" t="s">
        <v>228</v>
      </c>
    </row>
    <row r="72" spans="1:23" x14ac:dyDescent="0.2">
      <c r="A72" s="14">
        <v>2.31</v>
      </c>
      <c r="B72" s="14">
        <v>3.03</v>
      </c>
      <c r="C72" s="15">
        <v>3.44</v>
      </c>
      <c r="D72" s="20">
        <f t="shared" si="133"/>
        <v>5.363111061936765E-2</v>
      </c>
      <c r="E72" s="17">
        <f>IF(OR($A72="",$B72="",$C72=""),"",A72*'MPTO_working_3-way'!$I71)</f>
        <v>2.4338878655307394</v>
      </c>
      <c r="F72" s="21">
        <f>IF(OR($A72="",$B72="",$C72=""),"",B72*'MPTO_working_3-way'!$I71)</f>
        <v>3.1925022651766839</v>
      </c>
      <c r="G72" s="22">
        <f>IF(OR($A72="",$B72="",$C72=""),"",C72*'MPTO_working_3-way'!$I71)</f>
        <v>3.6244910205306247</v>
      </c>
      <c r="H72" s="17">
        <f>IF(OR($A72="",$B72="",$C72=""),"",'MPTO_working_3-way'!E71)</f>
        <v>2.4095027161654174</v>
      </c>
      <c r="I72" s="21">
        <f>IF(OR($A72="",$B72="",$C72=""),"",'MPTO_working_3-way'!F71)</f>
        <v>3.2035267864508135</v>
      </c>
      <c r="J72" s="22">
        <f>IF(OR($A72="",$B72="",$C72=""),"",'MPTO_working_3-way'!G71)</f>
        <v>3.6654118581234143</v>
      </c>
      <c r="K72" s="17">
        <f>IF(OR($A72="",$B72="",$C72=""),"",'OddsRatio_working_3-way'!H71)</f>
        <v>2.4200767159456142</v>
      </c>
      <c r="L72" s="21">
        <f>IF(OR($A72="",$B72="",$C72=""),"",'OddsRatio_working_3-way'!I71)</f>
        <v>3.2005768957019827</v>
      </c>
      <c r="M72" s="22">
        <f>IF(OR($A72="",$B72="",$C72=""),"",'OddsRatio_working_3-way'!J71)</f>
        <v>3.645028386952136</v>
      </c>
      <c r="N72" s="17">
        <f>IF('Log_working_3-way'!$D71="","",A72^('Log_working_3-way'!$D71))</f>
        <v>2.410072593530654</v>
      </c>
      <c r="O72" s="21">
        <f>IF('Log_working_3-way'!$D71="","",B72^('Log_working_3-way'!$D71))</f>
        <v>3.2050092192194546</v>
      </c>
      <c r="P72" s="22">
        <f>IF('Log_working_3-way'!$D71="","",C72^('Log_working_3-way'!$D71))</f>
        <v>3.6621564577897163</v>
      </c>
      <c r="Q72" s="24">
        <f t="shared" ref="Q72" si="143">(1/H72)*100</f>
        <v>41.502339602731034</v>
      </c>
      <c r="R72" s="24">
        <f t="shared" ref="R72" si="144">(1/F72)*100</f>
        <v>31.323392027245955</v>
      </c>
      <c r="S72" s="24">
        <f t="shared" ref="S72" si="145">(1/G72)*100</f>
        <v>27.590080768184666</v>
      </c>
      <c r="T72" s="26" t="s">
        <v>100</v>
      </c>
      <c r="U72" s="4" t="s">
        <v>43</v>
      </c>
      <c r="V72" s="4" t="s">
        <v>167</v>
      </c>
      <c r="W72" s="4" t="s">
        <v>227</v>
      </c>
    </row>
    <row r="73" spans="1:23" x14ac:dyDescent="0.2">
      <c r="A73" s="14">
        <v>3.42</v>
      </c>
      <c r="B73" s="14">
        <v>2.89</v>
      </c>
      <c r="C73" s="15">
        <v>2.41</v>
      </c>
      <c r="D73" s="20">
        <f t="shared" si="133"/>
        <v>5.3356181400487701E-2</v>
      </c>
      <c r="E73" s="17">
        <f>IF(OR($A73="",$B73="",$C73=""),"",A73*'MPTO_working_3-way'!$I72)</f>
        <v>3.602478140389668</v>
      </c>
      <c r="F73" s="21">
        <f>IF(OR($A73="",$B73="",$C73=""),"",B73*'MPTO_working_3-way'!$I72)</f>
        <v>3.0441993642474094</v>
      </c>
      <c r="G73" s="22">
        <f>IF(OR($A73="",$B73="",$C73=""),"",C73*'MPTO_working_3-way'!$I72)</f>
        <v>2.5385883971751757</v>
      </c>
      <c r="H73" s="17">
        <f>IF(OR($A73="",$B73="",$C73=""),"",'MPTO_working_3-way'!E72)</f>
        <v>3.6414979230787496</v>
      </c>
      <c r="I73" s="21">
        <f>IF(OR($A73="",$B73="",$C73=""),"",'MPTO_working_3-way'!F72)</f>
        <v>3.0465943014687538</v>
      </c>
      <c r="J73" s="22">
        <f>IF(OR($A73="",$B73="",$C73=""),"",'MPTO_working_3-way'!G72)</f>
        <v>2.5179253273502495</v>
      </c>
      <c r="K73" s="17">
        <f>IF(OR($A73="",$B73="",$C73=""),"",'OddsRatio_working_3-way'!H72)</f>
        <v>3.6212757511082523</v>
      </c>
      <c r="L73" s="21">
        <f>IF(OR($A73="",$B73="",$C73=""),"",'OddsRatio_working_3-way'!I72)</f>
        <v>3.0471946981795859</v>
      </c>
      <c r="M73" s="22">
        <f>IF(OR($A73="",$B73="",$C73=""),"",'OddsRatio_working_3-way'!J72)</f>
        <v>2.5272722351498498</v>
      </c>
      <c r="N73" s="17">
        <f>IF('Log_working_3-way'!$D72="","",A73^('Log_working_3-way'!$D72))</f>
        <v>3.637662690219122</v>
      </c>
      <c r="O73" s="21">
        <f>IF('Log_working_3-way'!$D72="","",B73^('Log_working_3-way'!$D72))</f>
        <v>3.0480686084304005</v>
      </c>
      <c r="P73" s="22">
        <f>IF('Log_working_3-way'!$D72="","",C73^('Log_working_3-way'!$D72))</f>
        <v>2.5187546398213887</v>
      </c>
      <c r="Q73" s="24">
        <f t="shared" ref="Q73" si="146">(1/H73)*100</f>
        <v>27.461226701855086</v>
      </c>
      <c r="R73" s="24">
        <f t="shared" ref="R73" si="147">(1/F73)*100</f>
        <v>32.849359728028887</v>
      </c>
      <c r="S73" s="24">
        <f t="shared" ref="S73" si="148">(1/G73)*100</f>
        <v>39.391970794192318</v>
      </c>
      <c r="T73" s="26" t="s">
        <v>51</v>
      </c>
      <c r="U73" s="4" t="s">
        <v>46</v>
      </c>
      <c r="V73" s="4" t="s">
        <v>225</v>
      </c>
      <c r="W73" s="4" t="s">
        <v>226</v>
      </c>
    </row>
    <row r="74" spans="1:23" x14ac:dyDescent="0.2">
      <c r="A74" s="14">
        <v>1.77</v>
      </c>
      <c r="B74" s="14">
        <v>3.3</v>
      </c>
      <c r="C74" s="15">
        <v>5.38</v>
      </c>
      <c r="D74" s="20">
        <f t="shared" si="133"/>
        <v>5.3875660390687807E-2</v>
      </c>
      <c r="E74" s="17">
        <f>IF(OR($A74="",$B74="",$C74=""),"",A74*'MPTO_working_3-way'!$I73)</f>
        <v>1.8653599188915175</v>
      </c>
      <c r="F74" s="21">
        <f>IF(OR($A74="",$B74="",$C74=""),"",B74*'MPTO_working_3-way'!$I73)</f>
        <v>3.4777896792892697</v>
      </c>
      <c r="G74" s="22">
        <f>IF(OR($A74="",$B74="",$C74=""),"",C74*'MPTO_working_3-way'!$I73)</f>
        <v>5.6698510529019002</v>
      </c>
      <c r="H74" s="17">
        <f>IF(OR($A74="",$B74="",$C74=""),"",'MPTO_working_3-way'!E73)</f>
        <v>1.8281094564988489</v>
      </c>
      <c r="I74" s="21">
        <f>IF(OR($A74="",$B74="",$C74=""),"",'MPTO_working_3-way'!F73)</f>
        <v>3.5078888087642017</v>
      </c>
      <c r="J74" s="22">
        <f>IF(OR($A74="",$B74="",$C74=""),"",'MPTO_working_3-way'!G73)</f>
        <v>5.9553922367558263</v>
      </c>
      <c r="K74" s="17">
        <f>IF(OR($A74="",$B74="",$C74=""),"",'OddsRatio_working_3-way'!H73)</f>
        <v>1.842145409855533</v>
      </c>
      <c r="L74" s="21">
        <f>IF(OR($A74="",$B74="",$C74=""),"",'OddsRatio_working_3-way'!I73)</f>
        <v>3.5154992761918509</v>
      </c>
      <c r="M74" s="22">
        <f>IF(OR($A74="",$B74="",$C74=""),"",'OddsRatio_working_3-way'!J73)</f>
        <v>5.7903855781392641</v>
      </c>
      <c r="N74" s="17">
        <f>IF('Log_working_3-way'!$D73="","",A74^('Log_working_3-way'!$D73))</f>
        <v>1.8272684884608885</v>
      </c>
      <c r="O74" s="21">
        <f>IF('Log_working_3-way'!$D73="","",B74^('Log_working_3-way'!$D73))</f>
        <v>3.5272048853451983</v>
      </c>
      <c r="P74" s="22">
        <f>IF('Log_working_3-way'!$D73="","",C74^('Log_working_3-way'!$D73))</f>
        <v>5.9093118704879686</v>
      </c>
      <c r="Q74" s="24">
        <f t="shared" ref="Q74" si="149">(1/H74)*100</f>
        <v>54.701319794886672</v>
      </c>
      <c r="R74" s="24">
        <f t="shared" ref="R74" si="150">(1/F74)*100</f>
        <v>28.753895209797815</v>
      </c>
      <c r="S74" s="24">
        <f t="shared" ref="S74" si="151">(1/G74)*100</f>
        <v>17.63714761939271</v>
      </c>
      <c r="T74" s="26" t="s">
        <v>101</v>
      </c>
      <c r="U74" s="4" t="s">
        <v>46</v>
      </c>
      <c r="V74" s="4" t="s">
        <v>223</v>
      </c>
      <c r="W74" s="4" t="s">
        <v>224</v>
      </c>
    </row>
    <row r="75" spans="1:23" x14ac:dyDescent="0.2">
      <c r="A75" s="14">
        <v>4.9400000000000004</v>
      </c>
      <c r="B75" s="14">
        <v>3.82</v>
      </c>
      <c r="C75" s="15">
        <v>1.696</v>
      </c>
      <c r="D75" s="20">
        <f t="shared" si="133"/>
        <v>5.3831896019046699E-2</v>
      </c>
      <c r="E75" s="17">
        <f>IF(OR($A75="",$B75="",$C75=""),"",A75*'MPTO_working_3-way'!$I74)</f>
        <v>5.205929566334091</v>
      </c>
      <c r="F75" s="21">
        <f>IF(OR($A75="",$B75="",$C75=""),"",B75*'MPTO_working_3-way'!$I74)</f>
        <v>4.0256378427927579</v>
      </c>
      <c r="G75" s="22">
        <f>IF(OR($A75="",$B75="",$C75=""),"",C75*'MPTO_working_3-way'!$I74)</f>
        <v>1.7872988956483031</v>
      </c>
      <c r="H75" s="17">
        <f>IF(OR($A75="",$B75="",$C75=""),"",'MPTO_working_3-way'!E74)</f>
        <v>5.4204894714906731</v>
      </c>
      <c r="I75" s="21">
        <f>IF(OR($A75="",$B75="",$C75=""),"",'MPTO_working_3-way'!F74)</f>
        <v>4.1011148001851776</v>
      </c>
      <c r="J75" s="22">
        <f>IF(OR($A75="",$B75="",$C75=""),"",'MPTO_working_3-way'!G74)</f>
        <v>1.7492343893251399</v>
      </c>
      <c r="K75" s="17">
        <f>IF(OR($A75="",$B75="",$C75=""),"",'OddsRatio_working_3-way'!H74)</f>
        <v>5.316477546779911</v>
      </c>
      <c r="L75" s="21">
        <f>IF(OR($A75="",$B75="",$C75=""),"",'OddsRatio_working_3-way'!I74)</f>
        <v>4.0894585487104944</v>
      </c>
      <c r="M75" s="22">
        <f>IF(OR($A75="",$B75="",$C75=""),"",'OddsRatio_working_3-way'!J74)</f>
        <v>1.762504663085994</v>
      </c>
      <c r="N75" s="17">
        <f>IF('Log_working_3-way'!$D74="","",A75^('Log_working_3-way'!$D74))</f>
        <v>5.4059501062394641</v>
      </c>
      <c r="O75" s="21">
        <f>IF('Log_working_3-way'!$D74="","",B75^('Log_working_3-way'!$D74))</f>
        <v>4.1200983317862576</v>
      </c>
      <c r="P75" s="22">
        <f>IF('Log_working_3-way'!$D74="","",C75^('Log_working_3-way'!$D74))</f>
        <v>1.7473170353133913</v>
      </c>
      <c r="Q75" s="24">
        <f t="shared" ref="Q75" si="152">(1/H75)*100</f>
        <v>18.44851844578886</v>
      </c>
      <c r="R75" s="24">
        <f t="shared" ref="R75" si="153">(1/F75)*100</f>
        <v>24.840783971422951</v>
      </c>
      <c r="S75" s="24">
        <f t="shared" ref="S75" si="154">(1/G75)*100</f>
        <v>55.950350690351215</v>
      </c>
      <c r="T75" s="26" t="s">
        <v>104</v>
      </c>
      <c r="U75" s="4" t="s">
        <v>47</v>
      </c>
      <c r="V75" s="4" t="s">
        <v>221</v>
      </c>
      <c r="W75" s="4" t="s">
        <v>222</v>
      </c>
    </row>
    <row r="76" spans="1:23" x14ac:dyDescent="0.2">
      <c r="A76" s="14">
        <v>1.448</v>
      </c>
      <c r="B76" s="14">
        <v>4.5599999999999996</v>
      </c>
      <c r="C76" s="15">
        <v>6.95</v>
      </c>
      <c r="D76" s="20">
        <f t="shared" si="133"/>
        <v>5.3790872506995768E-2</v>
      </c>
      <c r="E76" s="17">
        <f>IF(OR($A76="",$B76="",$C76=""),"",A76*'MPTO_working_3-way'!$I75)</f>
        <v>1.5258891833901298</v>
      </c>
      <c r="F76" s="21">
        <f>IF(OR($A76="",$B76="",$C76=""),"",B76*'MPTO_working_3-way'!$I75)</f>
        <v>4.8052863786319007</v>
      </c>
      <c r="G76" s="22">
        <f>IF(OR($A76="",$B76="",$C76=""),"",C76*'MPTO_working_3-way'!$I75)</f>
        <v>7.3238465639236212</v>
      </c>
      <c r="H76" s="17">
        <f>IF(OR($A76="",$B76="",$C76=""),"",'MPTO_working_3-way'!E75)</f>
        <v>1.4865965983589067</v>
      </c>
      <c r="I76" s="21">
        <f>IF(OR($A76="",$B76="",$C76=""),"",'MPTO_working_3-way'!F75)</f>
        <v>4.966033454035041</v>
      </c>
      <c r="J76" s="22">
        <f>IF(OR($A76="",$B76="",$C76=""),"",'MPTO_working_3-way'!G75)</f>
        <v>7.9393685508151695</v>
      </c>
      <c r="K76" s="17">
        <f>IF(OR($A76="",$B76="",$C76=""),"",'OddsRatio_working_3-way'!H75)</f>
        <v>1.4986161617388827</v>
      </c>
      <c r="L76" s="21">
        <f>IF(OR($A76="",$B76="",$C76=""),"",'OddsRatio_working_3-way'!I75)</f>
        <v>4.9622177138179069</v>
      </c>
      <c r="M76" s="22">
        <f>IF(OR($A76="",$B76="",$C76=""),"",'OddsRatio_working_3-way'!J75)</f>
        <v>7.6222458980945378</v>
      </c>
      <c r="N76" s="17">
        <f>IF('Log_working_3-way'!$D75="","",A76^('Log_working_3-way'!$D75))</f>
        <v>1.4830848344955043</v>
      </c>
      <c r="O76" s="21">
        <f>IF('Log_working_3-way'!$D75="","",B76^('Log_working_3-way'!$D75))</f>
        <v>5.0301654306968429</v>
      </c>
      <c r="P76" s="22">
        <f>IF('Log_working_3-way'!$D75="","",C76^('Log_working_3-way'!$D75))</f>
        <v>7.8784128194784424</v>
      </c>
      <c r="Q76" s="24">
        <f t="shared" ref="Q76" si="155">(1/H76)*100</f>
        <v>67.267744397096465</v>
      </c>
      <c r="R76" s="24">
        <f t="shared" ref="R76" si="156">(1/F76)*100</f>
        <v>20.810414223110403</v>
      </c>
      <c r="S76" s="24">
        <f t="shared" ref="S76" si="157">(1/G76)*100</f>
        <v>13.654027173724238</v>
      </c>
      <c r="T76" s="26" t="s">
        <v>35</v>
      </c>
      <c r="U76" s="4" t="s">
        <v>110</v>
      </c>
      <c r="V76" s="4" t="s">
        <v>161</v>
      </c>
      <c r="W76" s="4" t="s">
        <v>220</v>
      </c>
    </row>
    <row r="77" spans="1:23" x14ac:dyDescent="0.2">
      <c r="A77" s="14">
        <v>1.845</v>
      </c>
      <c r="B77" s="14">
        <v>3.72</v>
      </c>
      <c r="C77" s="15">
        <v>4.0999999999999996</v>
      </c>
      <c r="D77" s="20">
        <f t="shared" si="133"/>
        <v>5.4725063379666095E-2</v>
      </c>
      <c r="E77" s="17">
        <f>IF(OR($A77="",$B77="",$C77=""),"",A77*'MPTO_working_3-way'!$I76)</f>
        <v>1.9459677419354839</v>
      </c>
      <c r="F77" s="21">
        <f>IF(OR($A77="",$B77="",$C77=""),"",B77*'MPTO_working_3-way'!$I76)</f>
        <v>3.923577235772358</v>
      </c>
      <c r="G77" s="22">
        <f>IF(OR($A77="",$B77="",$C77=""),"",C77*'MPTO_working_3-way'!$I76)</f>
        <v>4.3243727598566304</v>
      </c>
      <c r="H77" s="17">
        <f>IF(OR($A77="",$B77="",$C77=""),"",'MPTO_working_3-way'!E76)</f>
        <v>1.9092578168465562</v>
      </c>
      <c r="I77" s="21">
        <f>IF(OR($A77="",$B77="",$C77=""),"",'MPTO_working_3-way'!F76)</f>
        <v>3.9908128852192117</v>
      </c>
      <c r="J77" s="22">
        <f>IF(OR($A77="",$B77="",$C77=""),"",'MPTO_working_3-way'!G76)</f>
        <v>4.4314307851239665</v>
      </c>
      <c r="K77" s="17">
        <f>IF(OR($A77="",$B77="",$C77=""),"",'OddsRatio_working_3-way'!H76)</f>
        <v>1.9227472612776584</v>
      </c>
      <c r="L77" s="21">
        <f>IF(OR($A77="",$B77="",$C77=""),"",'OddsRatio_working_3-way'!I76)</f>
        <v>3.9702633735801554</v>
      </c>
      <c r="M77" s="22">
        <f>IF(OR($A77="",$B77="",$C77=""),"",'OddsRatio_working_3-way'!J76)</f>
        <v>4.3852266390067935</v>
      </c>
      <c r="N77" s="17">
        <f>IF('Log_working_3-way'!$D76="","",A77^('Log_working_3-way'!$D76))</f>
        <v>1.9079935426124548</v>
      </c>
      <c r="O77" s="21">
        <f>IF('Log_working_3-way'!$D76="","",B77^('Log_working_3-way'!$D76))</f>
        <v>3.9977637005719733</v>
      </c>
      <c r="P77" s="22">
        <f>IF('Log_working_3-way'!$D76="","",C77^('Log_working_3-way'!$D76))</f>
        <v>4.4296913153956687</v>
      </c>
      <c r="Q77" s="24">
        <f t="shared" ref="Q77" si="158">(1/H77)*100</f>
        <v>52.376373226097847</v>
      </c>
      <c r="R77" s="24">
        <f t="shared" ref="R77" si="159">(1/F77)*100</f>
        <v>25.486945710733526</v>
      </c>
      <c r="S77" s="24">
        <f t="shared" ref="S77" si="160">(1/G77)*100</f>
        <v>23.124740986324081</v>
      </c>
      <c r="T77" s="26" t="s">
        <v>107</v>
      </c>
      <c r="U77" s="4" t="s">
        <v>110</v>
      </c>
      <c r="V77" s="4" t="s">
        <v>159</v>
      </c>
      <c r="W77" s="4" t="s">
        <v>219</v>
      </c>
    </row>
    <row r="78" spans="1:23" x14ac:dyDescent="0.2">
      <c r="A78" s="14">
        <v>1.2749999999999999</v>
      </c>
      <c r="B78" s="14">
        <v>6.25</v>
      </c>
      <c r="C78" s="15">
        <v>9.3000000000000007</v>
      </c>
      <c r="D78" s="20">
        <f t="shared" si="133"/>
        <v>5.1840607210626333E-2</v>
      </c>
      <c r="E78" s="17">
        <f>IF(OR($A78="",$B78="",$C78=""),"",A78*'MPTO_working_3-way'!$I77)</f>
        <v>1.3410967741935484</v>
      </c>
      <c r="F78" s="21">
        <f>IF(OR($A78="",$B78="",$C78=""),"",B78*'MPTO_working_3-way'!$I77)</f>
        <v>6.5740037950664147</v>
      </c>
      <c r="G78" s="22">
        <f>IF(OR($A78="",$B78="",$C78=""),"",C78*'MPTO_working_3-way'!$I77)</f>
        <v>9.7821176470588256</v>
      </c>
      <c r="H78" s="17">
        <f>IF(OR($A78="",$B78="",$C78=""),"",'MPTO_working_3-way'!E77)</f>
        <v>1.3037239832437246</v>
      </c>
      <c r="I78" s="21">
        <f>IF(OR($A78="",$B78="",$C78=""),"",'MPTO_working_3-way'!F77)</f>
        <v>7.0067363942563405</v>
      </c>
      <c r="J78" s="22">
        <f>IF(OR($A78="",$B78="",$C78=""),"",'MPTO_working_3-way'!G77)</f>
        <v>11.080740117746013</v>
      </c>
      <c r="K78" s="17">
        <f>IF(OR($A78="",$B78="",$C78=""),"",'OddsRatio_working_3-way'!H77)</f>
        <v>1.3135582792258411</v>
      </c>
      <c r="L78" s="21">
        <f>IF(OR($A78="",$B78="",$C78=""),"",'OddsRatio_working_3-way'!I77)</f>
        <v>6.986112603402427</v>
      </c>
      <c r="M78" s="22">
        <f>IF(OR($A78="",$B78="",$C78=""),"",'OddsRatio_working_3-way'!J77)</f>
        <v>10.463758972998127</v>
      </c>
      <c r="N78" s="17">
        <f>IF('Log_working_3-way'!$D77="","",A78^('Log_working_3-way'!$D77))</f>
        <v>1.2987243656420027</v>
      </c>
      <c r="O78" s="21">
        <f>IF('Log_working_3-way'!$D77="","",B78^('Log_working_3-way'!$D77))</f>
        <v>7.1825160427650969</v>
      </c>
      <c r="P78" s="22">
        <f>IF('Log_working_3-way'!$D77="","",C78^('Log_working_3-way'!$D77))</f>
        <v>11.01482943767982</v>
      </c>
      <c r="Q78" s="24">
        <f t="shared" ref="Q78" si="161">(1/H78)*100</f>
        <v>76.703352308665401</v>
      </c>
      <c r="R78" s="24">
        <f t="shared" ref="R78" si="162">(1/F78)*100</f>
        <v>15.211430220811081</v>
      </c>
      <c r="S78" s="24">
        <f t="shared" ref="S78" si="163">(1/G78)*100</f>
        <v>10.222735363448306</v>
      </c>
      <c r="T78" s="26" t="s">
        <v>107</v>
      </c>
      <c r="U78" s="4" t="s">
        <v>47</v>
      </c>
      <c r="V78" s="4" t="s">
        <v>111</v>
      </c>
      <c r="W78" s="4" t="s">
        <v>112</v>
      </c>
    </row>
    <row r="79" spans="1:23" x14ac:dyDescent="0.2">
      <c r="A79" s="14">
        <v>1.605</v>
      </c>
      <c r="B79" s="14">
        <v>3.66</v>
      </c>
      <c r="C79" s="15">
        <v>6.35</v>
      </c>
      <c r="D79" s="20">
        <f t="shared" si="133"/>
        <v>5.3757318178034419E-2</v>
      </c>
      <c r="E79" s="17">
        <f>IF(OR($A79="",$B79="",$C79=""),"",A79*'MPTO_working_3-way'!$I78)</f>
        <v>1.6912804956757452</v>
      </c>
      <c r="F79" s="21">
        <f>IF(OR($A79="",$B79="",$C79=""),"",B79*'MPTO_working_3-way'!$I78)</f>
        <v>3.8567517845316059</v>
      </c>
      <c r="G79" s="22">
        <f>IF(OR($A79="",$B79="",$C79=""),"",C79*'MPTO_working_3-way'!$I78)</f>
        <v>6.6913589704305183</v>
      </c>
      <c r="H79" s="17">
        <f>IF(OR($A79="",$B79="",$C79=""),"",'MPTO_working_3-way'!E78)</f>
        <v>1.6525269480655402</v>
      </c>
      <c r="I79" s="21">
        <f>IF(OR($A79="",$B79="",$C79=""),"",'MPTO_working_3-way'!F78)</f>
        <v>3.9168846837793687</v>
      </c>
      <c r="J79" s="22">
        <f>IF(OR($A79="",$B79="",$C79=""),"",'MPTO_working_3-way'!G78)</f>
        <v>7.1653148311958459</v>
      </c>
      <c r="K79" s="17">
        <f>IF(OR($A79="",$B79="",$C79=""),"",'OddsRatio_working_3-way'!H78)</f>
        <v>1.6659516507673955</v>
      </c>
      <c r="L79" s="21">
        <f>IF(OR($A79="",$B79="",$C79=""),"",'OddsRatio_working_3-way'!I78)</f>
        <v>3.9279857703161509</v>
      </c>
      <c r="M79" s="22">
        <f>IF(OR($A79="",$B79="",$C79=""),"",'OddsRatio_working_3-way'!J78)</f>
        <v>6.8889939365381219</v>
      </c>
      <c r="N79" s="17">
        <f>IF('Log_working_3-way'!$D78="","",A79^('Log_working_3-way'!$D78))</f>
        <v>1.6506115757610706</v>
      </c>
      <c r="O79" s="21">
        <f>IF('Log_working_3-way'!$D78="","",B79^('Log_working_3-way'!$D78))</f>
        <v>3.9523452318226115</v>
      </c>
      <c r="P79" s="22">
        <f>IF('Log_working_3-way'!$D78="","",C79^('Log_working_3-way'!$D78))</f>
        <v>7.0846811116365247</v>
      </c>
      <c r="Q79" s="24">
        <f t="shared" ref="Q79" si="164">(1/H79)*100</f>
        <v>60.513385344221291</v>
      </c>
      <c r="R79" s="24">
        <f t="shared" ref="R79" si="165">(1/F79)*100</f>
        <v>25.928554801237951</v>
      </c>
      <c r="S79" s="24">
        <f t="shared" ref="S79" si="166">(1/G79)*100</f>
        <v>14.944647334256834</v>
      </c>
      <c r="T79" s="26" t="s">
        <v>103</v>
      </c>
      <c r="U79" s="4" t="s">
        <v>113</v>
      </c>
      <c r="V79" s="4" t="s">
        <v>114</v>
      </c>
      <c r="W79" s="4" t="s">
        <v>115</v>
      </c>
    </row>
    <row r="80" spans="1:23" x14ac:dyDescent="0.2">
      <c r="A80" s="14">
        <v>2.38</v>
      </c>
      <c r="B80" s="14">
        <v>2.968</v>
      </c>
      <c r="C80" s="15">
        <v>3.38</v>
      </c>
      <c r="D80" s="20">
        <f t="shared" si="133"/>
        <v>5.2953279112247786E-2</v>
      </c>
      <c r="E80" s="17">
        <f>IF(OR($A80="",$B80="",$C80=""),"",A80*'MPTO_working_3-way'!$I79)</f>
        <v>2.5060288042871495</v>
      </c>
      <c r="F80" s="21">
        <f>IF(OR($A80="",$B80="",$C80=""),"",B80*'MPTO_working_3-way'!$I79)</f>
        <v>3.1251653324051514</v>
      </c>
      <c r="G80" s="22">
        <f>IF(OR($A80="",$B80="",$C80=""),"",C80*'MPTO_working_3-way'!$I79)</f>
        <v>3.5589820833993975</v>
      </c>
      <c r="H80" s="17">
        <f>IF(OR($A80="",$B80="",$C80=""),"",'MPTO_working_3-way'!E79)</f>
        <v>2.4843672792026772</v>
      </c>
      <c r="I80" s="21">
        <f>IF(OR($A80="",$B80="",$C80=""),"",'MPTO_working_3-way'!F79)</f>
        <v>3.1320850633685069</v>
      </c>
      <c r="J80" s="22">
        <f>IF(OR($A80="",$B80="",$C80=""),"",'MPTO_working_3-way'!G79)</f>
        <v>3.5944472172012847</v>
      </c>
      <c r="K80" s="17">
        <f>IF(OR($A80="",$B80="",$C80=""),"",'OddsRatio_working_3-way'!H79)</f>
        <v>2.4939705821773854</v>
      </c>
      <c r="L80" s="21">
        <f>IF(OR($A80="",$B80="",$C80=""),"",'OddsRatio_working_3-way'!I79)</f>
        <v>3.1305319606703583</v>
      </c>
      <c r="M80" s="22">
        <f>IF(OR($A80="",$B80="",$C80=""),"",'OddsRatio_working_3-way'!J79)</f>
        <v>3.5765579605667952</v>
      </c>
      <c r="N80" s="17">
        <f>IF('Log_working_3-way'!$D79="","",A80^('Log_working_3-way'!$D79))</f>
        <v>2.4850595893501364</v>
      </c>
      <c r="O80" s="21">
        <f>IF('Log_working_3-way'!$D79="","",B80^('Log_working_3-way'!$D79))</f>
        <v>3.1332895116319839</v>
      </c>
      <c r="P80" s="22">
        <f>IF('Log_working_3-way'!$D79="","",C80^('Log_working_3-way'!$D79))</f>
        <v>3.591415273863213</v>
      </c>
      <c r="Q80" s="24">
        <f t="shared" ref="Q80" si="167">(1/H80)*100</f>
        <v>40.251697418947494</v>
      </c>
      <c r="R80" s="24">
        <f t="shared" ref="R80" si="168">(1/F80)*100</f>
        <v>31.998307085737199</v>
      </c>
      <c r="S80" s="24">
        <f t="shared" ref="S80" si="169">(1/G80)*100</f>
        <v>28.097921724990531</v>
      </c>
      <c r="T80" s="26" t="s">
        <v>35</v>
      </c>
      <c r="U80" s="4" t="s">
        <v>46</v>
      </c>
      <c r="V80" s="4" t="s">
        <v>116</v>
      </c>
      <c r="W80" s="4" t="s">
        <v>117</v>
      </c>
    </row>
    <row r="81" spans="1:23" x14ac:dyDescent="0.2">
      <c r="A81" s="14">
        <v>2.57</v>
      </c>
      <c r="B81" s="14">
        <v>2.95</v>
      </c>
      <c r="C81" s="15">
        <v>3.08</v>
      </c>
      <c r="D81" s="20">
        <f t="shared" si="133"/>
        <v>5.2763433888540989E-2</v>
      </c>
      <c r="E81" s="17">
        <f>IF(OR($A81="",$B81="",$C81=""),"",A81*'MPTO_working_3-way'!$I80)</f>
        <v>2.7056020250935502</v>
      </c>
      <c r="F81" s="21">
        <f>IF(OR($A81="",$B81="",$C81=""),"",B81*'MPTO_working_3-way'!$I80)</f>
        <v>3.1056521299711961</v>
      </c>
      <c r="G81" s="22">
        <f>IF(OR($A81="",$B81="",$C81=""),"",C81*'MPTO_working_3-way'!$I80)</f>
        <v>3.2425113763767062</v>
      </c>
      <c r="H81" s="17">
        <f>IF(OR($A81="",$B81="",$C81=""),"",'MPTO_working_3-way'!E80)</f>
        <v>2.6916650785063503</v>
      </c>
      <c r="I81" s="21">
        <f>IF(OR($A81="",$B81="",$C81=""),"",'MPTO_working_3-way'!F80)</f>
        <v>3.1114337642218071</v>
      </c>
      <c r="J81" s="22">
        <f>IF(OR($A81="",$B81="",$C81=""),"",'MPTO_working_3-way'!G80)</f>
        <v>3.2564007210718269</v>
      </c>
      <c r="K81" s="17">
        <f>IF(OR($A81="",$B81="",$C81=""),"",'OddsRatio_working_3-way'!H80)</f>
        <v>2.6980660397630691</v>
      </c>
      <c r="L81" s="21">
        <f>IF(OR($A81="",$B81="",$C81=""),"",'OddsRatio_working_3-way'!I80)</f>
        <v>3.1090629156292895</v>
      </c>
      <c r="M81" s="22">
        <f>IF(OR($A81="",$B81="",$C81=""),"",'OddsRatio_working_3-way'!J80)</f>
        <v>3.2496671100045753</v>
      </c>
      <c r="N81" s="17">
        <f>IF('Log_working_3-way'!$D80="","",A81^('Log_working_3-way'!$D80))</f>
        <v>2.6922986787524725</v>
      </c>
      <c r="O81" s="21">
        <f>IF('Log_working_3-way'!$D80="","",B81^('Log_working_3-way'!$D80))</f>
        <v>3.1114425848049208</v>
      </c>
      <c r="P81" s="22">
        <f>IF('Log_working_3-way'!$D80="","",C81^('Log_working_3-way'!$D80))</f>
        <v>3.2554641857709994</v>
      </c>
      <c r="Q81" s="24">
        <f t="shared" ref="Q81" si="170">(1/H81)*100</f>
        <v>37.151724706957843</v>
      </c>
      <c r="R81" s="24">
        <f t="shared" ref="R81" si="171">(1/F81)*100</f>
        <v>32.199356468468174</v>
      </c>
      <c r="S81" s="24">
        <f t="shared" ref="S81" si="172">(1/G81)*100</f>
        <v>30.84029272142244</v>
      </c>
      <c r="T81" s="26" t="s">
        <v>34</v>
      </c>
      <c r="U81" s="4" t="s">
        <v>118</v>
      </c>
      <c r="V81" s="4" t="s">
        <v>119</v>
      </c>
      <c r="W81" s="4" t="s">
        <v>120</v>
      </c>
    </row>
    <row r="82" spans="1:23" x14ac:dyDescent="0.2">
      <c r="A82" s="14">
        <v>1.855</v>
      </c>
      <c r="B82" s="14">
        <v>3.58</v>
      </c>
      <c r="C82" s="15">
        <v>4.26</v>
      </c>
      <c r="D82" s="20">
        <f t="shared" si="133"/>
        <v>5.3154950927588596E-2</v>
      </c>
      <c r="E82" s="17">
        <f>IF(OR($A82="",$B82="",$C82=""),"",A82*'MPTO_working_3-way'!$I81)</f>
        <v>1.9536024339706768</v>
      </c>
      <c r="F82" s="21">
        <f>IF(OR($A82="",$B82="",$C82=""),"",B82*'MPTO_working_3-way'!$I81)</f>
        <v>3.7702947243207672</v>
      </c>
      <c r="G82" s="22">
        <f>IF(OR($A82="",$B82="",$C82=""),"",C82*'MPTO_working_3-way'!$I81)</f>
        <v>4.4864400909515272</v>
      </c>
      <c r="H82" s="17">
        <f>IF(OR($A82="",$B82="",$C82=""),"",'MPTO_working_3-way'!E81)</f>
        <v>1.918041176141166</v>
      </c>
      <c r="I82" s="21">
        <f>IF(OR($A82="",$B82="",$C82=""),"",'MPTO_working_3-way'!F81)</f>
        <v>3.8224649727376323</v>
      </c>
      <c r="J82" s="22">
        <f>IF(OR($A82="",$B82="",$C82=""),"",'MPTO_working_3-way'!G81)</f>
        <v>4.6077966292728982</v>
      </c>
      <c r="K82" s="17">
        <f>IF(OR($A82="",$B82="",$C82=""),"",'OddsRatio_working_3-way'!H81)</f>
        <v>1.9312582072968256</v>
      </c>
      <c r="L82" s="21">
        <f>IF(OR($A82="",$B82="",$C82=""),"",'OddsRatio_working_3-way'!I81)</f>
        <v>3.8101124851763863</v>
      </c>
      <c r="M82" s="22">
        <f>IF(OR($A82="",$B82="",$C82=""),"",'OddsRatio_working_3-way'!J81)</f>
        <v>4.5507622874709366</v>
      </c>
      <c r="N82" s="17">
        <f>IF('Log_working_3-way'!$D81="","",A82^('Log_working_3-way'!$D81))</f>
        <v>1.9169656344216928</v>
      </c>
      <c r="O82" s="21">
        <f>IF('Log_working_3-way'!$D81="","",B82^('Log_working_3-way'!$D81))</f>
        <v>3.8312305458808176</v>
      </c>
      <c r="P82" s="22">
        <f>IF('Log_working_3-way'!$D81="","",C82^('Log_working_3-way'!$D81))</f>
        <v>4.601308262120642</v>
      </c>
      <c r="Q82" s="24">
        <f t="shared" ref="Q82" si="173">(1/H82)*100</f>
        <v>52.136524097561967</v>
      </c>
      <c r="R82" s="24">
        <f t="shared" ref="R82" si="174">(1/F82)*100</f>
        <v>26.523125461502318</v>
      </c>
      <c r="S82" s="24">
        <f t="shared" ref="S82" si="175">(1/G82)*100</f>
        <v>22.289387124924485</v>
      </c>
      <c r="T82" s="26" t="s">
        <v>54</v>
      </c>
      <c r="U82" s="4" t="s">
        <v>110</v>
      </c>
      <c r="V82" s="4" t="s">
        <v>121</v>
      </c>
      <c r="W82" s="4" t="s">
        <v>122</v>
      </c>
    </row>
    <row r="83" spans="1:23" x14ac:dyDescent="0.2">
      <c r="A83" s="14">
        <v>3.74</v>
      </c>
      <c r="B83" s="14">
        <v>3.88</v>
      </c>
      <c r="C83" s="15">
        <v>1.895</v>
      </c>
      <c r="D83" s="20">
        <f t="shared" si="133"/>
        <v>5.2816123395398318E-2</v>
      </c>
      <c r="E83" s="17">
        <f>IF(OR($A83="",$B83="",$C83=""),"",A83*'MPTO_working_3-way'!$I82)</f>
        <v>3.93753230149879</v>
      </c>
      <c r="F83" s="21">
        <f>IF(OR($A83="",$B83="",$C83=""),"",B83*'MPTO_working_3-way'!$I82)</f>
        <v>4.0849265587741455</v>
      </c>
      <c r="G83" s="22">
        <f>IF(OR($A83="",$B83="",$C83=""),"",C83*'MPTO_working_3-way'!$I82)</f>
        <v>1.9950865538342799</v>
      </c>
      <c r="H83" s="17">
        <f>IF(OR($A83="",$B83="",$C83=""),"",'MPTO_working_3-way'!E82)</f>
        <v>4.0036143881339212</v>
      </c>
      <c r="I83" s="21">
        <f>IF(OR($A83="",$B83="",$C83=""),"",'MPTO_working_3-way'!F82)</f>
        <v>4.1644701811108646</v>
      </c>
      <c r="J83" s="22">
        <f>IF(OR($A83="",$B83="",$C83=""),"",'MPTO_working_3-way'!G82)</f>
        <v>1.960403338077809</v>
      </c>
      <c r="K83" s="17">
        <f>IF(OR($A83="",$B83="",$C83=""),"",'OddsRatio_working_3-way'!H82)</f>
        <v>3.97997881217464</v>
      </c>
      <c r="L83" s="21">
        <f>IF(OR($A83="",$B83="",$C83=""),"",'OddsRatio_working_3-way'!I82)</f>
        <v>4.1322405033076492</v>
      </c>
      <c r="M83" s="22">
        <f>IF(OR($A83="",$B83="",$C83=""),"",'OddsRatio_working_3-way'!J82)</f>
        <v>1.9733872397431755</v>
      </c>
      <c r="N83" s="17">
        <f>IF('Log_working_3-way'!$D82="","",A83^('Log_working_3-way'!$D82))</f>
        <v>4.0071184126141803</v>
      </c>
      <c r="O83" s="21">
        <f>IF('Log_working_3-way'!$D82="","",B83^('Log_working_3-way'!$D82))</f>
        <v>4.1651150019252592</v>
      </c>
      <c r="P83" s="22">
        <f>IF('Log_working_3-way'!$D82="","",C83^('Log_working_3-way'!$D82))</f>
        <v>1.959421550391691</v>
      </c>
      <c r="Q83" s="24">
        <f t="shared" ref="Q83" si="176">(1/H83)*100</f>
        <v>24.97743046792522</v>
      </c>
      <c r="R83" s="24">
        <f t="shared" ref="R83" si="177">(1/F83)*100</f>
        <v>24.480244273965411</v>
      </c>
      <c r="S83" s="24">
        <f t="shared" ref="S83" si="178">(1/G83)*100</f>
        <v>50.123138671760302</v>
      </c>
      <c r="T83" s="26" t="s">
        <v>100</v>
      </c>
      <c r="U83" s="4" t="s">
        <v>38</v>
      </c>
      <c r="V83" s="4" t="s">
        <v>123</v>
      </c>
      <c r="W83" s="4" t="s">
        <v>124</v>
      </c>
    </row>
    <row r="84" spans="1:23" x14ac:dyDescent="0.2">
      <c r="A84" s="14">
        <v>3.3</v>
      </c>
      <c r="B84" s="14">
        <v>3.5</v>
      </c>
      <c r="C84" s="15">
        <v>2.1949999999999998</v>
      </c>
      <c r="D84" s="20">
        <f t="shared" si="133"/>
        <v>4.4325454348233428E-2</v>
      </c>
      <c r="E84" s="17">
        <f>IF(OR($A84="",$B84="",$C84=""),"",A84*'MPTO_working_3-way'!$I83)</f>
        <v>3.4462739993491702</v>
      </c>
      <c r="F84" s="21">
        <f>IF(OR($A84="",$B84="",$C84=""),"",B84*'MPTO_working_3-way'!$I83)</f>
        <v>3.655139090218817</v>
      </c>
      <c r="G84" s="22">
        <f>IF(OR($A84="",$B84="",$C84=""),"",C84*'MPTO_working_3-way'!$I83)</f>
        <v>2.2922943722943723</v>
      </c>
      <c r="H84" s="17">
        <f>IF(OR($A84="",$B84="",$C84=""),"",'MPTO_working_3-way'!E83)</f>
        <v>3.4691487542049146</v>
      </c>
      <c r="I84" s="21">
        <f>IF(OR($A84="",$B84="",$C84=""),"",'MPTO_working_3-way'!F83)</f>
        <v>3.6908658570614001</v>
      </c>
      <c r="J84" s="22">
        <f>IF(OR($A84="",$B84="",$C84=""),"",'MPTO_working_3-way'!G83)</f>
        <v>2.2685731329928038</v>
      </c>
      <c r="K84" s="17">
        <f>IF(OR($A84="",$B84="",$C84=""),"",'OddsRatio_working_3-way'!H83)</f>
        <v>3.4606175755126292</v>
      </c>
      <c r="L84" s="21">
        <f>IF(OR($A84="",$B84="",$C84=""),"",'OddsRatio_working_3-way'!I83)</f>
        <v>3.6745843212093798</v>
      </c>
      <c r="M84" s="22">
        <f>IF(OR($A84="",$B84="",$C84=""),"",'OddsRatio_working_3-way'!J83)</f>
        <v>2.2784513055380833</v>
      </c>
      <c r="N84" s="17">
        <f>IF('Log_working_3-way'!$D83="","",A84^('Log_working_3-way'!$D83))</f>
        <v>3.4699493063055415</v>
      </c>
      <c r="O84" s="21">
        <f>IF('Log_working_3-way'!$D83="","",B84^('Log_working_3-way'!$D83))</f>
        <v>3.6893687472724235</v>
      </c>
      <c r="P84" s="22">
        <f>IF('Log_working_3-way'!$D83="","",C84^('Log_working_3-way'!$D83))</f>
        <v>2.2687967213454643</v>
      </c>
      <c r="Q84" s="24">
        <f t="shared" ref="Q84" si="179">(1/H84)*100</f>
        <v>28.825515158089193</v>
      </c>
      <c r="R84" s="24">
        <f t="shared" ref="R84" si="180">(1/F84)*100</f>
        <v>27.358739990935188</v>
      </c>
      <c r="S84" s="24">
        <f t="shared" ref="S84" si="181">(1/G84)*100</f>
        <v>43.624414564133559</v>
      </c>
      <c r="T84" s="26" t="s">
        <v>52</v>
      </c>
      <c r="U84" s="4" t="s">
        <v>38</v>
      </c>
      <c r="V84" s="4" t="s">
        <v>58</v>
      </c>
      <c r="W84" s="4" t="s">
        <v>125</v>
      </c>
    </row>
    <row r="85" spans="1:23" x14ac:dyDescent="0.2">
      <c r="A85" s="14">
        <v>2.4249999999999998</v>
      </c>
      <c r="B85" s="14">
        <v>3.14</v>
      </c>
      <c r="C85" s="15">
        <v>3.1040000000000001</v>
      </c>
      <c r="D85" s="20">
        <f t="shared" si="133"/>
        <v>5.3007420053844623E-2</v>
      </c>
      <c r="E85" s="17">
        <f>IF(OR($A85="",$B85="",$C85=""),"",A85*'MPTO_working_3-way'!$I84)</f>
        <v>2.5535429936305731</v>
      </c>
      <c r="F85" s="21">
        <f>IF(OR($A85="",$B85="",$C85=""),"",B85*'MPTO_working_3-way'!$I84)</f>
        <v>3.3064432989690724</v>
      </c>
      <c r="G85" s="22">
        <f>IF(OR($A85="",$B85="",$C85=""),"",C85*'MPTO_working_3-way'!$I84)</f>
        <v>3.2685350318471338</v>
      </c>
      <c r="H85" s="17">
        <f>IF(OR($A85="",$B85="",$C85=""),"",'MPTO_working_3-way'!E84)</f>
        <v>2.5335570004575008</v>
      </c>
      <c r="I85" s="21">
        <f>IF(OR($A85="",$B85="",$C85=""),"",'MPTO_working_3-way'!F84)</f>
        <v>3.3244437976387551</v>
      </c>
      <c r="J85" s="22">
        <f>IF(OR($A85="",$B85="",$C85=""),"",'MPTO_working_3-way'!G84)</f>
        <v>3.2841174567803617</v>
      </c>
      <c r="K85" s="17">
        <f>IF(OR($A85="",$B85="",$C85=""),"",'OddsRatio_working_3-way'!H84)</f>
        <v>2.5423882462614618</v>
      </c>
      <c r="L85" s="21">
        <f>IF(OR($A85="",$B85="",$C85=""),"",'OddsRatio_working_3-way'!I84)</f>
        <v>3.3162883136838799</v>
      </c>
      <c r="M85" s="22">
        <f>IF(OR($A85="",$B85="",$C85=""),"",'OddsRatio_working_3-way'!J84)</f>
        <v>3.2773227158835909</v>
      </c>
      <c r="N85" s="17">
        <f>IF('Log_working_3-way'!$D84="","",A85^('Log_working_3-way'!$D84))</f>
        <v>2.5341599125869347</v>
      </c>
      <c r="O85" s="21">
        <f>IF('Log_working_3-way'!$D84="","",B85^('Log_working_3-way'!$D84))</f>
        <v>3.3237608206018154</v>
      </c>
      <c r="P85" s="22">
        <f>IF('Log_working_3-way'!$D84="","",C85^('Log_working_3-way'!$D84))</f>
        <v>3.283771331396411</v>
      </c>
      <c r="Q85" s="24">
        <f t="shared" ref="Q85" si="182">(1/H85)*100</f>
        <v>39.470199400267035</v>
      </c>
      <c r="R85" s="24">
        <f t="shared" ref="R85" si="183">(1/F85)*100</f>
        <v>30.243978486242106</v>
      </c>
      <c r="S85" s="24">
        <f t="shared" ref="S85" si="184">(1/G85)*100</f>
        <v>30.594746277963985</v>
      </c>
      <c r="T85" s="26" t="s">
        <v>34</v>
      </c>
      <c r="U85" s="4" t="s">
        <v>39</v>
      </c>
      <c r="V85" s="4" t="s">
        <v>73</v>
      </c>
      <c r="W85" s="4" t="s">
        <v>126</v>
      </c>
    </row>
    <row r="86" spans="1:23" x14ac:dyDescent="0.2">
      <c r="A86" s="14">
        <v>2.2000000000000002</v>
      </c>
      <c r="B86" s="14">
        <v>3.32</v>
      </c>
      <c r="C86" s="15">
        <v>3.34</v>
      </c>
      <c r="D86" s="20">
        <f t="shared" si="133"/>
        <v>5.5151471427353549E-2</v>
      </c>
      <c r="E86" s="17">
        <f>IF(OR($A86="",$B86="",$C86=""),"",A86*'MPTO_working_3-way'!$I85)</f>
        <v>2.3213332371401778</v>
      </c>
      <c r="F86" s="21">
        <f>IF(OR($A86="",$B86="",$C86=""),"",B86*'MPTO_working_3-way'!$I85)</f>
        <v>3.5031028851388135</v>
      </c>
      <c r="G86" s="22">
        <f>IF(OR($A86="",$B86="",$C86=""),"",C86*'MPTO_working_3-way'!$I85)</f>
        <v>3.5242059145673608</v>
      </c>
      <c r="H86" s="17">
        <f>IF(OR($A86="",$B86="",$C86=""),"",'MPTO_working_3-way'!E85)</f>
        <v>2.2927280382544888</v>
      </c>
      <c r="I86" s="21">
        <f>IF(OR($A86="",$B86="",$C86=""),"",'MPTO_working_3-way'!F85)</f>
        <v>3.5358053893604193</v>
      </c>
      <c r="J86" s="22">
        <f>IF(OR($A86="",$B86="",$C86=""),"",'MPTO_working_3-way'!G85)</f>
        <v>3.5584988447265857</v>
      </c>
      <c r="K86" s="17">
        <f>IF(OR($A86="",$B86="",$C86=""),"",'OddsRatio_working_3-way'!H85)</f>
        <v>2.3045910374289464</v>
      </c>
      <c r="L86" s="21">
        <f>IF(OR($A86="",$B86="",$C86=""),"",'OddsRatio_working_3-way'!I85)</f>
        <v>3.522209339029295</v>
      </c>
      <c r="M86" s="22">
        <f>IF(OR($A86="",$B86="",$C86=""),"",'OddsRatio_working_3-way'!J85)</f>
        <v>3.5439525229864444</v>
      </c>
      <c r="N86" s="17">
        <f>IF('Log_working_3-way'!$D85="","",A86^('Log_working_3-way'!$D85))</f>
        <v>2.2929100220155947</v>
      </c>
      <c r="O86" s="21">
        <f>IF('Log_working_3-way'!$D85="","",B86^('Log_working_3-way'!$D85))</f>
        <v>3.5357232372793579</v>
      </c>
      <c r="P86" s="22">
        <f>IF('Log_working_3-way'!$D85="","",C86^('Log_working_3-way'!$D85))</f>
        <v>3.5581437363089847</v>
      </c>
      <c r="Q86" s="24">
        <f t="shared" ref="Q86" si="185">(1/H86)*100</f>
        <v>43.616163073633665</v>
      </c>
      <c r="R86" s="24">
        <f t="shared" ref="R86" si="186">(1/F86)*100</f>
        <v>28.54612133267031</v>
      </c>
      <c r="S86" s="24">
        <f t="shared" ref="S86" si="187">(1/G86)*100</f>
        <v>28.375186474390844</v>
      </c>
      <c r="T86" s="26" t="s">
        <v>103</v>
      </c>
      <c r="U86" s="4" t="s">
        <v>39</v>
      </c>
      <c r="V86" s="4" t="s">
        <v>127</v>
      </c>
      <c r="W86" s="4" t="s">
        <v>128</v>
      </c>
    </row>
    <row r="87" spans="1:23" x14ac:dyDescent="0.2">
      <c r="A87" s="14">
        <v>5.3</v>
      </c>
      <c r="B87" s="14">
        <v>4.42</v>
      </c>
      <c r="C87" s="15">
        <v>1.5649999999999999</v>
      </c>
      <c r="D87" s="20">
        <f t="shared" si="133"/>
        <v>5.3901224957169092E-2</v>
      </c>
      <c r="E87" s="17">
        <f>IF(OR($A87="",$B87="",$C87=""),"",A87*'MPTO_working_3-way'!$I86)</f>
        <v>5.585676492272996</v>
      </c>
      <c r="F87" s="21">
        <f>IF(OR($A87="",$B87="",$C87=""),"",B87*'MPTO_working_3-way'!$I86)</f>
        <v>4.6582434143106877</v>
      </c>
      <c r="G87" s="22">
        <f>IF(OR($A87="",$B87="",$C87=""),"",C87*'MPTO_working_3-way'!$I86)</f>
        <v>1.6493554170579696</v>
      </c>
      <c r="H87" s="17">
        <f>IF(OR($A87="",$B87="",$C87=""),"",'MPTO_working_3-way'!E86)</f>
        <v>5.8578131732406451</v>
      </c>
      <c r="I87" s="21">
        <f>IF(OR($A87="",$B87="",$C87=""),"",'MPTO_working_3-way'!F86)</f>
        <v>4.8012920721217034</v>
      </c>
      <c r="J87" s="22">
        <f>IF(OR($A87="",$B87="",$C87=""),"",'MPTO_working_3-way'!G86)</f>
        <v>1.6102785735504537</v>
      </c>
      <c r="K87" s="17">
        <f>IF(OR($A87="",$B87="",$C87=""),"",'OddsRatio_working_3-way'!H86)</f>
        <v>5.7406533521512717</v>
      </c>
      <c r="L87" s="21">
        <f>IF(OR($A87="",$B87="",$C87=""),"",'OddsRatio_working_3-way'!I86)</f>
        <v>4.7704731312458959</v>
      </c>
      <c r="M87" s="22">
        <f>IF(OR($A87="",$B87="",$C87=""),"",'OddsRatio_working_3-way'!J86)</f>
        <v>1.622899800922202</v>
      </c>
      <c r="N87" s="17">
        <f>IF('Log_working_3-way'!$D86="","",A87^('Log_working_3-way'!$D86))</f>
        <v>5.8543196638799122</v>
      </c>
      <c r="O87" s="21">
        <f>IF('Log_working_3-way'!$D86="","",B87^('Log_working_3-way'!$D86))</f>
        <v>4.8296925639203332</v>
      </c>
      <c r="P87" s="22">
        <f>IF('Log_working_3-way'!$D86="","",C87^('Log_working_3-way'!$D86))</f>
        <v>1.6073722005096904</v>
      </c>
      <c r="Q87" s="24">
        <f t="shared" ref="Q87" si="188">(1/H87)*100</f>
        <v>17.071217029729585</v>
      </c>
      <c r="R87" s="24">
        <f t="shared" ref="R87" si="189">(1/F87)*100</f>
        <v>21.467319567884299</v>
      </c>
      <c r="S87" s="24">
        <f t="shared" ref="S87" si="190">(1/G87)*100</f>
        <v>60.629746000031062</v>
      </c>
      <c r="T87" s="26" t="s">
        <v>103</v>
      </c>
      <c r="U87" s="4" t="s">
        <v>39</v>
      </c>
      <c r="V87" s="4" t="s">
        <v>65</v>
      </c>
      <c r="W87" s="4" t="s">
        <v>42</v>
      </c>
    </row>
    <row r="88" spans="1:23" x14ac:dyDescent="0.2">
      <c r="A88" s="14">
        <v>2.165</v>
      </c>
      <c r="B88" s="14">
        <v>3.56</v>
      </c>
      <c r="C88" s="15">
        <v>3.22</v>
      </c>
      <c r="D88" s="20">
        <f t="shared" si="133"/>
        <v>5.3351647049854511E-2</v>
      </c>
      <c r="E88" s="17">
        <f>IF(OR($A88="",$B88="",$C88=""),"",A88*'MPTO_working_3-way'!$I87)</f>
        <v>2.2805063158629348</v>
      </c>
      <c r="F88" s="21">
        <f>IF(OR($A88="",$B88="",$C88=""),"",B88*'MPTO_working_3-way'!$I87)</f>
        <v>3.7499318634974821</v>
      </c>
      <c r="G88" s="22">
        <f>IF(OR($A88="",$B88="",$C88=""),"",C88*'MPTO_working_3-way'!$I87)</f>
        <v>3.3917923035005315</v>
      </c>
      <c r="H88" s="17">
        <f>IF(OR($A88="",$B88="",$C88=""),"",'MPTO_working_3-way'!E87)</f>
        <v>2.2516949978842011</v>
      </c>
      <c r="I88" s="21">
        <f>IF(OR($A88="",$B88="",$C88=""),"",'MPTO_working_3-way'!F87)</f>
        <v>3.8006195868590571</v>
      </c>
      <c r="J88" s="22">
        <f>IF(OR($A88="",$B88="",$C88=""),"",'MPTO_working_3-way'!G87)</f>
        <v>3.4155907332959963</v>
      </c>
      <c r="K88" s="17">
        <f>IF(OR($A88="",$B88="",$C88=""),"",'OddsRatio_working_3-way'!H87)</f>
        <v>2.2635895877922181</v>
      </c>
      <c r="L88" s="21">
        <f>IF(OR($A88="",$B88="",$C88=""),"",'OddsRatio_working_3-way'!I87)</f>
        <v>3.7766432143760333</v>
      </c>
      <c r="M88" s="22">
        <f>IF(OR($A88="",$B88="",$C88=""),"",'OddsRatio_working_3-way'!J87)</f>
        <v>3.4078702874667171</v>
      </c>
      <c r="N88" s="17">
        <f>IF('Log_working_3-way'!$D87="","",A88^('Log_working_3-way'!$D87))</f>
        <v>2.2518457854183715</v>
      </c>
      <c r="O88" s="21">
        <f>IF('Log_working_3-way'!$D87="","",B88^('Log_working_3-way'!$D87))</f>
        <v>3.7977691562640876</v>
      </c>
      <c r="P88" s="22">
        <f>IF('Log_working_3-way'!$D87="","",C88^('Log_working_3-way'!$D87))</f>
        <v>3.4175487958434831</v>
      </c>
      <c r="Q88" s="24">
        <f t="shared" ref="Q88" si="191">(1/H88)*100</f>
        <v>44.410988208422864</v>
      </c>
      <c r="R88" s="24">
        <f t="shared" ref="R88" si="192">(1/F88)*100</f>
        <v>26.667151201710666</v>
      </c>
      <c r="S88" s="24">
        <f t="shared" ref="S88" si="193">(1/G88)*100</f>
        <v>29.482937353444093</v>
      </c>
      <c r="T88" s="26" t="s">
        <v>103</v>
      </c>
      <c r="U88" s="4" t="s">
        <v>39</v>
      </c>
      <c r="V88" s="4" t="s">
        <v>69</v>
      </c>
      <c r="W88" s="4" t="s">
        <v>129</v>
      </c>
    </row>
    <row r="89" spans="1:23" x14ac:dyDescent="0.2">
      <c r="A89" s="14">
        <v>1.5680000000000001</v>
      </c>
      <c r="B89" s="14">
        <v>4.08</v>
      </c>
      <c r="C89" s="15">
        <v>5.6</v>
      </c>
      <c r="D89" s="20">
        <f t="shared" si="133"/>
        <v>6.1424569827931208E-2</v>
      </c>
      <c r="E89" s="17">
        <f>IF(OR($A89="",$B89="",$C89=""),"",A89*'MPTO_working_3-way'!$I88)</f>
        <v>1.6643137254901963</v>
      </c>
      <c r="F89" s="21">
        <f>IF(OR($A89="",$B89="",$C89=""),"",B89*'MPTO_working_3-way'!$I88)</f>
        <v>4.3306122448979592</v>
      </c>
      <c r="G89" s="22">
        <f>IF(OR($A89="",$B89="",$C89=""),"",C89*'MPTO_working_3-way'!$I88)</f>
        <v>5.9439775910364148</v>
      </c>
      <c r="H89" s="17">
        <f>IF(OR($A89="",$B89="",$C89=""),"",'MPTO_working_3-way'!E88)</f>
        <v>1.6200097239479232</v>
      </c>
      <c r="I89" s="21">
        <f>IF(OR($A89="",$B89="",$C89=""),"",'MPTO_working_3-way'!F88)</f>
        <v>4.4519002375296921</v>
      </c>
      <c r="J89" s="22">
        <f>IF(OR($A89="",$B89="",$C89=""),"",'MPTO_working_3-way'!G88)</f>
        <v>6.3252478380088579</v>
      </c>
      <c r="K89" s="17">
        <f>IF(OR($A89="",$B89="",$C89=""),"",'OddsRatio_working_3-way'!H88)</f>
        <v>1.634392989472333</v>
      </c>
      <c r="L89" s="21">
        <f>IF(OR($A89="",$B89="",$C89=""),"",'OddsRatio_working_3-way'!I88)</f>
        <v>4.4400183231950443</v>
      </c>
      <c r="M89" s="22">
        <f>IF(OR($A89="",$B89="",$C89=""),"",'OddsRatio_working_3-way'!J88)</f>
        <v>6.1376897034731179</v>
      </c>
      <c r="N89" s="17">
        <f>IF('Log_working_3-way'!$D88="","",A89^('Log_working_3-way'!$D88))</f>
        <v>1.6168042123234947</v>
      </c>
      <c r="O89" s="21">
        <f>IF('Log_working_3-way'!$D88="","",B89^('Log_working_3-way'!$D88))</f>
        <v>4.4902662007031591</v>
      </c>
      <c r="P89" s="22">
        <f>IF('Log_working_3-way'!$D88="","",C89^('Log_working_3-way'!$D88))</f>
        <v>6.2975474472868243</v>
      </c>
      <c r="Q89" s="24">
        <f t="shared" ref="Q89" si="194">(1/H89)*100</f>
        <v>61.728024543150582</v>
      </c>
      <c r="R89" s="24">
        <f t="shared" ref="R89" si="195">(1/F89)*100</f>
        <v>23.091423185673893</v>
      </c>
      <c r="S89" s="24">
        <f t="shared" ref="S89" si="196">(1/G89)*100</f>
        <v>16.823751178133836</v>
      </c>
      <c r="T89" s="26" t="s">
        <v>35</v>
      </c>
      <c r="U89" s="4" t="s">
        <v>39</v>
      </c>
      <c r="V89" s="4" t="s">
        <v>130</v>
      </c>
      <c r="W89" s="4" t="s">
        <v>70</v>
      </c>
    </row>
    <row r="90" spans="1:23" x14ac:dyDescent="0.2">
      <c r="A90" s="14">
        <v>1.56</v>
      </c>
      <c r="B90" s="14">
        <v>4.16</v>
      </c>
      <c r="C90" s="15">
        <v>5.75</v>
      </c>
      <c r="D90" s="20">
        <f t="shared" si="133"/>
        <v>5.5323299888517141E-2</v>
      </c>
      <c r="E90" s="17">
        <f>IF(OR($A90="",$B90="",$C90=""),"",A90*'MPTO_working_3-way'!$I89)</f>
        <v>1.6463043478260868</v>
      </c>
      <c r="F90" s="21">
        <f>IF(OR($A90="",$B90="",$C90=""),"",B90*'MPTO_working_3-way'!$I89)</f>
        <v>4.3901449275362312</v>
      </c>
      <c r="G90" s="22">
        <f>IF(OR($A90="",$B90="",$C90=""),"",C90*'MPTO_working_3-way'!$I89)</f>
        <v>6.0681089743589736</v>
      </c>
      <c r="H90" s="17">
        <f>IF(OR($A90="",$B90="",$C90=""),"",'MPTO_working_3-way'!E89)</f>
        <v>1.6062075654704169</v>
      </c>
      <c r="I90" s="21">
        <f>IF(OR($A90="",$B90="",$C90=""),"",'MPTO_working_3-way'!F89)</f>
        <v>4.5056508999581411</v>
      </c>
      <c r="J90" s="22">
        <f>IF(OR($A90="",$B90="",$C90=""),"",'MPTO_working_3-way'!G89)</f>
        <v>6.4320286824021489</v>
      </c>
      <c r="K90" s="17">
        <f>IF(OR($A90="",$B90="",$C90=""),"",'OddsRatio_working_3-way'!H89)</f>
        <v>1.6192571675384033</v>
      </c>
      <c r="L90" s="21">
        <f>IF(OR($A90="",$B90="",$C90=""),"",'OddsRatio_working_3-way'!I89)</f>
        <v>4.4943797311095626</v>
      </c>
      <c r="M90" s="22">
        <f>IF(OR($A90="",$B90="",$C90=""),"",'OddsRatio_working_3-way'!J89)</f>
        <v>6.2526277603703848</v>
      </c>
      <c r="N90" s="17">
        <f>IF('Log_working_3-way'!$D89="","",A90^('Log_working_3-way'!$D89))</f>
        <v>1.6033470387487783</v>
      </c>
      <c r="O90" s="21">
        <f>IF('Log_working_3-way'!$D89="","",B90^('Log_working_3-way'!$D89))</f>
        <v>4.5420320008680219</v>
      </c>
      <c r="P90" s="22">
        <f>IF('Log_working_3-way'!$D89="","",C90^('Log_working_3-way'!$D89))</f>
        <v>6.404552592953185</v>
      </c>
      <c r="Q90" s="24">
        <f t="shared" ref="Q90" si="197">(1/H90)*100</f>
        <v>62.258454106280205</v>
      </c>
      <c r="R90" s="24">
        <f t="shared" ref="R90" si="198">(1/F90)*100</f>
        <v>22.778291298032489</v>
      </c>
      <c r="S90" s="24">
        <f t="shared" ref="S90" si="199">(1/G90)*100</f>
        <v>16.479598573880892</v>
      </c>
      <c r="T90" s="26" t="s">
        <v>103</v>
      </c>
      <c r="U90" s="4" t="s">
        <v>76</v>
      </c>
      <c r="V90" s="4" t="s">
        <v>131</v>
      </c>
      <c r="W90" s="4" t="s">
        <v>132</v>
      </c>
    </row>
    <row r="91" spans="1:23" x14ac:dyDescent="0.2">
      <c r="A91" s="14">
        <v>2.4550000000000001</v>
      </c>
      <c r="B91" s="14">
        <v>3.0640000000000001</v>
      </c>
      <c r="C91" s="15">
        <v>3.1360000000000001</v>
      </c>
      <c r="D91" s="20">
        <f t="shared" si="133"/>
        <v>5.2580283760646385E-2</v>
      </c>
      <c r="E91" s="17">
        <f>IF(OR($A91="",$B91="",$C91=""),"",A91*'MPTO_working_3-way'!$I90)</f>
        <v>2.5840845966323869</v>
      </c>
      <c r="F91" s="21">
        <f>IF(OR($A91="",$B91="",$C91=""),"",B91*'MPTO_working_3-way'!$I90)</f>
        <v>3.2251059894426204</v>
      </c>
      <c r="G91" s="22">
        <f>IF(OR($A91="",$B91="",$C91=""),"",C91*'MPTO_working_3-way'!$I90)</f>
        <v>3.3008917698733873</v>
      </c>
      <c r="H91" s="17">
        <f>IF(OR($A91="",$B91="",$C91=""),"",'MPTO_working_3-way'!E90)</f>
        <v>2.5653838463372276</v>
      </c>
      <c r="I91" s="21">
        <f>IF(OR($A91="",$B91="",$C91=""),"",'MPTO_working_3-way'!F90)</f>
        <v>3.2378806555709598</v>
      </c>
      <c r="J91" s="22">
        <f>IF(OR($A91="",$B91="",$C91=""),"",'MPTO_working_3-way'!G90)</f>
        <v>3.318391834226325</v>
      </c>
      <c r="K91" s="17">
        <f>IF(OR($A91="",$B91="",$C91=""),"",'OddsRatio_working_3-way'!H90)</f>
        <v>2.5737151601996739</v>
      </c>
      <c r="L91" s="21">
        <f>IF(OR($A91="",$B91="",$C91=""),"",'OddsRatio_working_3-way'!I90)</f>
        <v>3.2324041860152075</v>
      </c>
      <c r="M91" s="22">
        <f>IF(OR($A91="",$B91="",$C91=""),"",'OddsRatio_working_3-way'!J90)</f>
        <v>3.310278750643644</v>
      </c>
      <c r="N91" s="17">
        <f>IF('Log_working_3-way'!$D90="","",A91^('Log_working_3-way'!$D90))</f>
        <v>2.5660085622441233</v>
      </c>
      <c r="O91" s="21">
        <f>IF('Log_working_3-way'!$D90="","",B91^('Log_working_3-way'!$D90))</f>
        <v>3.2376821008746846</v>
      </c>
      <c r="P91" s="22">
        <f>IF('Log_working_3-way'!$D90="","",C91^('Log_working_3-way'!$D90))</f>
        <v>3.3175555827193062</v>
      </c>
      <c r="Q91" s="24">
        <f t="shared" ref="Q91" si="200">(1/H91)*100</f>
        <v>38.980521430653262</v>
      </c>
      <c r="R91" s="24">
        <f t="shared" ref="R91" si="201">(1/F91)*100</f>
        <v>31.00673290346111</v>
      </c>
      <c r="S91" s="24">
        <f t="shared" ref="S91" si="202">(1/G91)*100</f>
        <v>30.294843627616334</v>
      </c>
      <c r="T91" s="26" t="s">
        <v>52</v>
      </c>
      <c r="U91" s="4" t="s">
        <v>76</v>
      </c>
      <c r="V91" s="4" t="s">
        <v>133</v>
      </c>
      <c r="W91" s="4" t="s">
        <v>78</v>
      </c>
    </row>
    <row r="92" spans="1:23" x14ac:dyDescent="0.2">
      <c r="A92" s="14">
        <v>1.75</v>
      </c>
      <c r="B92" s="14">
        <v>3.98</v>
      </c>
      <c r="C92" s="15">
        <v>4.34</v>
      </c>
      <c r="D92" s="20">
        <f t="shared" si="133"/>
        <v>5.3099599379385243E-2</v>
      </c>
      <c r="E92" s="17">
        <f>IF(OR($A92="",$B92="",$C92=""),"",A92*'MPTO_working_3-way'!$I91)</f>
        <v>1.8429242989139243</v>
      </c>
      <c r="F92" s="21">
        <f>IF(OR($A92="",$B92="",$C92=""),"",B92*'MPTO_working_3-way'!$I91)</f>
        <v>4.1913364055299533</v>
      </c>
      <c r="G92" s="22">
        <f>IF(OR($A92="",$B92="",$C92=""),"",C92*'MPTO_working_3-way'!$I91)</f>
        <v>4.5704522613065315</v>
      </c>
      <c r="H92" s="17">
        <f>IF(OR($A92="",$B92="",$C92=""),"",'MPTO_working_3-way'!E91)</f>
        <v>1.8059385237331844</v>
      </c>
      <c r="I92" s="21">
        <f>IF(OR($A92="",$B92="",$C92=""),"",'MPTO_working_3-way'!F91)</f>
        <v>4.281620781967808</v>
      </c>
      <c r="J92" s="22">
        <f>IF(OR($A92="",$B92="",$C92=""),"",'MPTO_working_3-way'!G91)</f>
        <v>4.7011285698733518</v>
      </c>
      <c r="K92" s="17">
        <f>IF(OR($A92="",$B92="",$C92=""),"",'OddsRatio_working_3-way'!H91)</f>
        <v>1.8189948827023483</v>
      </c>
      <c r="L92" s="21">
        <f>IF(OR($A92="",$B92="",$C92=""),"",'OddsRatio_working_3-way'!I91)</f>
        <v>4.2541396672706639</v>
      </c>
      <c r="M92" s="22">
        <f>IF(OR($A92="",$B92="",$C92=""),"",'OddsRatio_working_3-way'!J91)</f>
        <v>4.6472572109677897</v>
      </c>
      <c r="N92" s="17">
        <f>IF('Log_working_3-way'!$D91="","",A92^('Log_working_3-way'!$D91))</f>
        <v>1.8041951593038796</v>
      </c>
      <c r="O92" s="21">
        <f>IF('Log_working_3-way'!$D91="","",B92^('Log_working_3-way'!$D91))</f>
        <v>4.2911770182032836</v>
      </c>
      <c r="P92" s="22">
        <f>IF('Log_working_3-way'!$D91="","",C92^('Log_working_3-way'!$D91))</f>
        <v>4.7014587894896698</v>
      </c>
      <c r="Q92" s="24">
        <f t="shared" ref="Q92" si="203">(1/H92)*100</f>
        <v>55.372870496877638</v>
      </c>
      <c r="R92" s="24">
        <f t="shared" ref="R92" si="204">(1/F92)*100</f>
        <v>23.85873867534524</v>
      </c>
      <c r="S92" s="24">
        <f t="shared" ref="S92" si="205">(1/G92)*100</f>
        <v>21.879672794441028</v>
      </c>
      <c r="T92" s="26" t="s">
        <v>105</v>
      </c>
      <c r="U92" s="4" t="s">
        <v>76</v>
      </c>
      <c r="V92" s="4" t="s">
        <v>134</v>
      </c>
      <c r="W92" s="4" t="s">
        <v>77</v>
      </c>
    </row>
    <row r="93" spans="1:23" x14ac:dyDescent="0.2">
      <c r="A93" s="14">
        <v>1.544</v>
      </c>
      <c r="B93" s="14">
        <v>4.18</v>
      </c>
      <c r="C93" s="15">
        <v>5.95</v>
      </c>
      <c r="D93" s="20">
        <f t="shared" si="133"/>
        <v>5.4970070433905338E-2</v>
      </c>
      <c r="E93" s="17">
        <f>IF(OR($A93="",$B93="",$C93=""),"",A93*'MPTO_working_3-way'!$I92)</f>
        <v>1.6288737887499498</v>
      </c>
      <c r="F93" s="21">
        <f>IF(OR($A93="",$B93="",$C93=""),"",B93*'MPTO_working_3-way'!$I92)</f>
        <v>4.4097748944137241</v>
      </c>
      <c r="G93" s="22">
        <f>IF(OR($A93="",$B93="",$C93=""),"",C93*'MPTO_working_3-way'!$I92)</f>
        <v>6.2770719190817372</v>
      </c>
      <c r="H93" s="17">
        <f>IF(OR($A93="",$B93="",$C93=""),"",'MPTO_working_3-way'!E92)</f>
        <v>1.5889535012666667</v>
      </c>
      <c r="I93" s="21">
        <f>IF(OR($A93="",$B93="",$C93=""),"",'MPTO_working_3-way'!F92)</f>
        <v>4.5267079468425004</v>
      </c>
      <c r="J93" s="22">
        <f>IF(OR($A93="",$B93="",$C93=""),"",'MPTO_working_3-way'!G92)</f>
        <v>6.6780696897268461</v>
      </c>
      <c r="K93" s="17">
        <f>IF(OR($A93="",$B93="",$C93=""),"",'OddsRatio_working_3-way'!H92)</f>
        <v>1.601865461578577</v>
      </c>
      <c r="L93" s="21">
        <f>IF(OR($A93="",$B93="",$C93=""),"",'OddsRatio_working_3-way'!I92)</f>
        <v>4.5182576614335934</v>
      </c>
      <c r="M93" s="22">
        <f>IF(OR($A93="",$B93="",$C93=""),"",'OddsRatio_working_3-way'!J92)</f>
        <v>6.4765331522315375</v>
      </c>
      <c r="N93" s="17">
        <f>IF('Log_working_3-way'!$D92="","",A93^('Log_working_3-way'!$D92))</f>
        <v>1.5860389769960785</v>
      </c>
      <c r="O93" s="21">
        <f>IF('Log_working_3-way'!$D92="","",B93^('Log_working_3-way'!$D92))</f>
        <v>4.566588045213023</v>
      </c>
      <c r="P93" s="22">
        <f>IF('Log_working_3-way'!$D92="","",C93^('Log_working_3-way'!$D92))</f>
        <v>6.6437855236875283</v>
      </c>
      <c r="Q93" s="24">
        <f t="shared" ref="Q93" si="206">(1/H93)*100</f>
        <v>62.93450369710817</v>
      </c>
      <c r="R93" s="24">
        <f t="shared" ref="R93" si="207">(1/F93)*100</f>
        <v>22.67689448880472</v>
      </c>
      <c r="S93" s="24">
        <f t="shared" ref="S93" si="208">(1/G93)*100</f>
        <v>15.930994783731716</v>
      </c>
      <c r="T93" s="26" t="s">
        <v>101</v>
      </c>
      <c r="U93" s="4" t="s">
        <v>76</v>
      </c>
      <c r="V93" s="4" t="s">
        <v>135</v>
      </c>
      <c r="W93" s="4" t="s">
        <v>136</v>
      </c>
    </row>
    <row r="94" spans="1:23" x14ac:dyDescent="0.2">
      <c r="A94" s="14">
        <v>1.744</v>
      </c>
      <c r="B94" s="14">
        <v>3.5</v>
      </c>
      <c r="C94" s="15">
        <v>5.0999999999999996</v>
      </c>
      <c r="D94" s="20">
        <f t="shared" si="133"/>
        <v>5.5187212499678839E-2</v>
      </c>
      <c r="E94" s="17">
        <f>IF(OR($A94="",$B94="",$C94=""),"",A94*'MPTO_working_3-way'!$I93)</f>
        <v>1.8402464985994398</v>
      </c>
      <c r="F94" s="21">
        <f>IF(OR($A94="",$B94="",$C94=""),"",B94*'MPTO_working_3-way'!$I93)</f>
        <v>3.6931552437488762</v>
      </c>
      <c r="G94" s="22">
        <f>IF(OR($A94="",$B94="",$C94=""),"",C94*'MPTO_working_3-way'!$I93)</f>
        <v>5.3814547837483619</v>
      </c>
      <c r="H94" s="17">
        <f>IF(OR($A94="",$B94="",$C94=""),"",'MPTO_working_3-way'!E93)</f>
        <v>1.801805834233678</v>
      </c>
      <c r="I94" s="21">
        <f>IF(OR($A94="",$B94="",$C94=""),"",'MPTO_working_3-way'!F93)</f>
        <v>3.7408552705365876</v>
      </c>
      <c r="J94" s="22">
        <f>IF(OR($A94="",$B94="",$C94=""),"",'MPTO_working_3-way'!G93)</f>
        <v>5.628010124141257</v>
      </c>
      <c r="K94" s="17">
        <f>IF(OR($A94="",$B94="",$C94=""),"",'OddsRatio_working_3-way'!H93)</f>
        <v>1.8157616947297692</v>
      </c>
      <c r="L94" s="21">
        <f>IF(OR($A94="",$B94="",$C94=""),"",'OddsRatio_working_3-way'!I93)</f>
        <v>3.741134726914547</v>
      </c>
      <c r="M94" s="22">
        <f>IF(OR($A94="",$B94="",$C94=""),"",'OddsRatio_working_3-way'!J93)</f>
        <v>5.4954609521398554</v>
      </c>
      <c r="N94" s="17">
        <f>IF('Log_working_3-way'!$D93="","",A94^('Log_working_3-way'!$D93))</f>
        <v>1.8004046636864344</v>
      </c>
      <c r="O94" s="21">
        <f>IF('Log_working_3-way'!$D93="","",B94^('Log_working_3-way'!$D93))</f>
        <v>3.7601479328789269</v>
      </c>
      <c r="P94" s="22">
        <f>IF('Log_working_3-way'!$D93="","",C94^('Log_working_3-way'!$D93))</f>
        <v>5.5984042129171243</v>
      </c>
      <c r="Q94" s="24">
        <f t="shared" ref="Q94" si="209">(1/H94)*100</f>
        <v>55.499875791295118</v>
      </c>
      <c r="R94" s="24">
        <f t="shared" ref="R94" si="210">(1/F94)*100</f>
        <v>27.077117911374675</v>
      </c>
      <c r="S94" s="24">
        <f t="shared" ref="S94" si="211">(1/G94)*100</f>
        <v>18.582335821531643</v>
      </c>
      <c r="T94" s="26" t="s">
        <v>104</v>
      </c>
      <c r="U94" s="4" t="s">
        <v>76</v>
      </c>
      <c r="V94" s="4" t="s">
        <v>240</v>
      </c>
      <c r="W94" s="4" t="s">
        <v>255</v>
      </c>
    </row>
    <row r="95" spans="1:23" x14ac:dyDescent="0.2">
      <c r="A95" s="14">
        <v>1.94</v>
      </c>
      <c r="B95" s="14">
        <v>3.24</v>
      </c>
      <c r="C95" s="15">
        <v>4.34</v>
      </c>
      <c r="D95" s="20">
        <f t="shared" si="133"/>
        <v>5.4520639378194069E-2</v>
      </c>
      <c r="E95" s="17">
        <f>IF(OR($A95="",$B95="",$C95=""),"",A95*'MPTO_working_3-way'!$I94)</f>
        <v>2.0457700403936965</v>
      </c>
      <c r="F95" s="21">
        <f>IF(OR($A95="",$B95="",$C95=""),"",B95*'MPTO_working_3-way'!$I94)</f>
        <v>3.4166468715853489</v>
      </c>
      <c r="G95" s="22">
        <f>IF(OR($A95="",$B95="",$C95=""),"",C95*'MPTO_working_3-way'!$I94)</f>
        <v>4.5766195749013621</v>
      </c>
      <c r="H95" s="17">
        <f>IF(OR($A95="",$B95="",$C95=""),"",'MPTO_working_3-way'!E94)</f>
        <v>2.0108975724899496</v>
      </c>
      <c r="I95" s="21">
        <f>IF(OR($A95="",$B95="",$C95=""),"",'MPTO_working_3-way'!F94)</f>
        <v>3.4427149413852827</v>
      </c>
      <c r="J95" s="22">
        <f>IF(OR($A95="",$B95="",$C95=""),"",'MPTO_working_3-way'!G94)</f>
        <v>4.7116205505925794</v>
      </c>
      <c r="K95" s="17">
        <f>IF(OR($A95="",$B95="",$C95=""),"",'OddsRatio_working_3-way'!H94)</f>
        <v>2.0245617005793113</v>
      </c>
      <c r="L95" s="21">
        <f>IF(OR($A95="",$B95="",$C95=""),"",'OddsRatio_working_3-way'!I94)</f>
        <v>3.4415087332953811</v>
      </c>
      <c r="M95" s="22">
        <f>IF(OR($A95="",$B95="",$C95=""),"",'OddsRatio_working_3-way'!J94)</f>
        <v>4.6404639148243616</v>
      </c>
      <c r="N95" s="17">
        <f>IF('Log_working_3-way'!$D94="","",A95^('Log_working_3-way'!$D94))</f>
        <v>2.0104878832851489</v>
      </c>
      <c r="O95" s="21">
        <f>IF('Log_working_3-way'!$D94="","",B95^('Log_working_3-way'!$D94))</f>
        <v>3.4517609377466716</v>
      </c>
      <c r="P95" s="22">
        <f>IF('Log_working_3-way'!$D94="","",C95^('Log_working_3-way'!$D94))</f>
        <v>4.6970167718830327</v>
      </c>
      <c r="Q95" s="24">
        <f t="shared" ref="Q95" si="212">(1/H95)*100</f>
        <v>49.729037106637513</v>
      </c>
      <c r="R95" s="24">
        <f t="shared" ref="R95" si="213">(1/F95)*100</f>
        <v>29.268462255099625</v>
      </c>
      <c r="S95" s="24">
        <f t="shared" ref="S95" si="214">(1/G95)*100</f>
        <v>21.850188411641199</v>
      </c>
      <c r="T95" s="26" t="s">
        <v>52</v>
      </c>
      <c r="U95" s="4" t="s">
        <v>76</v>
      </c>
      <c r="V95" s="4" t="s">
        <v>244</v>
      </c>
      <c r="W95" s="4" t="s">
        <v>137</v>
      </c>
    </row>
    <row r="96" spans="1:23" x14ac:dyDescent="0.2">
      <c r="A96" s="14">
        <v>2.09</v>
      </c>
      <c r="B96" s="14">
        <v>3.3</v>
      </c>
      <c r="C96" s="15">
        <v>3.66</v>
      </c>
      <c r="D96" s="20">
        <f t="shared" si="133"/>
        <v>5.4723246267680992E-2</v>
      </c>
      <c r="E96" s="17">
        <f>IF(OR($A96="",$B96="",$C96=""),"",A96*'MPTO_working_3-way'!$I95)</f>
        <v>2.2043715846994529</v>
      </c>
      <c r="F96" s="21">
        <f>IF(OR($A96="",$B96="",$C96=""),"",B96*'MPTO_working_3-way'!$I95)</f>
        <v>3.4805867126833472</v>
      </c>
      <c r="G96" s="22">
        <f>IF(OR($A96="",$B96="",$C96=""),"",C96*'MPTO_working_3-way'!$I95)</f>
        <v>3.8602870813397128</v>
      </c>
      <c r="H96" s="17">
        <f>IF(OR($A96="",$B96="",$C96=""),"",'MPTO_working_3-way'!E95)</f>
        <v>2.1728369344973197</v>
      </c>
      <c r="I96" s="21">
        <f>IF(OR($A96="",$B96="",$C96=""),"",'MPTO_working_3-way'!F95)</f>
        <v>3.5113688527098561</v>
      </c>
      <c r="J96" s="22">
        <f>IF(OR($A96="",$B96="",$C96=""),"",'MPTO_working_3-way'!G95)</f>
        <v>3.9218306730013328</v>
      </c>
      <c r="K96" s="17">
        <f>IF(OR($A96="",$B96="",$C96=""),"",'OddsRatio_working_3-way'!H95)</f>
        <v>2.1855362064734929</v>
      </c>
      <c r="L96" s="21">
        <f>IF(OR($A96="",$B96="",$C96=""),"",'OddsRatio_working_3-way'!I95)</f>
        <v>3.501590160448655</v>
      </c>
      <c r="M96" s="22">
        <f>IF(OR($A96="",$B96="",$C96=""),"",'OddsRatio_working_3-way'!J95)</f>
        <v>3.8931434029536613</v>
      </c>
      <c r="N96" s="17">
        <f>IF('Log_working_3-way'!$D95="","",A96^('Log_working_3-way'!$D95))</f>
        <v>2.1727199454650092</v>
      </c>
      <c r="O96" s="21">
        <f>IF('Log_working_3-way'!$D95="","",B96^('Log_working_3-way'!$D95))</f>
        <v>3.5141197304538427</v>
      </c>
      <c r="P96" s="22">
        <f>IF('Log_working_3-way'!$D95="","",C96^('Log_working_3-way'!$D95))</f>
        <v>3.9187852771464846</v>
      </c>
      <c r="Q96" s="24">
        <f t="shared" ref="Q96" si="215">(1/H96)*100</f>
        <v>46.022781743230425</v>
      </c>
      <c r="R96" s="24">
        <f t="shared" ref="R96" si="216">(1/F96)*100</f>
        <v>28.730788299454641</v>
      </c>
      <c r="S96" s="24">
        <f t="shared" ref="S96" si="217">(1/G96)*100</f>
        <v>25.904809122459099</v>
      </c>
      <c r="T96" s="26" t="s">
        <v>103</v>
      </c>
      <c r="U96" s="4" t="s">
        <v>79</v>
      </c>
      <c r="V96" s="4" t="s">
        <v>138</v>
      </c>
      <c r="W96" s="4" t="s">
        <v>139</v>
      </c>
    </row>
    <row r="97" spans="1:23" x14ac:dyDescent="0.2">
      <c r="A97" s="14">
        <v>2.72</v>
      </c>
      <c r="B97" s="14">
        <v>2.9359999999999999</v>
      </c>
      <c r="C97" s="15">
        <v>2.9</v>
      </c>
      <c r="D97" s="20">
        <f t="shared" si="133"/>
        <v>5.307410007129798E-2</v>
      </c>
      <c r="E97" s="17">
        <f>IF(OR($A97="",$B97="",$C97=""),"",A97*'MPTO_working_3-way'!$I96)</f>
        <v>2.8643615521939307</v>
      </c>
      <c r="F97" s="21">
        <f>IF(OR($A97="",$B97="",$C97=""),"",B97*'MPTO_working_3-way'!$I96)</f>
        <v>3.0918255578093308</v>
      </c>
      <c r="G97" s="22">
        <f>IF(OR($A97="",$B97="",$C97=""),"",C97*'MPTO_working_3-way'!$I96)</f>
        <v>3.0539148902067641</v>
      </c>
      <c r="H97" s="17">
        <f>IF(OR($A97="",$B97="",$C97=""),"",'MPTO_working_3-way'!E96)</f>
        <v>2.8575045998099537</v>
      </c>
      <c r="I97" s="21">
        <f>IF(OR($A97="",$B97="",$C97=""),"",'MPTO_working_3-way'!F96)</f>
        <v>3.0968564618757393</v>
      </c>
      <c r="J97" s="22">
        <f>IF(OR($A97="",$B97="",$C97=""),"",'MPTO_working_3-way'!G96)</f>
        <v>3.0568305810897001</v>
      </c>
      <c r="K97" s="17">
        <f>IF(OR($A97="",$B97="",$C97=""),"",'OddsRatio_working_3-way'!H96)</f>
        <v>2.8607536140337735</v>
      </c>
      <c r="L97" s="21">
        <f>IF(OR($A97="",$B97="",$C97=""),"",'OddsRatio_working_3-way'!I96)</f>
        <v>3.0944296492845256</v>
      </c>
      <c r="M97" s="22">
        <f>IF(OR($A97="",$B97="",$C97=""),"",'OddsRatio_working_3-way'!J96)</f>
        <v>3.0554836434094002</v>
      </c>
      <c r="N97" s="17">
        <f>IF('Log_working_3-way'!$D96="","",A97^('Log_working_3-way'!$D96))</f>
        <v>2.8579033043069657</v>
      </c>
      <c r="O97" s="21">
        <f>IF('Log_working_3-way'!$D96="","",B97^('Log_working_3-way'!$D96))</f>
        <v>3.0965276119543197</v>
      </c>
      <c r="P97" s="22">
        <f>IF('Log_working_3-way'!$D96="","",C97^('Log_working_3-way'!$D96))</f>
        <v>3.0566948211057619</v>
      </c>
      <c r="Q97" s="24">
        <f t="shared" ref="Q97" si="218">(1/H97)*100</f>
        <v>34.995569213309672</v>
      </c>
      <c r="R97" s="24">
        <f t="shared" ref="R97" si="219">(1/F97)*100</f>
        <v>32.343351243546088</v>
      </c>
      <c r="S97" s="24">
        <f t="shared" ref="S97" si="220">(1/G97)*100</f>
        <v>32.744854914155624</v>
      </c>
      <c r="T97" s="26" t="s">
        <v>144</v>
      </c>
      <c r="U97" s="4" t="s">
        <v>79</v>
      </c>
      <c r="V97" s="4" t="s">
        <v>140</v>
      </c>
      <c r="W97" s="4" t="s">
        <v>141</v>
      </c>
    </row>
    <row r="98" spans="1:23" s="36" customFormat="1" x14ac:dyDescent="0.2">
      <c r="A98" s="28">
        <v>2.3839999999999999</v>
      </c>
      <c r="B98" s="28">
        <v>3.48</v>
      </c>
      <c r="C98" s="29">
        <v>2.83</v>
      </c>
      <c r="D98" s="30">
        <f t="shared" si="133"/>
        <v>6.017629954676651E-2</v>
      </c>
      <c r="E98" s="31">
        <f>IF(OR($A98="",$B98="",$C98=""),"",A98*'MPTO_working_3-way'!$I97)</f>
        <v>2.5274602981194914</v>
      </c>
      <c r="F98" s="32">
        <f>IF(OR($A98="",$B98="",$C98=""),"",B98*'MPTO_working_3-way'!$I97)</f>
        <v>3.6894135224227473</v>
      </c>
      <c r="G98" s="33">
        <f>IF(OR($A98="",$B98="",$C98=""),"",C98*'MPTO_working_3-way'!$I97)</f>
        <v>3.0002989277173495</v>
      </c>
      <c r="H98" s="31">
        <f>IF(OR($A98="",$B98="",$C98=""),"",'MPTO_working_3-way'!E97)</f>
        <v>2.5037285479672193</v>
      </c>
      <c r="I98" s="32">
        <f>IF(OR($A98="",$B98="",$C98=""),"",'MPTO_working_3-way'!F97)</f>
        <v>3.7411490680854507</v>
      </c>
      <c r="J98" s="33">
        <f>IF(OR($A98="",$B98="",$C98=""),"",'MPTO_working_3-way'!G97)</f>
        <v>3.0003169179814897</v>
      </c>
      <c r="K98" s="31">
        <f>IF(OR($A98="",$B98="",$C98=""),"",'OddsRatio_working_3-way'!H97)</f>
        <v>2.5145136862784128</v>
      </c>
      <c r="L98" s="32">
        <f>IF(OR($A98="",$B98="",$C98=""),"",'OddsRatio_working_3-way'!I97)</f>
        <v>3.7138684551809713</v>
      </c>
      <c r="M98" s="33">
        <f>IF(OR($A98="",$B98="",$C98=""),"",'OddsRatio_working_3-way'!J97)</f>
        <v>3.0025722874924101</v>
      </c>
      <c r="N98" s="31">
        <f>IF('Log_working_3-way'!$D97="","",A98^('Log_working_3-way'!$D97))</f>
        <v>2.5047114578024123</v>
      </c>
      <c r="O98" s="32">
        <f>IF('Log_working_3-way'!$D97="","",B98^('Log_working_3-way'!$D97))</f>
        <v>3.7356855084615073</v>
      </c>
      <c r="P98" s="33">
        <f>IF('Log_working_3-way'!$D97="","",C98^('Log_working_3-way'!$D97))</f>
        <v>3.002426602852001</v>
      </c>
      <c r="Q98" s="34">
        <f t="shared" ref="Q98" si="221">(1/H98)*100</f>
        <v>39.940432073273335</v>
      </c>
      <c r="R98" s="34">
        <f t="shared" ref="R98" si="222">(1/F98)*100</f>
        <v>27.104578923517487</v>
      </c>
      <c r="S98" s="34">
        <f t="shared" ref="S98" si="223">(1/G98)*100</f>
        <v>33.330012245173442</v>
      </c>
      <c r="T98" s="35" t="s">
        <v>54</v>
      </c>
      <c r="U98" s="36" t="s">
        <v>79</v>
      </c>
      <c r="V98" s="36" t="s">
        <v>142</v>
      </c>
      <c r="W98" s="36" t="s">
        <v>96</v>
      </c>
    </row>
    <row r="99" spans="1:23" x14ac:dyDescent="0.2">
      <c r="A99" s="14">
        <v>3.22</v>
      </c>
      <c r="B99" s="14">
        <v>3.3</v>
      </c>
      <c r="C99" s="15">
        <v>2.25</v>
      </c>
      <c r="D99" s="20">
        <f t="shared" si="133"/>
        <v>5.8033753685927447E-2</v>
      </c>
      <c r="E99" s="17">
        <f>IF(OR($A99="",$B99="",$C99=""),"",A99*'MPTO_working_3-way'!$I98)</f>
        <v>3.4068686868686866</v>
      </c>
      <c r="F99" s="21">
        <f>IF(OR($A99="",$B99="",$C99=""),"",B99*'MPTO_working_3-way'!$I98)</f>
        <v>3.4915113871635604</v>
      </c>
      <c r="G99" s="22">
        <f>IF(OR($A99="",$B99="",$C99=""),"",C99*'MPTO_working_3-way'!$I98)</f>
        <v>2.3805759457933369</v>
      </c>
      <c r="H99" s="17">
        <f>IF(OR($A99="",$B99="",$C99=""),"",'MPTO_working_3-way'!E98)</f>
        <v>3.4338958707360856</v>
      </c>
      <c r="I99" s="21">
        <f>IF(OR($A99="",$B99="",$C99=""),"",'MPTO_working_3-way'!F98)</f>
        <v>3.5250276446737918</v>
      </c>
      <c r="J99" s="22">
        <f>IF(OR($A99="",$B99="",$C99=""),"",'MPTO_working_3-way'!G98)</f>
        <v>2.3523884488611206</v>
      </c>
      <c r="K99" s="17">
        <f>IF(OR($A99="",$B99="",$C99=""),"",'OddsRatio_working_3-way'!H98)</f>
        <v>3.4229035281773164</v>
      </c>
      <c r="L99" s="21">
        <f>IF(OR($A99="",$B99="",$C99=""),"",'OddsRatio_working_3-way'!I98)</f>
        <v>3.5102153670305531</v>
      </c>
      <c r="M99" s="22">
        <f>IF(OR($A99="",$B99="",$C99=""),"",'OddsRatio_working_3-way'!J98)</f>
        <v>2.3642474820818227</v>
      </c>
      <c r="N99" s="17">
        <f>IF('Log_working_3-way'!$D98="","",A99^('Log_working_3-way'!$D98))</f>
        <v>3.4340670528429582</v>
      </c>
      <c r="O99" s="21">
        <f>IF('Log_working_3-way'!$D98="","",B99^('Log_working_3-way'!$D98))</f>
        <v>3.524142572169342</v>
      </c>
      <c r="P99" s="22">
        <f>IF('Log_working_3-way'!$D98="","",C99^('Log_working_3-way'!$D98))</f>
        <v>2.3527024186163299</v>
      </c>
      <c r="Q99" s="24">
        <f t="shared" ref="Q99" si="224">(1/H99)*100</f>
        <v>29.121442164920431</v>
      </c>
      <c r="R99" s="24">
        <f t="shared" ref="R99" si="225">(1/F99)*100</f>
        <v>28.640891840607217</v>
      </c>
      <c r="S99" s="24">
        <f t="shared" ref="S99" si="226">(1/G99)*100</f>
        <v>42.00664136622391</v>
      </c>
      <c r="T99" s="26" t="s">
        <v>145</v>
      </c>
      <c r="U99" s="4" t="s">
        <v>79</v>
      </c>
      <c r="V99" s="4" t="s">
        <v>97</v>
      </c>
      <c r="W99" s="4" t="s">
        <v>143</v>
      </c>
    </row>
    <row r="100" spans="1:23" x14ac:dyDescent="0.2">
      <c r="A100" s="14">
        <v>1.74</v>
      </c>
      <c r="B100" s="14">
        <v>3.64</v>
      </c>
      <c r="C100" s="15">
        <v>4.62</v>
      </c>
      <c r="D100" s="20">
        <f t="shared" si="133"/>
        <v>6.588813485365197E-2</v>
      </c>
      <c r="E100" s="17">
        <f>IF(OR($A100="",$B100="",$C100=""),"",A100*'MPTO_working_3-way'!$I99)</f>
        <v>1.8546453546453545</v>
      </c>
      <c r="F100" s="21">
        <f>IF(OR($A100="",$B100="",$C100=""),"",B100*'MPTO_working_3-way'!$I99)</f>
        <v>3.8798328108672933</v>
      </c>
      <c r="G100" s="22">
        <f>IF(OR($A100="",$B100="",$C100=""),"",C100*'MPTO_working_3-way'!$I99)</f>
        <v>4.9244031830238724</v>
      </c>
      <c r="H100" s="17">
        <f>IF(OR($A100="",$B100="",$C100=""),"",'MPTO_working_3-way'!E99)</f>
        <v>1.8091363598592911</v>
      </c>
      <c r="I100" s="21">
        <f>IF(OR($A100="",$B100="",$C100=""),"",'MPTO_working_3-way'!F99)</f>
        <v>3.9562820842860815</v>
      </c>
      <c r="J100" s="22">
        <f>IF(OR($A100="",$B100="",$C100=""),"",'MPTO_working_3-way'!G99)</f>
        <v>5.1417184916948742</v>
      </c>
      <c r="K100" s="17">
        <f>IF(OR($A100="",$B100="",$C100=""),"",'OddsRatio_working_3-way'!H99)</f>
        <v>1.8251679114808872</v>
      </c>
      <c r="L100" s="21">
        <f>IF(OR($A100="",$B100="",$C100=""),"",'OddsRatio_working_3-way'!I99)</f>
        <v>3.9438422787966787</v>
      </c>
      <c r="M100" s="22">
        <f>IF(OR($A100="",$B100="",$C100=""),"",'OddsRatio_working_3-way'!J99)</f>
        <v>5.0366322156227179</v>
      </c>
      <c r="N100" s="17">
        <f>IF('Log_working_3-way'!$D99="","",A100^('Log_working_3-way'!$D99))</f>
        <v>1.8069422488902798</v>
      </c>
      <c r="O100" s="21">
        <f>IF('Log_working_3-way'!$D99="","",B100^('Log_working_3-way'!$D99))</f>
        <v>3.9750643031776396</v>
      </c>
      <c r="P100" s="22">
        <f>IF('Log_working_3-way'!$D99="","",C100^('Log_working_3-way'!$D99))</f>
        <v>5.1279257402876537</v>
      </c>
      <c r="Q100" s="24">
        <f t="shared" ref="Q100" si="227">(1/H100)*100</f>
        <v>55.274993206027702</v>
      </c>
      <c r="R100" s="24">
        <f t="shared" ref="R100" si="228">(1/F100)*100</f>
        <v>25.774306490708327</v>
      </c>
      <c r="S100" s="24">
        <f t="shared" ref="S100" si="229">(1/G100)*100</f>
        <v>20.307029356315649</v>
      </c>
      <c r="U100" s="4" t="s">
        <v>79</v>
      </c>
      <c r="V100" s="4" t="s">
        <v>92</v>
      </c>
      <c r="W100" s="4" t="s">
        <v>85</v>
      </c>
    </row>
    <row r="101" spans="1:23" x14ac:dyDescent="0.2">
      <c r="A101" s="14">
        <v>1.81</v>
      </c>
      <c r="B101" s="14">
        <v>3.84</v>
      </c>
      <c r="C101" s="15">
        <v>4.1399999999999997</v>
      </c>
      <c r="D101" s="20">
        <f t="shared" si="133"/>
        <v>5.4448748231777255E-2</v>
      </c>
      <c r="E101" s="17">
        <f>IF(OR($A101="",$B101="",$C101=""),"",A101*'MPTO_working_3-way'!$I100)</f>
        <v>1.9085522342995169</v>
      </c>
      <c r="F101" s="21">
        <f>IF(OR($A101="",$B101="",$C101=""),"",B101*'MPTO_working_3-way'!$I100)</f>
        <v>4.0490831932100244</v>
      </c>
      <c r="G101" s="22">
        <f>IF(OR($A101="",$B101="",$C101=""),"",C101*'MPTO_working_3-way'!$I100)</f>
        <v>4.3654178176795577</v>
      </c>
      <c r="H101" s="17">
        <f>IF(OR($A101="",$B101="",$C101=""),"",'MPTO_working_3-way'!E100)</f>
        <v>1.87147949523367</v>
      </c>
      <c r="I101" s="21">
        <f>IF(OR($A101="",$B101="",$C101=""),"",'MPTO_working_3-way'!F100)</f>
        <v>4.1276758848465782</v>
      </c>
      <c r="J101" s="22">
        <f>IF(OR($A101="",$B101="",$C101=""),"",'MPTO_working_3-way'!G100)</f>
        <v>4.476349656946506</v>
      </c>
      <c r="K101" s="17">
        <f>IF(OR($A101="",$B101="",$C101=""),"",'OddsRatio_working_3-way'!H100)</f>
        <v>1.8848925815092832</v>
      </c>
      <c r="L101" s="21">
        <f>IF(OR($A101="",$B101="",$C101=""),"",'OddsRatio_working_3-way'!I100)</f>
        <v>4.1025863351683505</v>
      </c>
      <c r="M101" s="22">
        <f>IF(OR($A101="",$B101="",$C101=""),"",'OddsRatio_working_3-way'!J100)</f>
        <v>4.4303243283199381</v>
      </c>
      <c r="N101" s="17">
        <f>IF('Log_working_3-way'!$D100="","",A101^('Log_working_3-way'!$D100))</f>
        <v>1.8700165849965404</v>
      </c>
      <c r="O101" s="21">
        <f>IF('Log_working_3-way'!$D100="","",B101^('Log_working_3-way'!$D100))</f>
        <v>4.1348247729820251</v>
      </c>
      <c r="P101" s="22">
        <f>IF('Log_working_3-way'!$D100="","",C101^('Log_working_3-way'!$D100))</f>
        <v>4.4763325004758094</v>
      </c>
      <c r="Q101" s="24">
        <f t="shared" ref="Q101" si="230">(1/H101)*100</f>
        <v>53.433660510137813</v>
      </c>
      <c r="R101" s="24">
        <f t="shared" ref="R101" si="231">(1/F101)*100</f>
        <v>24.696948723526273</v>
      </c>
      <c r="S101" s="24">
        <f t="shared" ref="S101" si="232">(1/G101)*100</f>
        <v>22.907314758053353</v>
      </c>
      <c r="T101" s="26" t="s">
        <v>146</v>
      </c>
      <c r="U101" s="4" t="s">
        <v>79</v>
      </c>
      <c r="V101" s="4" t="s">
        <v>89</v>
      </c>
      <c r="W101" s="4" t="s">
        <v>91</v>
      </c>
    </row>
    <row r="102" spans="1:23" x14ac:dyDescent="0.2">
      <c r="A102" s="14">
        <v>2.39</v>
      </c>
      <c r="B102" s="14">
        <v>3.1040000000000001</v>
      </c>
      <c r="C102" s="15">
        <v>3.2</v>
      </c>
      <c r="D102" s="20">
        <f t="shared" si="133"/>
        <v>5.3074990294612379E-2</v>
      </c>
      <c r="E102" s="17">
        <f>IF(OR($A102="",$B102="",$C102=""),"",A102*'MPTO_working_3-way'!$I101)</f>
        <v>2.5168492268041236</v>
      </c>
      <c r="F102" s="21">
        <f>IF(OR($A102="",$B102="",$C102=""),"",B102*'MPTO_working_3-way'!$I101)</f>
        <v>3.2687447698744769</v>
      </c>
      <c r="G102" s="22">
        <f>IF(OR($A102="",$B102="",$C102=""),"",C102*'MPTO_working_3-way'!$I101)</f>
        <v>3.3698399689427596</v>
      </c>
      <c r="H102" s="17">
        <f>IF(OR($A102="",$B102="",$C102=""),"",'MPTO_working_3-way'!E101)</f>
        <v>2.4955181840403844</v>
      </c>
      <c r="I102" s="21">
        <f>IF(OR($A102="",$B102="",$C102=""),"",'MPTO_working_3-way'!F101)</f>
        <v>3.2843603993943562</v>
      </c>
      <c r="J102" s="22">
        <f>IF(OR($A102="",$B102="",$C102=""),"",'MPTO_working_3-way'!G101)</f>
        <v>3.3920343353919127</v>
      </c>
      <c r="K102" s="17">
        <f>IF(OR($A102="",$B102="",$C102=""),"",'OddsRatio_working_3-way'!H101)</f>
        <v>2.5048648845120844</v>
      </c>
      <c r="L102" s="21">
        <f>IF(OR($A102="",$B102="",$C102=""),"",'OddsRatio_working_3-way'!I101)</f>
        <v>3.2778674223118176</v>
      </c>
      <c r="M102" s="22">
        <f>IF(OR($A102="",$B102="",$C102=""),"",'OddsRatio_working_3-way'!J101)</f>
        <v>3.3818005366378312</v>
      </c>
      <c r="N102" s="17">
        <f>IF('Log_working_3-way'!$D101="","",A102^('Log_working_3-way'!$D101))</f>
        <v>2.4960935213412219</v>
      </c>
      <c r="O102" s="21">
        <f>IF('Log_working_3-way'!$D101="","",B102^('Log_working_3-way'!$D101))</f>
        <v>3.2843071950435863</v>
      </c>
      <c r="P102" s="22">
        <f>IF('Log_working_3-way'!$D101="","",C102^('Log_working_3-way'!$D101))</f>
        <v>3.3910286583022513</v>
      </c>
      <c r="Q102" s="24">
        <f t="shared" ref="Q102" si="233">(1/H102)*100</f>
        <v>40.071837840946671</v>
      </c>
      <c r="R102" s="24">
        <f t="shared" ref="R102" si="234">(1/F102)*100</f>
        <v>30.592783175249288</v>
      </c>
      <c r="S102" s="24">
        <f t="shared" ref="S102" si="235">(1/G102)*100</f>
        <v>29.67499967999181</v>
      </c>
      <c r="T102" s="26" t="s">
        <v>102</v>
      </c>
      <c r="U102" s="4" t="s">
        <v>39</v>
      </c>
      <c r="V102" s="4" t="s">
        <v>147</v>
      </c>
      <c r="W102" s="4" t="s">
        <v>72</v>
      </c>
    </row>
    <row r="103" spans="1:23" x14ac:dyDescent="0.2">
      <c r="A103" s="14">
        <v>1.72</v>
      </c>
      <c r="B103" s="14">
        <v>3.68</v>
      </c>
      <c r="C103" s="15">
        <v>5</v>
      </c>
      <c r="D103" s="20">
        <f t="shared" si="133"/>
        <v>5.3134479271991886E-2</v>
      </c>
      <c r="E103" s="17">
        <f>IF(OR($A103="",$B103="",$C103=""),"",A103*'MPTO_working_3-way'!$I102)</f>
        <v>1.811391304347826</v>
      </c>
      <c r="F103" s="21">
        <f>IF(OR($A103="",$B103="",$C103=""),"",B103*'MPTO_working_3-way'!$I102)</f>
        <v>3.8755348837209302</v>
      </c>
      <c r="G103" s="22">
        <f>IF(OR($A103="",$B103="",$C103=""),"",C103*'MPTO_working_3-way'!$I102)</f>
        <v>5.2656723963599594</v>
      </c>
      <c r="H103" s="17">
        <f>IF(OR($A103="",$B103="",$C103=""),"",'MPTO_working_3-way'!E102)</f>
        <v>1.7740440670872073</v>
      </c>
      <c r="I103" s="21">
        <f>IF(OR($A103="",$B103="",$C103=""),"",'MPTO_working_3-way'!F102)</f>
        <v>3.9365795409314051</v>
      </c>
      <c r="J103" s="22">
        <f>IF(OR($A103="",$B103="",$C103=""),"",'MPTO_working_3-way'!G102)</f>
        <v>5.485809374133308</v>
      </c>
      <c r="K103" s="17">
        <f>IF(OR($A103="",$B103="",$C103=""),"",'OddsRatio_working_3-way'!H102)</f>
        <v>1.7873111711156275</v>
      </c>
      <c r="L103" s="21">
        <f>IF(OR($A103="",$B103="",$C103=""),"",'OddsRatio_working_3-way'!I102)</f>
        <v>3.9305471369303921</v>
      </c>
      <c r="M103" s="22">
        <f>IF(OR($A103="",$B103="",$C103=""),"",'OddsRatio_working_3-way'!J102)</f>
        <v>5.373950950642377</v>
      </c>
      <c r="N103" s="17">
        <f>IF('Log_working_3-way'!$D102="","",A103^('Log_working_3-way'!$D102))</f>
        <v>1.7724015777425464</v>
      </c>
      <c r="O103" s="21">
        <f>IF('Log_working_3-way'!$D102="","",B103^('Log_working_3-way'!$D102))</f>
        <v>3.9551296481686804</v>
      </c>
      <c r="P103" s="22">
        <f>IF('Log_working_3-way'!$D102="","",C103^('Log_working_3-way'!$D102))</f>
        <v>5.4657483172428076</v>
      </c>
      <c r="Q103" s="24">
        <f t="shared" ref="Q103" si="236">(1/H103)*100</f>
        <v>56.368385574654532</v>
      </c>
      <c r="R103" s="24">
        <f t="shared" ref="R103" si="237">(1/F103)*100</f>
        <v>25.802889923671451</v>
      </c>
      <c r="S103" s="24">
        <f t="shared" ref="S103" si="238">(1/G103)*100</f>
        <v>18.990926983822188</v>
      </c>
      <c r="T103" s="26" t="s">
        <v>51</v>
      </c>
      <c r="U103" s="4" t="s">
        <v>148</v>
      </c>
      <c r="V103" s="4" t="s">
        <v>149</v>
      </c>
      <c r="W103" s="4" t="s">
        <v>150</v>
      </c>
    </row>
    <row r="104" spans="1:23" x14ac:dyDescent="0.2">
      <c r="A104" s="14">
        <v>3.03</v>
      </c>
      <c r="B104" s="14">
        <v>3.26</v>
      </c>
      <c r="C104" s="15">
        <v>2.3919999999999999</v>
      </c>
      <c r="D104" s="20">
        <f t="shared" si="133"/>
        <v>5.4841670226895012E-2</v>
      </c>
      <c r="E104" s="17">
        <f>IF(OR($A104="",$B104="",$C104=""),"",A104*'MPTO_working_3-way'!$I103)</f>
        <v>3.1961702607874916</v>
      </c>
      <c r="F104" s="21">
        <f>IF(OR($A104="",$B104="",$C104=""),"",B104*'MPTO_working_3-way'!$I103)</f>
        <v>3.4387838449396777</v>
      </c>
      <c r="G104" s="22">
        <f>IF(OR($A104="",$B104="",$C104=""),"",C104*'MPTO_working_3-way'!$I103)</f>
        <v>2.5231812751827327</v>
      </c>
      <c r="H104" s="17">
        <f>IF(OR($A104="",$B104="",$C104=""),"",'MPTO_working_3-way'!E103)</f>
        <v>3.2076733030990128</v>
      </c>
      <c r="I104" s="21">
        <f>IF(OR($A104="",$B104="",$C104=""),"",'MPTO_working_3-way'!F103)</f>
        <v>3.4665901024485262</v>
      </c>
      <c r="J104" s="22">
        <f>IF(OR($A104="",$B104="",$C104=""),"",'MPTO_working_3-way'!G103)</f>
        <v>2.5013779845769393</v>
      </c>
      <c r="K104" s="17">
        <f>IF(OR($A104="",$B104="",$C104=""),"",'OddsRatio_working_3-way'!H103)</f>
        <v>3.2035028087958386</v>
      </c>
      <c r="L104" s="21">
        <f>IF(OR($A104="",$B104="",$C104=""),"",'OddsRatio_working_3-way'!I103)</f>
        <v>3.4531607625017711</v>
      </c>
      <c r="M104" s="22">
        <f>IF(OR($A104="",$B104="",$C104=""),"",'OddsRatio_working_3-way'!J103)</f>
        <v>2.5109733546028603</v>
      </c>
      <c r="N104" s="17">
        <f>IF('Log_working_3-way'!$D103="","",A104^('Log_working_3-way'!$D103))</f>
        <v>3.2082053136818187</v>
      </c>
      <c r="O104" s="21">
        <f>IF('Log_working_3-way'!$D103="","",B104^('Log_working_3-way'!$D103))</f>
        <v>3.4647763121257236</v>
      </c>
      <c r="P104" s="22">
        <f>IF('Log_working_3-way'!$D103="","",C104^('Log_working_3-way'!$D103))</f>
        <v>2.5019995357100102</v>
      </c>
      <c r="Q104" s="24">
        <f t="shared" ref="Q104" si="239">(1/H104)*100</f>
        <v>31.175244655803169</v>
      </c>
      <c r="R104" s="24">
        <f t="shared" ref="R104" si="240">(1/F104)*100</f>
        <v>29.080048211565963</v>
      </c>
      <c r="S104" s="24">
        <f t="shared" ref="S104" si="241">(1/G104)*100</f>
        <v>39.632507177970339</v>
      </c>
      <c r="T104" s="26" t="s">
        <v>145</v>
      </c>
      <c r="U104" s="4" t="s">
        <v>148</v>
      </c>
      <c r="V104" s="4" t="s">
        <v>151</v>
      </c>
      <c r="W104" s="4" t="s">
        <v>152</v>
      </c>
    </row>
    <row r="105" spans="1:23" x14ac:dyDescent="0.2">
      <c r="A105" s="14">
        <v>2.79</v>
      </c>
      <c r="B105" s="14">
        <v>3.42</v>
      </c>
      <c r="C105" s="15">
        <v>2.488</v>
      </c>
      <c r="D105" s="20">
        <f t="shared" si="133"/>
        <v>5.2749860336974486E-2</v>
      </c>
      <c r="E105" s="17">
        <f>IF(OR($A105="",$B105="",$C105=""),"",A105*'MPTO_working_3-way'!$I104)</f>
        <v>2.9371721103401587</v>
      </c>
      <c r="F105" s="21">
        <f>IF(OR($A105="",$B105="",$C105=""),"",B105*'MPTO_working_3-way'!$I104)</f>
        <v>3.6004045223524526</v>
      </c>
      <c r="G105" s="22">
        <f>IF(OR($A105="",$B105="",$C105=""),"",C105*'MPTO_working_3-way'!$I104)</f>
        <v>2.6192416525183924</v>
      </c>
      <c r="H105" s="17">
        <f>IF(OR($A105="",$B105="",$C105=""),"",'MPTO_working_3-way'!E104)</f>
        <v>2.9339309358048946</v>
      </c>
      <c r="I105" s="21">
        <f>IF(OR($A105="",$B105="",$C105=""),"",'MPTO_working_3-way'!F104)</f>
        <v>3.638819852470522</v>
      </c>
      <c r="J105" s="22">
        <f>IF(OR($A105="",$B105="",$C105=""),"",'MPTO_working_3-way'!G104)</f>
        <v>2.6018224945828603</v>
      </c>
      <c r="K105" s="17">
        <f>IF(OR($A105="",$B105="",$C105=""),"",'OddsRatio_working_3-way'!H104)</f>
        <v>2.9368110518182693</v>
      </c>
      <c r="L105" s="21">
        <f>IF(OR($A105="",$B105="",$C105=""),"",'OddsRatio_working_3-way'!I104)</f>
        <v>3.6184819806705089</v>
      </c>
      <c r="M105" s="22">
        <f>IF(OR($A105="",$B105="",$C105=""),"",'OddsRatio_working_3-way'!J104)</f>
        <v>2.6100418129081473</v>
      </c>
      <c r="N105" s="17">
        <f>IF('Log_working_3-way'!$D104="","",A105^('Log_working_3-way'!$D104))</f>
        <v>2.9353689147854798</v>
      </c>
      <c r="O105" s="21">
        <f>IF('Log_working_3-way'!$D104="","",B105^('Log_working_3-way'!$D104))</f>
        <v>3.6346424285247059</v>
      </c>
      <c r="P105" s="22">
        <f>IF('Log_working_3-way'!$D104="","",C105^('Log_working_3-way'!$D104))</f>
        <v>2.6028307481325741</v>
      </c>
      <c r="Q105" s="24">
        <f t="shared" ref="Q105" si="242">(1/H105)*100</f>
        <v>34.083965228910884</v>
      </c>
      <c r="R105" s="24">
        <f t="shared" ref="R105" si="243">(1/F105)*100</f>
        <v>27.774656814024173</v>
      </c>
      <c r="S105" s="24">
        <f t="shared" ref="S105" si="244">(1/G105)*100</f>
        <v>38.178989672010722</v>
      </c>
      <c r="T105" s="26" t="s">
        <v>52</v>
      </c>
      <c r="U105" s="4" t="s">
        <v>148</v>
      </c>
      <c r="V105" s="4" t="s">
        <v>153</v>
      </c>
      <c r="W105" s="4" t="s">
        <v>111</v>
      </c>
    </row>
    <row r="106" spans="1:23" x14ac:dyDescent="0.2">
      <c r="A106" s="14">
        <v>2.2160000000000002</v>
      </c>
      <c r="B106" s="14">
        <v>3.48</v>
      </c>
      <c r="C106" s="15">
        <v>3.17</v>
      </c>
      <c r="D106" s="20">
        <f t="shared" si="133"/>
        <v>5.4077272994428993E-2</v>
      </c>
      <c r="E106" s="17">
        <f>IF(OR($A106="",$B106="",$C106=""),"",A106*'MPTO_working_3-way'!$I105)</f>
        <v>2.335835236955655</v>
      </c>
      <c r="F106" s="21">
        <f>IF(OR($A106="",$B106="",$C106=""),"",B106*'MPTO_working_3-way'!$I105)</f>
        <v>3.6681889100206129</v>
      </c>
      <c r="G106" s="22">
        <f>IF(OR($A106="",$B106="",$C106=""),"",C106*'MPTO_working_3-way'!$I105)</f>
        <v>3.3414249553923399</v>
      </c>
      <c r="H106" s="17">
        <f>IF(OR($A106="",$B106="",$C106=""),"",'MPTO_working_3-way'!E105)</f>
        <v>2.3082012825450442</v>
      </c>
      <c r="I106" s="21">
        <f>IF(OR($A106="",$B106="",$C106=""),"",'MPTO_working_3-way'!F105)</f>
        <v>3.7129094615230831</v>
      </c>
      <c r="J106" s="22">
        <f>IF(OR($A106="",$B106="",$C106=""),"",'MPTO_working_3-way'!G105)</f>
        <v>3.3621169140022209</v>
      </c>
      <c r="K106" s="17">
        <f>IF(OR($A106="",$B106="",$C106=""),"",'OddsRatio_working_3-way'!H105)</f>
        <v>2.3197826958498666</v>
      </c>
      <c r="L106" s="21">
        <f>IF(OR($A106="",$B106="",$C106=""),"",'OddsRatio_working_3-way'!I105)</f>
        <v>3.6916620770622277</v>
      </c>
      <c r="M106" s="22">
        <f>IF(OR($A106="",$B106="",$C106=""),"",'OddsRatio_working_3-way'!J105)</f>
        <v>3.355204317429449</v>
      </c>
      <c r="N106" s="17">
        <f>IF('Log_working_3-way'!$D105="","",A106^('Log_working_3-way'!$D105))</f>
        <v>2.3084918700861103</v>
      </c>
      <c r="O106" s="21">
        <f>IF('Log_working_3-way'!$D105="","",B106^('Log_working_3-way'!$D105))</f>
        <v>3.7103137073125194</v>
      </c>
      <c r="P106" s="22">
        <f>IF('Log_working_3-way'!$D105="","",C106^('Log_working_3-way'!$D105))</f>
        <v>3.3636310661803539</v>
      </c>
      <c r="Q106" s="24">
        <f t="shared" ref="Q106" si="245">(1/H106)*100</f>
        <v>43.323778024132743</v>
      </c>
      <c r="R106" s="24">
        <f t="shared" ref="R106" si="246">(1/F106)*100</f>
        <v>27.261409500155231</v>
      </c>
      <c r="S106" s="24">
        <f t="shared" ref="S106" si="247">(1/G106)*100</f>
        <v>29.92735175411363</v>
      </c>
      <c r="T106" s="26" t="s">
        <v>163</v>
      </c>
      <c r="U106" s="4" t="s">
        <v>148</v>
      </c>
      <c r="V106" s="4" t="s">
        <v>154</v>
      </c>
      <c r="W106" s="4" t="s">
        <v>155</v>
      </c>
    </row>
    <row r="107" spans="1:23" x14ac:dyDescent="0.2">
      <c r="A107" s="14">
        <v>2.1739999999999999</v>
      </c>
      <c r="B107" s="14">
        <v>3.44</v>
      </c>
      <c r="C107" s="15">
        <v>3.3</v>
      </c>
      <c r="D107" s="20">
        <f t="shared" si="133"/>
        <v>5.3709578184878204E-2</v>
      </c>
      <c r="E107" s="17">
        <f>IF(OR($A107="",$B107="",$C107=""),"",A107*'MPTO_working_3-way'!$I106)</f>
        <v>2.2907646229739251</v>
      </c>
      <c r="F107" s="21">
        <f>IF(OR($A107="",$B107="",$C107=""),"",B107*'MPTO_working_3-way'!$I106)</f>
        <v>3.6247609489559811</v>
      </c>
      <c r="G107" s="22">
        <f>IF(OR($A107="",$B107="",$C107=""),"",C107*'MPTO_working_3-way'!$I106)</f>
        <v>3.4772416080100981</v>
      </c>
      <c r="H107" s="17">
        <f>IF(OR($A107="",$B107="",$C107=""),"",'MPTO_working_3-way'!E106)</f>
        <v>2.2620421669240005</v>
      </c>
      <c r="I107" s="21">
        <f>IF(OR($A107="",$B107="",$C107=""),"",'MPTO_working_3-way'!F106)</f>
        <v>3.6657633021156317</v>
      </c>
      <c r="J107" s="22">
        <f>IF(OR($A107="",$B107="",$C107=""),"",'MPTO_working_3-way'!G106)</f>
        <v>3.5072077114687099</v>
      </c>
      <c r="K107" s="17">
        <f>IF(OR($A107="",$B107="",$C107=""),"",'OddsRatio_working_3-way'!H106)</f>
        <v>2.2738769831688601</v>
      </c>
      <c r="L107" s="21">
        <f>IF(OR($A107="",$B107="",$C107=""),"",'OddsRatio_working_3-way'!I106)</f>
        <v>3.6475807827359614</v>
      </c>
      <c r="M107" s="22">
        <f>IF(OR($A107="",$B107="",$C107=""),"",'OddsRatio_working_3-way'!J106)</f>
        <v>3.4956704099560292</v>
      </c>
      <c r="N107" s="17">
        <f>IF('Log_working_3-way'!$D106="","",A107^('Log_working_3-way'!$D106))</f>
        <v>2.262165573453788</v>
      </c>
      <c r="O107" s="21">
        <f>IF('Log_working_3-way'!$D106="","",B107^('Log_working_3-way'!$D106))</f>
        <v>3.6645927461158827</v>
      </c>
      <c r="P107" s="22">
        <f>IF('Log_working_3-way'!$D106="","",C107^('Log_working_3-way'!$D106))</f>
        <v>3.5079830663602545</v>
      </c>
      <c r="Q107" s="24">
        <f t="shared" ref="Q107" si="248">(1/H107)*100</f>
        <v>44.207840800767784</v>
      </c>
      <c r="R107" s="24">
        <f t="shared" ref="R107" si="249">(1/F107)*100</f>
        <v>27.588026192127902</v>
      </c>
      <c r="S107" s="24">
        <f t="shared" ref="S107" si="250">(1/G107)*100</f>
        <v>28.758427303309087</v>
      </c>
      <c r="T107" s="26" t="s">
        <v>35</v>
      </c>
      <c r="U107" s="4" t="s">
        <v>148</v>
      </c>
      <c r="V107" s="4" t="s">
        <v>156</v>
      </c>
      <c r="W107" s="4" t="s">
        <v>157</v>
      </c>
    </row>
    <row r="108" spans="1:23" x14ac:dyDescent="0.2">
      <c r="A108" s="14">
        <v>3.78</v>
      </c>
      <c r="B108" s="14">
        <v>3.56</v>
      </c>
      <c r="C108" s="15">
        <v>1.9650000000000001</v>
      </c>
      <c r="D108" s="20">
        <f t="shared" si="133"/>
        <v>5.4354993372061955E-2</v>
      </c>
      <c r="E108" s="17">
        <f>IF(OR($A108="",$B108="",$C108=""),"",A108*'MPTO_working_3-way'!$I107)</f>
        <v>3.9854618749463939</v>
      </c>
      <c r="F108" s="21">
        <f>IF(OR($A108="",$B108="",$C108=""),"",B108*'MPTO_working_3-way'!$I107)</f>
        <v>3.7535037764045405</v>
      </c>
      <c r="G108" s="22">
        <f>IF(OR($A108="",$B108="",$C108=""),"",C108*'MPTO_working_3-way'!$I107)</f>
        <v>2.0718075619761018</v>
      </c>
      <c r="H108" s="17">
        <f>IF(OR($A108="",$B108="",$C108=""),"",'MPTO_working_3-way'!E107)</f>
        <v>4.0579156527995019</v>
      </c>
      <c r="I108" s="21">
        <f>IF(OR($A108="",$B108="",$C108=""),"",'MPTO_working_3-way'!F107)</f>
        <v>3.805456750737271</v>
      </c>
      <c r="J108" s="22">
        <f>IF(OR($A108="",$B108="",$C108=""),"",'MPTO_working_3-way'!G107)</f>
        <v>2.0375416175311138</v>
      </c>
      <c r="K108" s="17">
        <f>IF(OR($A108="",$B108="",$C108=""),"",'OddsRatio_working_3-way'!H107)</f>
        <v>4.0269161280684589</v>
      </c>
      <c r="L108" s="21">
        <f>IF(OR($A108="",$B108="",$C108=""),"",'OddsRatio_working_3-way'!I107)</f>
        <v>3.7873760028256309</v>
      </c>
      <c r="M108" s="22">
        <f>IF(OR($A108="",$B108="",$C108=""),"",'OddsRatio_working_3-way'!J107)</f>
        <v>2.0507100948151304</v>
      </c>
      <c r="N108" s="17">
        <f>IF('Log_working_3-way'!$D107="","",A108^('Log_working_3-way'!$D107))</f>
        <v>4.0569524630282725</v>
      </c>
      <c r="O108" s="21">
        <f>IF('Log_working_3-way'!$D107="","",B108^('Log_working_3-way'!$D107))</f>
        <v>3.8086699954729424</v>
      </c>
      <c r="P108" s="22">
        <f>IF('Log_working_3-way'!$D107="","",C108^('Log_working_3-way'!$D107))</f>
        <v>2.036864339515057</v>
      </c>
      <c r="Q108" s="24">
        <f t="shared" ref="Q108" si="251">(1/H108)*100</f>
        <v>24.643193342624393</v>
      </c>
      <c r="R108" s="24">
        <f t="shared" ref="R108" si="252">(1/F108)*100</f>
        <v>26.641774181399498</v>
      </c>
      <c r="S108" s="24">
        <f t="shared" ref="S108" si="253">(1/G108)*100</f>
        <v>48.267031086912063</v>
      </c>
      <c r="T108" s="26" t="s">
        <v>100</v>
      </c>
      <c r="U108" s="4" t="s">
        <v>148</v>
      </c>
      <c r="V108" s="4" t="s">
        <v>158</v>
      </c>
      <c r="W108" s="4" t="s">
        <v>159</v>
      </c>
    </row>
    <row r="109" spans="1:23" x14ac:dyDescent="0.2">
      <c r="A109" s="14">
        <v>2.1749999999999998</v>
      </c>
      <c r="B109" s="14">
        <v>3.62</v>
      </c>
      <c r="C109" s="15">
        <v>3.145</v>
      </c>
      <c r="D109" s="20">
        <f t="shared" si="133"/>
        <v>5.3978232712557528E-2</v>
      </c>
      <c r="E109" s="17">
        <f>IF(OR($A109="",$B109="",$C109=""),"",A109*'MPTO_working_3-way'!$I108)</f>
        <v>2.2924026561498123</v>
      </c>
      <c r="F109" s="21">
        <f>IF(OR($A109="",$B109="",$C109=""),"",B109*'MPTO_working_3-way'!$I108)</f>
        <v>3.8154012024194586</v>
      </c>
      <c r="G109" s="22">
        <f>IF(OR($A109="",$B109="",$C109=""),"",C109*'MPTO_working_3-way'!$I108)</f>
        <v>3.3147615418809933</v>
      </c>
      <c r="H109" s="17">
        <f>IF(OR($A109="",$B109="",$C109=""),"",'MPTO_working_3-way'!E108)</f>
        <v>2.2635835746954442</v>
      </c>
      <c r="I109" s="21">
        <f>IF(OR($A109="",$B109="",$C109=""),"",'MPTO_working_3-way'!F108)</f>
        <v>3.8722116009493601</v>
      </c>
      <c r="J109" s="22">
        <f>IF(OR($A109="",$B109="",$C109=""),"",'MPTO_working_3-way'!G108)</f>
        <v>3.3336413661308799</v>
      </c>
      <c r="K109" s="17">
        <f>IF(OR($A109="",$B109="",$C109=""),"",'OddsRatio_working_3-way'!H108)</f>
        <v>2.2755823628957641</v>
      </c>
      <c r="L109" s="21">
        <f>IF(OR($A109="",$B109="",$C109=""),"",'OddsRatio_working_3-way'!I108)</f>
        <v>3.8442772687548104</v>
      </c>
      <c r="M109" s="22">
        <f>IF(OR($A109="",$B109="",$C109=""),"",'OddsRatio_working_3-way'!J108)</f>
        <v>3.3286163135416298</v>
      </c>
      <c r="N109" s="17">
        <f>IF('Log_working_3-way'!$D108="","",A109^('Log_working_3-way'!$D108))</f>
        <v>2.2638258390442081</v>
      </c>
      <c r="O109" s="21">
        <f>IF('Log_working_3-way'!$D108="","",B109^('Log_working_3-way'!$D108))</f>
        <v>3.8680286016050553</v>
      </c>
      <c r="P109" s="22">
        <f>IF('Log_working_3-way'!$D108="","",C109^('Log_working_3-way'!$D108))</f>
        <v>3.3362216435435745</v>
      </c>
      <c r="Q109" s="24">
        <f t="shared" ref="Q109" si="254">(1/H109)*100</f>
        <v>44.177737070500953</v>
      </c>
      <c r="R109" s="24">
        <f t="shared" ref="R109" si="255">(1/F109)*100</f>
        <v>26.209563475680369</v>
      </c>
      <c r="S109" s="24">
        <f t="shared" ref="S109" si="256">(1/G109)*100</f>
        <v>30.168082601578046</v>
      </c>
      <c r="T109" s="26" t="s">
        <v>146</v>
      </c>
      <c r="U109" s="4" t="s">
        <v>148</v>
      </c>
      <c r="V109" s="4" t="s">
        <v>160</v>
      </c>
      <c r="W109" s="4" t="s">
        <v>161</v>
      </c>
    </row>
    <row r="110" spans="1:23" x14ac:dyDescent="0.2">
      <c r="A110" s="14">
        <v>3.36</v>
      </c>
      <c r="B110" s="14">
        <v>3.34</v>
      </c>
      <c r="C110" s="15">
        <v>2.1840000000000002</v>
      </c>
      <c r="D110" s="20">
        <f t="shared" si="133"/>
        <v>5.4895703099295812E-2</v>
      </c>
      <c r="E110" s="17">
        <f>IF(OR($A110="",$B110="",$C110=""),"",A110*'MPTO_working_3-way'!$I109)</f>
        <v>3.5444495624136336</v>
      </c>
      <c r="F110" s="21">
        <f>IF(OR($A110="",$B110="",$C110=""),"",B110*'MPTO_working_3-way'!$I109)</f>
        <v>3.5233516483516478</v>
      </c>
      <c r="G110" s="22">
        <f>IF(OR($A110="",$B110="",$C110=""),"",C110*'MPTO_working_3-way'!$I109)</f>
        <v>2.3038922155688621</v>
      </c>
      <c r="H110" s="17">
        <f>IF(OR($A110="",$B110="",$C110=""),"",'MPTO_working_3-way'!E109)</f>
        <v>3.5801170049864535</v>
      </c>
      <c r="I110" s="21">
        <f>IF(OR($A110="",$B110="",$C110=""),"",'MPTO_working_3-way'!F109)</f>
        <v>3.55741958137448</v>
      </c>
      <c r="J110" s="22">
        <f>IF(OR($A110="",$B110="",$C110=""),"",'MPTO_working_3-way'!G109)</f>
        <v>2.2749148609707719</v>
      </c>
      <c r="K110" s="17">
        <f>IF(OR($A110="",$B110="",$C110=""),"",'OddsRatio_working_3-way'!H109)</f>
        <v>3.5650547218407835</v>
      </c>
      <c r="L110" s="21">
        <f>IF(OR($A110="",$B110="",$C110=""),"",'OddsRatio_working_3-way'!I109)</f>
        <v>3.5433169699607756</v>
      </c>
      <c r="M110" s="22">
        <f>IF(OR($A110="",$B110="",$C110=""),"",'OddsRatio_working_3-way'!J109)</f>
        <v>2.2868749112963931</v>
      </c>
      <c r="N110" s="17">
        <f>IF('Log_working_3-way'!$D109="","",A110^('Log_working_3-way'!$D109))</f>
        <v>3.5798096359554741</v>
      </c>
      <c r="O110" s="21">
        <f>IF('Log_working_3-way'!$D109="","",B110^('Log_working_3-way'!$D109))</f>
        <v>3.5573905912045638</v>
      </c>
      <c r="P110" s="22">
        <f>IF('Log_working_3-way'!$D109="","",C110^('Log_working_3-way'!$D109))</f>
        <v>2.2750508420119999</v>
      </c>
      <c r="Q110" s="24">
        <f t="shared" ref="Q110" si="257">(1/H110)*100</f>
        <v>27.93204799192824</v>
      </c>
      <c r="R110" s="24">
        <f t="shared" ref="R110" si="258">(1/F110)*100</f>
        <v>28.382066276803126</v>
      </c>
      <c r="S110" s="24">
        <f t="shared" ref="S110" si="259">(1/G110)*100</f>
        <v>43.404808317089021</v>
      </c>
      <c r="T110" s="26" t="s">
        <v>104</v>
      </c>
      <c r="U110" s="4" t="s">
        <v>113</v>
      </c>
      <c r="V110" s="4" t="s">
        <v>115</v>
      </c>
      <c r="W110" s="4" t="s">
        <v>162</v>
      </c>
    </row>
    <row r="111" spans="1:23" x14ac:dyDescent="0.2">
      <c r="A111" s="14">
        <v>2.2080000000000002</v>
      </c>
      <c r="B111" s="14">
        <v>3.22</v>
      </c>
      <c r="C111" s="15">
        <v>3.44</v>
      </c>
      <c r="D111" s="20">
        <f t="shared" si="133"/>
        <v>5.4155231354422462E-2</v>
      </c>
      <c r="E111" s="17">
        <f>IF(OR($A111="",$B111="",$C111=""),"",A111*'MPTO_working_3-way'!$I110)</f>
        <v>2.3275747508305651</v>
      </c>
      <c r="F111" s="21">
        <f>IF(OR($A111="",$B111="",$C111=""),"",B111*'MPTO_working_3-way'!$I110)</f>
        <v>3.3943798449612403</v>
      </c>
      <c r="G111" s="22">
        <f>IF(OR($A111="",$B111="",$C111=""),"",C111*'MPTO_working_3-way'!$I110)</f>
        <v>3.6262939958592133</v>
      </c>
      <c r="H111" s="17">
        <f>IF(OR($A111="",$B111="",$C111=""),"",'MPTO_working_3-way'!E110)</f>
        <v>2.2996604414261461</v>
      </c>
      <c r="I111" s="21">
        <f>IF(OR($A111="",$B111="",$C111=""),"",'MPTO_working_3-way'!F110)</f>
        <v>3.4187185360968986</v>
      </c>
      <c r="J111" s="22">
        <f>IF(OR($A111="",$B111="",$C111=""),"",'MPTO_working_3-way'!G110)</f>
        <v>3.6677605921914322</v>
      </c>
      <c r="K111" s="17">
        <f>IF(OR($A111="",$B111="",$C111=""),"",'OddsRatio_working_3-way'!H110)</f>
        <v>2.3112993730194926</v>
      </c>
      <c r="L111" s="21">
        <f>IF(OR($A111="",$B111="",$C111=""),"",'OddsRatio_working_3-way'!I110)</f>
        <v>3.4098382517411197</v>
      </c>
      <c r="M111" s="22">
        <f>IF(OR($A111="",$B111="",$C111=""),"",'OddsRatio_working_3-way'!J110)</f>
        <v>3.6486510514632124</v>
      </c>
      <c r="N111" s="17">
        <f>IF('Log_working_3-way'!$D110="","",A111^('Log_working_3-way'!$D110))</f>
        <v>2.2998988438362771</v>
      </c>
      <c r="O111" s="21">
        <f>IF('Log_working_3-way'!$D110="","",B111^('Log_working_3-way'!$D110))</f>
        <v>3.4198036270845664</v>
      </c>
      <c r="P111" s="22">
        <f>IF('Log_working_3-way'!$D110="","",C111^('Log_working_3-way'!$D110))</f>
        <v>3.6659066131135756</v>
      </c>
      <c r="Q111" s="24">
        <f t="shared" ref="Q111" si="260">(1/H111)*100</f>
        <v>43.484680693983016</v>
      </c>
      <c r="R111" s="24">
        <f t="shared" ref="R111" si="261">(1/F111)*100</f>
        <v>29.460462460747934</v>
      </c>
      <c r="S111" s="24">
        <f t="shared" ref="S111" si="262">(1/G111)*100</f>
        <v>27.576363117328007</v>
      </c>
      <c r="T111" s="26" t="s">
        <v>99</v>
      </c>
      <c r="U111" s="4" t="s">
        <v>39</v>
      </c>
      <c r="V111" s="4" t="s">
        <v>147</v>
      </c>
      <c r="W111" s="4" t="s">
        <v>74</v>
      </c>
    </row>
    <row r="112" spans="1:23" x14ac:dyDescent="0.2">
      <c r="A112" s="14">
        <v>1.83</v>
      </c>
      <c r="B112" s="14">
        <v>3.58</v>
      </c>
      <c r="C112" s="15">
        <v>4.38</v>
      </c>
      <c r="D112" s="20">
        <f t="shared" si="133"/>
        <v>5.4088198653346575E-2</v>
      </c>
      <c r="E112" s="17">
        <f>IF(OR($A112="",$B112="",$C112=""),"",A112*'MPTO_working_3-way'!$I111)</f>
        <v>1.9289814035356243</v>
      </c>
      <c r="F112" s="21">
        <f>IF(OR($A112="",$B112="",$C112=""),"",B112*'MPTO_working_3-way'!$I111)</f>
        <v>3.7736357511789809</v>
      </c>
      <c r="G112" s="22">
        <f>IF(OR($A112="",$B112="",$C112=""),"",C112*'MPTO_working_3-way'!$I111)</f>
        <v>4.6169063101016583</v>
      </c>
      <c r="H112" s="17">
        <f>IF(OR($A112="",$B112="",$C112=""),"",'MPTO_working_3-way'!E111)</f>
        <v>1.8924387477870539</v>
      </c>
      <c r="I112" s="21">
        <f>IF(OR($A112="",$B112="",$C112=""),"",'MPTO_working_3-way'!F111)</f>
        <v>3.8270156856908288</v>
      </c>
      <c r="J112" s="22">
        <f>IF(OR($A112="",$B112="",$C112=""),"",'MPTO_working_3-way'!G111)</f>
        <v>4.755539071309391</v>
      </c>
      <c r="K112" s="17">
        <f>IF(OR($A112="",$B112="",$C112=""),"",'OddsRatio_working_3-way'!H111)</f>
        <v>1.9059103108142119</v>
      </c>
      <c r="L112" s="21">
        <f>IF(OR($A112="",$B112="",$C112=""),"",'OddsRatio_working_3-way'!I111)</f>
        <v>3.8159621709646592</v>
      </c>
      <c r="M112" s="22">
        <f>IF(OR($A112="",$B112="",$C112=""),"",'OddsRatio_working_3-way'!J111)</f>
        <v>4.6891287356048634</v>
      </c>
      <c r="N112" s="17">
        <f>IF('Log_working_3-way'!$D111="","",A112^('Log_working_3-way'!$D111))</f>
        <v>1.8912386378579653</v>
      </c>
      <c r="O112" s="21">
        <f>IF('Log_working_3-way'!$D111="","",B112^('Log_working_3-way'!$D111))</f>
        <v>3.8375323182283512</v>
      </c>
      <c r="P112" s="22">
        <f>IF('Log_working_3-way'!$D111="","",C112^('Log_working_3-way'!$D111))</f>
        <v>4.7469434686656262</v>
      </c>
      <c r="Q112" s="24">
        <f t="shared" ref="Q112" si="263">(1/H112)*100</f>
        <v>52.841868788057845</v>
      </c>
      <c r="R112" s="24">
        <f t="shared" ref="R112" si="264">(1/F112)*100</f>
        <v>26.499642942156626</v>
      </c>
      <c r="S112" s="24">
        <f t="shared" ref="S112" si="265">(1/G112)*100</f>
        <v>21.659525509799252</v>
      </c>
      <c r="T112" s="26" t="s">
        <v>35</v>
      </c>
      <c r="U112" s="4" t="s">
        <v>39</v>
      </c>
      <c r="V112" s="4" t="s">
        <v>165</v>
      </c>
      <c r="W112" s="4" t="s">
        <v>70</v>
      </c>
    </row>
    <row r="113" spans="1:23" x14ac:dyDescent="0.2">
      <c r="A113" s="14">
        <v>1.758</v>
      </c>
      <c r="B113" s="14">
        <v>3.58</v>
      </c>
      <c r="C113" s="15">
        <v>4.78</v>
      </c>
      <c r="D113" s="20">
        <f t="shared" si="133"/>
        <v>5.7362843738457903E-2</v>
      </c>
      <c r="E113" s="17">
        <f>IF(OR($A113="",$B113="",$C113=""),"",A113*'MPTO_working_3-way'!$I112)</f>
        <v>1.8588438792922091</v>
      </c>
      <c r="F113" s="21">
        <f>IF(OR($A113="",$B113="",$C113=""),"",B113*'MPTO_working_3-way'!$I112)</f>
        <v>3.7853589805836791</v>
      </c>
      <c r="G113" s="22">
        <f>IF(OR($A113="",$B113="",$C113=""),"",C113*'MPTO_working_3-way'!$I112)</f>
        <v>5.054194393069829</v>
      </c>
      <c r="H113" s="17">
        <f>IF(OR($A113="",$B113="",$C113=""),"",'MPTO_working_3-way'!E112)</f>
        <v>1.8191500493296726</v>
      </c>
      <c r="I113" s="21">
        <f>IF(OR($A113="",$B113="",$C113=""),"",'MPTO_working_3-way'!F112)</f>
        <v>3.8430696198122511</v>
      </c>
      <c r="J113" s="22">
        <f>IF(OR($A113="",$B113="",$C113=""),"",'MPTO_working_3-way'!G112)</f>
        <v>5.2608300326118442</v>
      </c>
      <c r="K113" s="17">
        <f>IF(OR($A113="",$B113="",$C113=""),"",'OddsRatio_working_3-way'!H112)</f>
        <v>1.8334392878755044</v>
      </c>
      <c r="L113" s="21">
        <f>IF(OR($A113="",$B113="",$C113=""),"",'OddsRatio_working_3-way'!I112)</f>
        <v>3.8367722463308711</v>
      </c>
      <c r="M113" s="22">
        <f>IF(OR($A113="",$B113="",$C113=""),"",'OddsRatio_working_3-way'!J112)</f>
        <v>5.1562011981126723</v>
      </c>
      <c r="N113" s="17">
        <f>IF('Log_working_3-way'!$D112="","",A113^('Log_working_3-way'!$D112))</f>
        <v>1.8175540571983064</v>
      </c>
      <c r="O113" s="21">
        <f>IF('Log_working_3-way'!$D112="","",B113^('Log_working_3-way'!$D112))</f>
        <v>3.8600243866846697</v>
      </c>
      <c r="P113" s="22">
        <f>IF('Log_working_3-way'!$D112="","",C113^('Log_working_3-way'!$D112))</f>
        <v>5.2426201805160701</v>
      </c>
      <c r="Q113" s="24">
        <f t="shared" ref="Q113" si="266">(1/H113)*100</f>
        <v>54.970726596658906</v>
      </c>
      <c r="R113" s="24">
        <f t="shared" ref="R113" si="267">(1/F113)*100</f>
        <v>26.417573739487349</v>
      </c>
      <c r="S113" s="24">
        <f t="shared" ref="S113" si="268">(1/G113)*100</f>
        <v>19.785546859281318</v>
      </c>
      <c r="T113" s="26" t="s">
        <v>107</v>
      </c>
      <c r="U113" s="4" t="s">
        <v>39</v>
      </c>
      <c r="V113" s="4" t="s">
        <v>127</v>
      </c>
      <c r="W113" s="4" t="s">
        <v>64</v>
      </c>
    </row>
    <row r="114" spans="1:23" s="36" customFormat="1" x14ac:dyDescent="0.2">
      <c r="A114" s="28">
        <v>3.44</v>
      </c>
      <c r="B114" s="28">
        <v>2.97</v>
      </c>
      <c r="C114" s="29">
        <v>2.35</v>
      </c>
      <c r="D114" s="30">
        <f t="shared" si="133"/>
        <v>5.2929926012558415E-2</v>
      </c>
      <c r="E114" s="31">
        <f>IF(OR($A114="",$B114="",$C114=""),"",A114*'MPTO_working_3-way'!$I113)</f>
        <v>3.6220789454832008</v>
      </c>
      <c r="F114" s="32">
        <f>IF(OR($A114="",$B114="",$C114=""),"",B114*'MPTO_working_3-way'!$I113)</f>
        <v>3.1272018802572985</v>
      </c>
      <c r="G114" s="33">
        <f>IF(OR($A114="",$B114="",$C114=""),"",C114*'MPTO_working_3-way'!$I113)</f>
        <v>2.4743853261295126</v>
      </c>
      <c r="H114" s="31">
        <f>IF(OR($A114="",$B114="",$C114=""),"",'MPTO_working_3-way'!E113)</f>
        <v>3.6622743506097315</v>
      </c>
      <c r="I114" s="32">
        <f>IF(OR($A114="",$B114="",$C114=""),"",'MPTO_working_3-way'!F113)</f>
        <v>3.134235926962845</v>
      </c>
      <c r="J114" s="33">
        <f>IF(OR($A114="",$B114="",$C114=""),"",'MPTO_working_3-way'!G113)</f>
        <v>2.4516497512898421</v>
      </c>
      <c r="K114" s="31">
        <f>IF(OR($A114="",$B114="",$C114=""),"",'OddsRatio_working_3-way'!H113)</f>
        <v>3.6418440548733679</v>
      </c>
      <c r="L114" s="32">
        <f>IF(OR($A114="",$B114="",$C114=""),"",'OddsRatio_working_3-way'!I113)</f>
        <v>3.1329642574182519</v>
      </c>
      <c r="M114" s="33">
        <f>IF(OR($A114="",$B114="",$C114=""),"",'OddsRatio_working_3-way'!J113)</f>
        <v>2.4616760139668217</v>
      </c>
      <c r="N114" s="31">
        <f>IF('Log_working_3-way'!$D113="","",A114^('Log_working_3-way'!$D113))</f>
        <v>3.6586921965672299</v>
      </c>
      <c r="O114" s="32">
        <f>IF('Log_working_3-way'!$D113="","",B114^('Log_working_3-way'!$D113))</f>
        <v>3.1357467014993152</v>
      </c>
      <c r="P114" s="33">
        <f>IF('Log_working_3-way'!$D113="","",C114^('Log_working_3-way'!$D113))</f>
        <v>2.4523328847983574</v>
      </c>
      <c r="Q114" s="34">
        <f t="shared" ref="Q114" si="269">(1/H114)*100</f>
        <v>27.305436574775182</v>
      </c>
      <c r="R114" s="34">
        <f t="shared" ref="R114" si="270">(1/F114)*100</f>
        <v>31.977468621812239</v>
      </c>
      <c r="S114" s="34">
        <f t="shared" ref="S114" si="271">(1/G114)*100</f>
        <v>40.414077364588231</v>
      </c>
      <c r="T114" s="35" t="s">
        <v>34</v>
      </c>
      <c r="U114" s="36" t="s">
        <v>43</v>
      </c>
      <c r="V114" s="36" t="s">
        <v>166</v>
      </c>
      <c r="W114" s="36" t="s">
        <v>167</v>
      </c>
    </row>
    <row r="115" spans="1:23" x14ac:dyDescent="0.2">
      <c r="A115" s="14">
        <v>2.3359999999999999</v>
      </c>
      <c r="B115" s="14">
        <v>3.4</v>
      </c>
      <c r="C115" s="15">
        <v>3.016</v>
      </c>
      <c r="D115" s="20">
        <f t="shared" si="133"/>
        <v>5.3764825577045983E-2</v>
      </c>
      <c r="E115" s="17">
        <f>IF(OR($A115="",$B115="",$C115=""),"",A115*'MPTO_working_3-way'!$I114)</f>
        <v>2.4615946325479792</v>
      </c>
      <c r="F115" s="21">
        <f>IF(OR($A115="",$B115="",$C115=""),"",B115*'MPTO_working_3-way'!$I114)</f>
        <v>3.5828004069619563</v>
      </c>
      <c r="G115" s="22">
        <f>IF(OR($A115="",$B115="",$C115=""),"",C115*'MPTO_working_3-way'!$I114)</f>
        <v>3.1781547139403705</v>
      </c>
      <c r="H115" s="17">
        <f>IF(OR($A115="",$B115="",$C115=""),"",'MPTO_working_3-way'!E114)</f>
        <v>2.4380694801624831</v>
      </c>
      <c r="I115" s="21">
        <f>IF(OR($A115="",$B115="",$C115=""),"",'MPTO_working_3-way'!F114)</f>
        <v>3.6206167377017144</v>
      </c>
      <c r="J115" s="22">
        <f>IF(OR($A115="",$B115="",$C115=""),"",'MPTO_working_3-way'!G114)</f>
        <v>3.1883344890035281</v>
      </c>
      <c r="K115" s="17">
        <f>IF(OR($A115="",$B115="",$C115=""),"",'OddsRatio_working_3-way'!H114)</f>
        <v>2.448337579239984</v>
      </c>
      <c r="L115" s="21">
        <f>IF(OR($A115="",$B115="",$C115=""),"",'OddsRatio_working_3-way'!I114)</f>
        <v>3.6018040345628459</v>
      </c>
      <c r="M115" s="22">
        <f>IF(OR($A115="",$B115="",$C115=""),"",'OddsRatio_working_3-way'!J114)</f>
        <v>3.1855153890327905</v>
      </c>
      <c r="N115" s="17">
        <f>IF('Log_working_3-way'!$D114="","",A115^('Log_working_3-way'!$D114))</f>
        <v>2.4386760414497992</v>
      </c>
      <c r="O115" s="21">
        <f>IF('Log_working_3-way'!$D114="","",B115^('Log_working_3-way'!$D114))</f>
        <v>3.6176326596863659</v>
      </c>
      <c r="P115" s="22">
        <f>IF('Log_working_3-way'!$D114="","",C115^('Log_working_3-way'!$D114))</f>
        <v>3.1896139053033692</v>
      </c>
      <c r="Q115" s="24">
        <f t="shared" ref="Q115" si="272">(1/H115)*100</f>
        <v>41.016058325513995</v>
      </c>
      <c r="R115" s="24">
        <f t="shared" ref="R115" si="273">(1/F115)*100</f>
        <v>27.911127788666079</v>
      </c>
      <c r="S115" s="24">
        <f t="shared" ref="S115" si="274">(1/G115)*100</f>
        <v>31.464799231254865</v>
      </c>
      <c r="T115" s="26" t="s">
        <v>101</v>
      </c>
      <c r="U115" s="4" t="s">
        <v>49</v>
      </c>
      <c r="V115" s="4" t="s">
        <v>168</v>
      </c>
      <c r="W115" s="4" t="s">
        <v>169</v>
      </c>
    </row>
    <row r="116" spans="1:23" s="36" customFormat="1" x14ac:dyDescent="0.2">
      <c r="A116" s="28">
        <v>4.04</v>
      </c>
      <c r="B116" s="28">
        <v>2.94</v>
      </c>
      <c r="C116" s="29">
        <v>2.1440000000000001</v>
      </c>
      <c r="D116" s="30">
        <f t="shared" si="133"/>
        <v>5.4078717344777427E-2</v>
      </c>
      <c r="E116" s="31">
        <f>IF(OR($A116="",$B116="",$C116=""),"",A116*'MPTO_working_3-way'!$I115)</f>
        <v>4.2584780180729007</v>
      </c>
      <c r="F116" s="32">
        <f>IF(OR($A116="",$B116="",$C116=""),"",B116*'MPTO_working_3-way'!$I115)</f>
        <v>3.0989914289936458</v>
      </c>
      <c r="G116" s="33">
        <f>IF(OR($A116="",$B116="",$C116=""),"",C116*'MPTO_working_3-way'!$I115)</f>
        <v>2.2599447699872028</v>
      </c>
      <c r="H116" s="31">
        <f>IF(OR($A116="",$B116="",$C116=""),"",'MPTO_working_3-way'!E115)</f>
        <v>4.3573267005436351</v>
      </c>
      <c r="I116" s="32">
        <f>IF(OR($A116="",$B116="",$C116=""),"",'MPTO_working_3-way'!F115)</f>
        <v>3.1045312886457581</v>
      </c>
      <c r="J116" s="33">
        <f>IF(OR($A116="",$B116="",$C116=""),"",'MPTO_working_3-way'!G115)</f>
        <v>2.2301930743439544</v>
      </c>
      <c r="K116" s="31">
        <f>IF(OR($A116="",$B116="",$C116=""),"",'OddsRatio_working_3-way'!H115)</f>
        <v>4.3030029855065264</v>
      </c>
      <c r="L116" s="32">
        <f>IF(OR($A116="",$B116="",$C116=""),"",'OddsRatio_working_3-way'!I115)</f>
        <v>3.1078374315403496</v>
      </c>
      <c r="M116" s="33">
        <f>IF(OR($A116="",$B116="",$C116=""),"",'OddsRatio_working_3-way'!J115)</f>
        <v>2.2429721761248249</v>
      </c>
      <c r="N116" s="31">
        <f>IF('Log_working_3-way'!$D115="","",A116^('Log_working_3-way'!$D115))</f>
        <v>4.3445912696292943</v>
      </c>
      <c r="O116" s="32">
        <f>IF('Log_working_3-way'!$D115="","",B116^('Log_working_3-way'!$D115))</f>
        <v>3.1097751401688005</v>
      </c>
      <c r="P116" s="33">
        <f>IF('Log_working_3-way'!$D115="","",C116^('Log_working_3-way'!$D115))</f>
        <v>2.2308377552231216</v>
      </c>
      <c r="Q116" s="34">
        <f t="shared" ref="Q116" si="275">(1/H116)*100</f>
        <v>22.949851336032172</v>
      </c>
      <c r="R116" s="34">
        <f t="shared" ref="R116" si="276">(1/F116)*100</f>
        <v>32.268562947421124</v>
      </c>
      <c r="S116" s="34">
        <f t="shared" ref="S116" si="277">(1/G116)*100</f>
        <v>44.248868967079339</v>
      </c>
      <c r="T116" s="35" t="s">
        <v>106</v>
      </c>
      <c r="U116" s="36" t="s">
        <v>170</v>
      </c>
      <c r="V116" s="36" t="s">
        <v>171</v>
      </c>
      <c r="W116" s="36" t="s">
        <v>172</v>
      </c>
    </row>
    <row r="117" spans="1:23" x14ac:dyDescent="0.2">
      <c r="A117" s="14">
        <v>2.7549999999999999</v>
      </c>
      <c r="B117" s="14">
        <v>3.1360000000000001</v>
      </c>
      <c r="C117" s="15">
        <v>2.6960000000000002</v>
      </c>
      <c r="D117" s="20">
        <f t="shared" si="133"/>
        <v>5.2773838859621502E-2</v>
      </c>
      <c r="E117" s="17">
        <f>IF(OR($A117="",$B117="",$C117=""),"",A117*'MPTO_working_3-way'!$I116)</f>
        <v>2.9003919260582571</v>
      </c>
      <c r="F117" s="21">
        <f>IF(OR($A117="",$B117="",$C117=""),"",B117*'MPTO_working_3-way'!$I116)</f>
        <v>3.3014987586637732</v>
      </c>
      <c r="G117" s="22">
        <f>IF(OR($A117="",$B117="",$C117=""),"",C117*'MPTO_working_3-way'!$I116)</f>
        <v>2.83827826956554</v>
      </c>
      <c r="H117" s="17">
        <f>IF(OR($A117="",$B117="",$C117=""),"",'MPTO_working_3-way'!E116)</f>
        <v>2.8953186517781404</v>
      </c>
      <c r="I117" s="21">
        <f>IF(OR($A117="",$B117="",$C117=""),"",'MPTO_working_3-way'!F116)</f>
        <v>3.3191024448325614</v>
      </c>
      <c r="J117" s="22">
        <f>IF(OR($A117="",$B117="",$C117=""),"",'MPTO_working_3-way'!G116)</f>
        <v>2.8302265800982589</v>
      </c>
      <c r="K117" s="17">
        <f>IF(OR($A117="",$B117="",$C117=""),"",'OddsRatio_working_3-way'!H116)</f>
        <v>2.898029911405446</v>
      </c>
      <c r="L117" s="21">
        <f>IF(OR($A117="",$B117="",$C117=""),"",'OddsRatio_working_3-way'!I116)</f>
        <v>3.3100808494370551</v>
      </c>
      <c r="M117" s="22">
        <f>IF(OR($A117="",$B117="",$C117=""),"",'OddsRatio_working_3-way'!J116)</f>
        <v>2.8342214984294225</v>
      </c>
      <c r="N117" s="17">
        <f>IF('Log_working_3-way'!$D116="","",A117^('Log_working_3-way'!$D116))</f>
        <v>2.895898461839383</v>
      </c>
      <c r="O117" s="21">
        <f>IF('Log_working_3-way'!$D116="","",B117^('Log_working_3-way'!$D116))</f>
        <v>3.3174660710196719</v>
      </c>
      <c r="P117" s="22">
        <f>IF('Log_working_3-way'!$D116="","",C117^('Log_working_3-way'!$D116))</f>
        <v>2.8308632148041144</v>
      </c>
      <c r="Q117" s="24">
        <f t="shared" ref="Q117" si="278">(1/H117)*100</f>
        <v>34.538512691370144</v>
      </c>
      <c r="R117" s="24">
        <f t="shared" ref="R117" si="279">(1/F117)*100</f>
        <v>30.289273844971348</v>
      </c>
      <c r="S117" s="24">
        <f t="shared" ref="S117" si="280">(1/G117)*100</f>
        <v>35.232627143112069</v>
      </c>
      <c r="T117" s="26" t="s">
        <v>99</v>
      </c>
      <c r="U117" s="4" t="s">
        <v>39</v>
      </c>
      <c r="V117" s="4" t="s">
        <v>61</v>
      </c>
      <c r="W117" s="4" t="s">
        <v>126</v>
      </c>
    </row>
    <row r="118" spans="1:23" x14ac:dyDescent="0.2">
      <c r="A118" s="14">
        <v>6</v>
      </c>
      <c r="B118" s="14">
        <v>4.0199999999999996</v>
      </c>
      <c r="C118" s="15">
        <v>1.54</v>
      </c>
      <c r="D118" s="20">
        <f t="shared" si="133"/>
        <v>6.47735349227887E-2</v>
      </c>
      <c r="E118" s="17">
        <f>IF(OR($A118="",$B118="",$C118=""),"",A118*'MPTO_working_3-way'!$I117)</f>
        <v>6.3886412095367326</v>
      </c>
      <c r="F118" s="21">
        <f>IF(OR($A118="",$B118="",$C118=""),"",B118*'MPTO_working_3-way'!$I117)</f>
        <v>4.2803896103896104</v>
      </c>
      <c r="G118" s="22">
        <f>IF(OR($A118="",$B118="",$C118=""),"",C118*'MPTO_working_3-way'!$I117)</f>
        <v>1.6397512437810946</v>
      </c>
      <c r="H118" s="17">
        <f>IF(OR($A118="",$B118="",$C118=""),"",'MPTO_working_3-way'!E117)</f>
        <v>6.892963182897863</v>
      </c>
      <c r="I118" s="21">
        <f>IF(OR($A118="",$B118="",$C118=""),"",'MPTO_working_3-way'!F117)</f>
        <v>4.4020858023228246</v>
      </c>
      <c r="J118" s="22">
        <f>IF(OR($A118="",$B118="",$C118=""),"",'MPTO_working_3-way'!G117)</f>
        <v>1.5929668067587273</v>
      </c>
      <c r="K118" s="17">
        <f>IF(OR($A118="",$B118="",$C118=""),"",'OddsRatio_working_3-way'!H117)</f>
        <v>6.6294829447966075</v>
      </c>
      <c r="L118" s="21">
        <f>IF(OR($A118="",$B118="",$C118=""),"",'OddsRatio_working_3-way'!I117)</f>
        <v>4.400207698657149</v>
      </c>
      <c r="M118" s="22">
        <f>IF(OR($A118="",$B118="",$C118=""),"",'OddsRatio_working_3-way'!J117)</f>
        <v>1.6079841580380334</v>
      </c>
      <c r="N118" s="17">
        <f>IF('Log_working_3-way'!$D117="","",A118^('Log_working_3-way'!$D117))</f>
        <v>6.8408459683135314</v>
      </c>
      <c r="O118" s="21">
        <f>IF('Log_working_3-way'!$D117="","",B118^('Log_working_3-way'!$D117))</f>
        <v>4.4509607203459476</v>
      </c>
      <c r="P118" s="22">
        <f>IF('Log_working_3-way'!$D117="","",C118^('Log_working_3-way'!$D117))</f>
        <v>1.589449481806178</v>
      </c>
      <c r="Q118" s="24">
        <f t="shared" ref="Q118" si="281">(1/H118)*100</f>
        <v>14.507548835907045</v>
      </c>
      <c r="R118" s="24">
        <f t="shared" ref="R118" si="282">(1/F118)*100</f>
        <v>23.362359294881518</v>
      </c>
      <c r="S118" s="24">
        <f t="shared" ref="S118" si="283">(1/G118)*100</f>
        <v>60.984859977547856</v>
      </c>
      <c r="T118" s="26" t="s">
        <v>106</v>
      </c>
      <c r="U118" s="4" t="s">
        <v>173</v>
      </c>
      <c r="V118" s="4" t="s">
        <v>218</v>
      </c>
      <c r="W118" s="4" t="s">
        <v>174</v>
      </c>
    </row>
    <row r="119" spans="1:23" x14ac:dyDescent="0.2">
      <c r="A119" s="14">
        <v>1.18</v>
      </c>
      <c r="B119" s="14">
        <v>7.2</v>
      </c>
      <c r="C119" s="15">
        <v>14.5</v>
      </c>
      <c r="D119" s="20">
        <f t="shared" si="133"/>
        <v>5.5312033248912318E-2</v>
      </c>
      <c r="E119" s="17">
        <f>IF(OR($A119="",$B119="",$C119=""),"",A119*'MPTO_working_3-way'!$I118)</f>
        <v>1.2452681992337165</v>
      </c>
      <c r="F119" s="21">
        <f>IF(OR($A119="",$B119="",$C119=""),"",B119*'MPTO_working_3-way'!$I118)</f>
        <v>7.598246639392169</v>
      </c>
      <c r="G119" s="22">
        <f>IF(OR($A119="",$B119="",$C119=""),"",C119*'MPTO_working_3-way'!$I118)</f>
        <v>15.302024482109228</v>
      </c>
      <c r="H119" s="17">
        <f>IF(OR($A119="",$B119="",$C119=""),"",'MPTO_working_3-way'!E118)</f>
        <v>1.2062431051027136</v>
      </c>
      <c r="I119" s="21">
        <f>IF(OR($A119="",$B119="",$C119=""),"",'MPTO_working_3-way'!F118)</f>
        <v>8.3020936292568983</v>
      </c>
      <c r="J119" s="22">
        <f>IF(OR($A119="",$B119="",$C119=""),"",'MPTO_working_3-way'!G118)</f>
        <v>19.790939273856704</v>
      </c>
      <c r="K119" s="17">
        <f>IF(OR($A119="",$B119="",$C119=""),"",'OddsRatio_working_3-way'!H118)</f>
        <v>1.2152876610043732</v>
      </c>
      <c r="L119" s="21">
        <f>IF(OR($A119="",$B119="",$C119=""),"",'OddsRatio_working_3-way'!I118)</f>
        <v>8.4154638790395335</v>
      </c>
      <c r="M119" s="22">
        <f>IF(OR($A119="",$B119="",$C119=""),"",'OddsRatio_working_3-way'!J118)</f>
        <v>17.146574575328014</v>
      </c>
      <c r="N119" s="17">
        <f>IF('Log_working_3-way'!$D118="","",A119^('Log_working_3-way'!$D118))</f>
        <v>1.1998261469045859</v>
      </c>
      <c r="O119" s="21">
        <f>IF('Log_working_3-way'!$D118="","",B119^('Log_working_3-way'!$D118))</f>
        <v>8.7829335702258255</v>
      </c>
      <c r="P119" s="22">
        <f>IF('Log_working_3-way'!$D118="","",C119^('Log_working_3-way'!$D118))</f>
        <v>18.979386032364729</v>
      </c>
      <c r="Q119" s="24">
        <f t="shared" ref="Q119" si="284">(1/H119)*100</f>
        <v>82.902028270233998</v>
      </c>
      <c r="R119" s="24">
        <f t="shared" ref="R119" si="285">(1/F119)*100</f>
        <v>13.160931033952277</v>
      </c>
      <c r="S119" s="24">
        <f t="shared" ref="S119" si="286">(1/G119)*100</f>
        <v>6.5350829961694075</v>
      </c>
      <c r="T119" s="26" t="s">
        <v>52</v>
      </c>
      <c r="U119" s="4" t="s">
        <v>173</v>
      </c>
      <c r="V119" s="4" t="s">
        <v>175</v>
      </c>
      <c r="W119" s="4" t="s">
        <v>176</v>
      </c>
    </row>
    <row r="120" spans="1:23" s="36" customFormat="1" x14ac:dyDescent="0.2">
      <c r="A120" s="28">
        <v>2.35</v>
      </c>
      <c r="B120" s="28">
        <v>3.2</v>
      </c>
      <c r="C120" s="29">
        <v>3.16</v>
      </c>
      <c r="D120" s="30">
        <f t="shared" si="133"/>
        <v>5.4487611096148525E-2</v>
      </c>
      <c r="E120" s="31">
        <f>IF(OR($A120="",$B120="",$C120=""),"",A120*'MPTO_working_3-way'!$I119)</f>
        <v>2.4780458860759493</v>
      </c>
      <c r="F120" s="32">
        <f>IF(OR($A120="",$B120="",$C120=""),"",B120*'MPTO_working_3-way'!$I119)</f>
        <v>3.3743603555076755</v>
      </c>
      <c r="G120" s="33">
        <f>IF(OR($A120="",$B120="",$C120=""),"",C120*'MPTO_working_3-way'!$I119)</f>
        <v>3.3321808510638293</v>
      </c>
      <c r="H120" s="31">
        <f>IF(OR($A120="",$B120="",$C120=""),"",'MPTO_working_3-way'!E119)</f>
        <v>2.4547745960910707</v>
      </c>
      <c r="I120" s="32">
        <f>IF(OR($A120="",$B120="",$C120=""),"",'MPTO_working_3-way'!F119)</f>
        <v>3.3974608258035</v>
      </c>
      <c r="J120" s="33">
        <f>IF(OR($A120="",$B120="",$C120=""),"",'MPTO_working_3-way'!G119)</f>
        <v>3.3524067490547931</v>
      </c>
      <c r="K120" s="31">
        <f>IF(OR($A120="",$B120="",$C120=""),"",'OddsRatio_working_3-way'!H119)</f>
        <v>2.4648523417950066</v>
      </c>
      <c r="L120" s="32">
        <f>IF(OR($A120="",$B120="",$C120=""),"",'OddsRatio_working_3-way'!I119)</f>
        <v>3.3871667792214937</v>
      </c>
      <c r="M120" s="33">
        <f>IF(OR($A120="",$B120="",$C120=""),"",'OddsRatio_working_3-way'!J119)</f>
        <v>3.3437637468720114</v>
      </c>
      <c r="N120" s="31">
        <f>IF('Log_working_3-way'!$D119="","",A120^('Log_working_3-way'!$D119))</f>
        <v>2.4552935643176426</v>
      </c>
      <c r="O120" s="32">
        <f>IF('Log_working_3-way'!$D119="","",B120^('Log_working_3-way'!$D119))</f>
        <v>3.3967522774535479</v>
      </c>
      <c r="P120" s="33">
        <f>IF('Log_working_3-way'!$D119="","",C120^('Log_working_3-way'!$D119))</f>
        <v>3.3521291002162124</v>
      </c>
      <c r="Q120" s="34">
        <f t="shared" ref="Q120" si="287">(1/H120)*100</f>
        <v>40.736937786156744</v>
      </c>
      <c r="R120" s="34">
        <f t="shared" ref="R120" si="288">(1/F120)*100</f>
        <v>29.635246228749303</v>
      </c>
      <c r="S120" s="34">
        <f t="shared" ref="S120" si="289">(1/G120)*100</f>
        <v>30.010375927847399</v>
      </c>
      <c r="T120" s="35" t="s">
        <v>52</v>
      </c>
      <c r="U120" s="36" t="s">
        <v>79</v>
      </c>
      <c r="V120" s="36" t="s">
        <v>177</v>
      </c>
      <c r="W120" s="36" t="s">
        <v>178</v>
      </c>
    </row>
    <row r="121" spans="1:23" x14ac:dyDescent="0.2">
      <c r="A121" s="14">
        <v>1.8</v>
      </c>
      <c r="B121" s="14">
        <v>3.68</v>
      </c>
      <c r="C121" s="15">
        <v>4.42</v>
      </c>
      <c r="D121" s="20">
        <f t="shared" si="133"/>
        <v>5.3539029881740863E-2</v>
      </c>
      <c r="E121" s="17">
        <f>IF(OR($A121="",$B121="",$C121=""),"",A121*'MPTO_working_3-way'!$I120)</f>
        <v>1.8963702537871336</v>
      </c>
      <c r="F121" s="21">
        <f>IF(OR($A121="",$B121="",$C121=""),"",B121*'MPTO_working_3-way'!$I120)</f>
        <v>3.8770236299648064</v>
      </c>
      <c r="G121" s="22">
        <f>IF(OR($A121="",$B121="",$C121=""),"",C121*'MPTO_working_3-way'!$I120)</f>
        <v>4.656642512077295</v>
      </c>
      <c r="H121" s="17">
        <f>IF(OR($A121="",$B121="",$C121=""),"",'MPTO_working_3-way'!E120)</f>
        <v>1.8597412452614142</v>
      </c>
      <c r="I121" s="21">
        <f>IF(OR($A121="",$B121="",$C121=""),"",'MPTO_working_3-way'!F120)</f>
        <v>3.9386703783954427</v>
      </c>
      <c r="J121" s="22">
        <f>IF(OR($A121="",$B121="",$C121=""),"",'MPTO_working_3-way'!G120)</f>
        <v>4.7985105285700547</v>
      </c>
      <c r="K121" s="17">
        <f>IF(OR($A121="",$B121="",$C121=""),"",'OddsRatio_working_3-way'!H120)</f>
        <v>1.8730474418786824</v>
      </c>
      <c r="L121" s="21">
        <f>IF(OR($A121="",$B121="",$C121=""),"",'OddsRatio_working_3-way'!I120)</f>
        <v>3.9247089302935865</v>
      </c>
      <c r="M121" s="22">
        <f>IF(OR($A121="",$B121="",$C121=""),"",'OddsRatio_working_3-way'!J120)</f>
        <v>4.7322778140313675</v>
      </c>
      <c r="N121" s="17">
        <f>IF('Log_working_3-way'!$D120="","",A121^('Log_working_3-way'!$D120))</f>
        <v>1.85836163592852</v>
      </c>
      <c r="O121" s="21">
        <f>IF('Log_working_3-way'!$D120="","",B121^('Log_working_3-way'!$D120))</f>
        <v>3.9497120955865195</v>
      </c>
      <c r="P121" s="22">
        <f>IF('Log_working_3-way'!$D120="","",C121^('Log_working_3-way'!$D120))</f>
        <v>4.7913695684606852</v>
      </c>
      <c r="Q121" s="24">
        <f t="shared" ref="Q121" si="290">(1/H121)*100</f>
        <v>53.770921226164191</v>
      </c>
      <c r="R121" s="24">
        <f t="shared" ref="R121" si="291">(1/F121)*100</f>
        <v>25.792981819124932</v>
      </c>
      <c r="S121" s="24">
        <f t="shared" ref="S121" si="292">(1/G121)*100</f>
        <v>21.474699795108538</v>
      </c>
      <c r="T121" s="26" t="s">
        <v>105</v>
      </c>
      <c r="U121" s="4" t="s">
        <v>79</v>
      </c>
      <c r="V121" s="4" t="s">
        <v>217</v>
      </c>
      <c r="W121" s="4" t="s">
        <v>140</v>
      </c>
    </row>
    <row r="122" spans="1:23" x14ac:dyDescent="0.2">
      <c r="A122" s="14">
        <v>2.41</v>
      </c>
      <c r="B122" s="14">
        <v>3.28</v>
      </c>
      <c r="C122" s="15">
        <v>2.984</v>
      </c>
      <c r="D122" s="20">
        <f t="shared" si="133"/>
        <v>5.4936451548222687E-2</v>
      </c>
      <c r="E122" s="17">
        <f>IF(OR($A122="",$B122="",$C122=""),"",A122*'MPTO_working_3-way'!$I121)</f>
        <v>2.5423968482312169</v>
      </c>
      <c r="F122" s="21">
        <f>IF(OR($A122="",$B122="",$C122=""),"",B122*'MPTO_working_3-way'!$I121)</f>
        <v>3.4601915610781702</v>
      </c>
      <c r="G122" s="22">
        <f>IF(OR($A122="",$B122="",$C122=""),"",C122*'MPTO_working_3-way'!$I121)</f>
        <v>3.1479303714198963</v>
      </c>
      <c r="H122" s="17">
        <f>IF(OR($A122="",$B122="",$C122=""),"",'MPTO_working_3-way'!E121)</f>
        <v>2.5212693728350875</v>
      </c>
      <c r="I122" s="21">
        <f>IF(OR($A122="",$B122="",$C122=""),"",'MPTO_working_3-way'!F121)</f>
        <v>3.4895987486874751</v>
      </c>
      <c r="J122" s="22">
        <f>IF(OR($A122="",$B122="",$C122=""),"",'MPTO_working_3-way'!G121)</f>
        <v>3.1564810362155584</v>
      </c>
      <c r="K122" s="17">
        <f>IF(OR($A122="",$B122="",$C122=""),"",'OddsRatio_working_3-way'!H121)</f>
        <v>2.5306469612332019</v>
      </c>
      <c r="L122" s="21">
        <f>IF(OR($A122="",$B122="",$C122=""),"",'OddsRatio_working_3-way'!I121)</f>
        <v>3.4750887032707092</v>
      </c>
      <c r="M122" s="22">
        <f>IF(OR($A122="",$B122="",$C122=""),"",'OddsRatio_working_3-way'!J121)</f>
        <v>3.1537613979338093</v>
      </c>
      <c r="N122" s="17">
        <f>IF('Log_working_3-way'!$D121="","",A122^('Log_working_3-way'!$D121))</f>
        <v>2.521943080085395</v>
      </c>
      <c r="O122" s="21">
        <f>IF('Log_working_3-way'!$D121="","",B122^('Log_working_3-way'!$D121))</f>
        <v>3.4873958815183612</v>
      </c>
      <c r="P122" s="22">
        <f>IF('Log_working_3-way'!$D121="","",C122^('Log_working_3-way'!$D121))</f>
        <v>3.1572290633110791</v>
      </c>
      <c r="Q122" s="24">
        <f t="shared" ref="Q122" si="293">(1/H122)*100</f>
        <v>39.662560882002538</v>
      </c>
      <c r="R122" s="24">
        <f t="shared" ref="R122" si="294">(1/F122)*100</f>
        <v>28.900134063340914</v>
      </c>
      <c r="S122" s="24">
        <f t="shared" ref="S122" si="295">(1/G122)*100</f>
        <v>31.766903394020847</v>
      </c>
      <c r="T122" s="26" t="s">
        <v>34</v>
      </c>
      <c r="U122" s="4" t="s">
        <v>76</v>
      </c>
      <c r="V122" s="4" t="s">
        <v>216</v>
      </c>
      <c r="W122" s="4" t="s">
        <v>137</v>
      </c>
    </row>
    <row r="123" spans="1:23" x14ac:dyDescent="0.2">
      <c r="A123" s="14">
        <v>1.496</v>
      </c>
      <c r="B123" s="14">
        <v>4.4000000000000004</v>
      </c>
      <c r="C123" s="15">
        <v>6.3</v>
      </c>
      <c r="D123" s="20">
        <f t="shared" si="133"/>
        <v>5.4452083863848699E-2</v>
      </c>
      <c r="E123" s="17">
        <f>IF(OR($A123="",$B123="",$C123=""),"",A123*'MPTO_working_3-way'!$I122)</f>
        <v>1.5774603174603177</v>
      </c>
      <c r="F123" s="21">
        <f>IF(OR($A123="",$B123="",$C123=""),"",B123*'MPTO_working_3-way'!$I122)</f>
        <v>4.639589169000935</v>
      </c>
      <c r="G123" s="22">
        <f>IF(OR($A123="",$B123="",$C123=""),"",C123*'MPTO_working_3-way'!$I122)</f>
        <v>6.6430481283422465</v>
      </c>
      <c r="H123" s="17">
        <f>IF(OR($A123="",$B123="",$C123=""),"",'MPTO_working_3-way'!E122)</f>
        <v>1.5377553462266407</v>
      </c>
      <c r="I123" s="21">
        <f>IF(OR($A123="",$B123="",$C123=""),"",'MPTO_working_3-way'!F122)</f>
        <v>4.7818969016371273</v>
      </c>
      <c r="J123" s="22">
        <f>IF(OR($A123="",$B123="",$C123=""),"",'MPTO_working_3-way'!G122)</f>
        <v>7.1134145114219596</v>
      </c>
      <c r="K123" s="17">
        <f>IF(OR($A123="",$B123="",$C123=""),"",'OddsRatio_working_3-way'!H122)</f>
        <v>1.5502223409608744</v>
      </c>
      <c r="L123" s="21">
        <f>IF(OR($A123="",$B123="",$C123=""),"",'OddsRatio_working_3-way'!I122)</f>
        <v>4.7716854017479289</v>
      </c>
      <c r="M123" s="22">
        <f>IF(OR($A123="",$B123="",$C123=""),"",'OddsRatio_working_3-way'!J122)</f>
        <v>6.8793919497835363</v>
      </c>
      <c r="N123" s="17">
        <f>IF('Log_working_3-way'!$D122="","",A123^('Log_working_3-way'!$D122))</f>
        <v>1.5345009154647016</v>
      </c>
      <c r="O123" s="21">
        <f>IF('Log_working_3-way'!$D122="","",B123^('Log_working_3-way'!$D122))</f>
        <v>4.8310872838413541</v>
      </c>
      <c r="P123" s="22">
        <f>IF('Log_working_3-way'!$D122="","",C123^('Log_working_3-way'!$D122))</f>
        <v>7.0756597774005563</v>
      </c>
      <c r="Q123" s="24">
        <f t="shared" ref="Q123" si="296">(1/H123)*100</f>
        <v>65.029850323967977</v>
      </c>
      <c r="R123" s="24">
        <f t="shared" ref="R123" si="297">(1/F123)*100</f>
        <v>21.553632521634125</v>
      </c>
      <c r="S123" s="24">
        <f t="shared" ref="S123" si="298">(1/G123)*100</f>
        <v>15.053330650030187</v>
      </c>
      <c r="T123" s="26" t="s">
        <v>35</v>
      </c>
      <c r="U123" s="4" t="s">
        <v>79</v>
      </c>
      <c r="V123" s="4" t="s">
        <v>215</v>
      </c>
      <c r="W123" s="4" t="s">
        <v>179</v>
      </c>
    </row>
    <row r="124" spans="1:23" x14ac:dyDescent="0.2">
      <c r="A124" s="14">
        <v>2.25</v>
      </c>
      <c r="B124" s="14">
        <v>3.26</v>
      </c>
      <c r="C124" s="15">
        <v>3.24</v>
      </c>
      <c r="D124" s="20">
        <f t="shared" si="133"/>
        <v>5.9834886010755151E-2</v>
      </c>
      <c r="E124" s="17">
        <f>IF(OR($A124="",$B124="",$C124=""),"",A124*'MPTO_working_3-way'!$I123)</f>
        <v>2.384628493524199</v>
      </c>
      <c r="F124" s="21">
        <f>IF(OR($A124="",$B124="",$C124=""),"",B124*'MPTO_working_3-way'!$I123)</f>
        <v>3.4550617283950618</v>
      </c>
      <c r="G124" s="22">
        <f>IF(OR($A124="",$B124="",$C124=""),"",C124*'MPTO_working_3-way'!$I123)</f>
        <v>3.4338650306748471</v>
      </c>
      <c r="H124" s="17">
        <f>IF(OR($A124="",$B124="",$C124=""),"",'MPTO_working_3-way'!E123)</f>
        <v>2.3557154751992386</v>
      </c>
      <c r="I124" s="21">
        <f>IF(OR($A124="",$B124="",$C124=""),"",'MPTO_working_3-way'!F123)</f>
        <v>3.4867077464788734</v>
      </c>
      <c r="J124" s="22">
        <f>IF(OR($A124="",$B124="",$C124=""),"",'MPTO_working_3-way'!G123)</f>
        <v>3.4638390905115877</v>
      </c>
      <c r="K124" s="17">
        <f>IF(OR($A124="",$B124="",$C124=""),"",'OddsRatio_working_3-way'!H123)</f>
        <v>2.3678685487834086</v>
      </c>
      <c r="L124" s="21">
        <f>IF(OR($A124="",$B124="",$C124=""),"",'OddsRatio_working_3-way'!I123)</f>
        <v>3.4731063362004031</v>
      </c>
      <c r="M124" s="22">
        <f>IF(OR($A124="",$B124="",$C124=""),"",'OddsRatio_working_3-way'!J123)</f>
        <v>3.4512204394198687</v>
      </c>
      <c r="N124" s="17">
        <f>IF('Log_working_3-way'!$D123="","",A124^('Log_working_3-way'!$D123))</f>
        <v>2.3560198141728366</v>
      </c>
      <c r="O124" s="21">
        <f>IF('Log_working_3-way'!$D123="","",B124^('Log_working_3-way'!$D123))</f>
        <v>3.4862406499154939</v>
      </c>
      <c r="P124" s="22">
        <f>IF('Log_working_3-way'!$D123="","",C124^('Log_working_3-way'!$D123))</f>
        <v>3.4636422357481256</v>
      </c>
      <c r="Q124" s="24">
        <f t="shared" ref="Q124" si="299">(1/H124)*100</f>
        <v>42.449948244085945</v>
      </c>
      <c r="R124" s="24">
        <f t="shared" ref="R124" si="300">(1/F124)*100</f>
        <v>28.943042950046451</v>
      </c>
      <c r="S124" s="24">
        <f t="shared" ref="S124" si="301">(1/G124)*100</f>
        <v>29.121703708997355</v>
      </c>
      <c r="T124" s="26" t="s">
        <v>54</v>
      </c>
      <c r="U124" s="4" t="s">
        <v>82</v>
      </c>
      <c r="V124" s="4" t="s">
        <v>94</v>
      </c>
      <c r="W124" s="4" t="s">
        <v>96</v>
      </c>
    </row>
    <row r="125" spans="1:23" s="36" customFormat="1" x14ac:dyDescent="0.2">
      <c r="A125" s="28">
        <v>2.29</v>
      </c>
      <c r="B125" s="28">
        <v>3.34</v>
      </c>
      <c r="C125" s="29">
        <v>3.125</v>
      </c>
      <c r="D125" s="30">
        <f t="shared" si="133"/>
        <v>5.608242031221411E-2</v>
      </c>
      <c r="E125" s="31">
        <f>IF(OR($A125="",$B125="",$C125=""),"",A125*'MPTO_working_3-way'!$I124)</f>
        <v>2.4184287425149704</v>
      </c>
      <c r="F125" s="32">
        <f>IF(OR($A125="",$B125="",$C125=""),"",B125*'MPTO_working_3-way'!$I124)</f>
        <v>3.5273152838427948</v>
      </c>
      <c r="G125" s="33">
        <f>IF(OR($A125="",$B125="",$C125=""),"",C125*'MPTO_working_3-way'!$I124)</f>
        <v>3.300257563475669</v>
      </c>
      <c r="H125" s="31">
        <f>IF(OR($A125="",$B125="",$C125=""),"",'MPTO_working_3-way'!E124)</f>
        <v>2.3924184301861491</v>
      </c>
      <c r="I125" s="32">
        <f>IF(OR($A125="",$B125="",$C125=""),"",'MPTO_working_3-way'!F124)</f>
        <v>3.5624326972877705</v>
      </c>
      <c r="J125" s="33">
        <f>IF(OR($A125="",$B125="",$C125=""),"",'MPTO_working_3-way'!G124)</f>
        <v>3.3188866633572975</v>
      </c>
      <c r="K125" s="31">
        <f>IF(OR($A125="",$B125="",$C125=""),"",'OddsRatio_working_3-way'!H124)</f>
        <v>2.4035265798104435</v>
      </c>
      <c r="L125" s="32">
        <f>IF(OR($A125="",$B125="",$C125=""),"",'OddsRatio_working_3-way'!I124)</f>
        <v>3.5459319354701053</v>
      </c>
      <c r="M125" s="33">
        <f>IF(OR($A125="",$B125="",$C125=""),"",'OddsRatio_working_3-way'!J124)</f>
        <v>3.3120108388350324</v>
      </c>
      <c r="N125" s="31">
        <f>IF('Log_working_3-way'!$D124="","",A125^('Log_working_3-way'!$D124))</f>
        <v>2.3928608081256248</v>
      </c>
      <c r="O125" s="32">
        <f>IF('Log_working_3-way'!$D124="","",B125^('Log_working_3-way'!$D124))</f>
        <v>3.5605785015264888</v>
      </c>
      <c r="P125" s="33">
        <f>IF('Log_working_3-way'!$D124="","",C125^('Log_working_3-way'!$D124))</f>
        <v>3.3196458278431908</v>
      </c>
      <c r="Q125" s="34">
        <f t="shared" ref="Q125" si="302">(1/H125)*100</f>
        <v>41.798708260335218</v>
      </c>
      <c r="R125" s="34">
        <f t="shared" ref="R125" si="303">(1/F125)*100</f>
        <v>28.3501734188774</v>
      </c>
      <c r="S125" s="34">
        <f t="shared" ref="S125" si="304">(1/G125)*100</f>
        <v>30.300665350096168</v>
      </c>
      <c r="T125" s="35" t="s">
        <v>99</v>
      </c>
      <c r="U125" s="36" t="s">
        <v>82</v>
      </c>
      <c r="V125" s="36" t="s">
        <v>92</v>
      </c>
      <c r="W125" s="36" t="s">
        <v>180</v>
      </c>
    </row>
    <row r="126" spans="1:23" x14ac:dyDescent="0.2">
      <c r="A126" s="14">
        <v>1.78</v>
      </c>
      <c r="B126" s="14">
        <v>3.36</v>
      </c>
      <c r="C126" s="15">
        <v>5.15</v>
      </c>
      <c r="D126" s="20">
        <f t="shared" si="133"/>
        <v>5.3591557709589788E-2</v>
      </c>
      <c r="E126" s="17">
        <f>IF(OR($A126="",$B126="",$C126=""),"",A126*'MPTO_working_3-way'!$I125)</f>
        <v>1.8753929727230698</v>
      </c>
      <c r="F126" s="21">
        <f>IF(OR($A126="",$B126="",$C126=""),"",B126*'MPTO_working_3-way'!$I125)</f>
        <v>3.5400676339042216</v>
      </c>
      <c r="G126" s="22">
        <f>IF(OR($A126="",$B126="",$C126=""),"",C126*'MPTO_working_3-way'!$I125)</f>
        <v>5.4259965222043878</v>
      </c>
      <c r="H126" s="17">
        <f>IF(OR($A126="",$B126="",$C126=""),"",'MPTO_working_3-way'!E125)</f>
        <v>1.8384586795571625</v>
      </c>
      <c r="I126" s="21">
        <f>IF(OR($A126="",$B126="",$C126=""),"",'MPTO_working_3-way'!F125)</f>
        <v>3.574553815968236</v>
      </c>
      <c r="J126" s="22">
        <f>IF(OR($A126="",$B126="",$C126=""),"",'MPTO_working_3-way'!G125)</f>
        <v>5.6717989260802426</v>
      </c>
      <c r="K126" s="17">
        <f>IF(OR($A126="",$B126="",$C126=""),"",'OddsRatio_working_3-way'!H125)</f>
        <v>1.8522648858035669</v>
      </c>
      <c r="L126" s="21">
        <f>IF(OR($A126="",$B126="",$C126=""),"",'OddsRatio_working_3-way'!I125)</f>
        <v>3.5786476032005368</v>
      </c>
      <c r="M126" s="22">
        <f>IF(OR($A126="",$B126="",$C126=""),"",'OddsRatio_working_3-way'!J125)</f>
        <v>5.5344862513907733</v>
      </c>
      <c r="N126" s="17">
        <f>IF('Log_working_3-way'!$D125="","",A126^('Log_working_3-way'!$D125))</f>
        <v>1.8374953953367126</v>
      </c>
      <c r="O126" s="21">
        <f>IF('Log_working_3-way'!$D125="","",B126^('Log_working_3-way'!$D125))</f>
        <v>3.5921761733875051</v>
      </c>
      <c r="P126" s="22">
        <f>IF('Log_working_3-way'!$D125="","",C126^('Log_working_3-way'!$D125))</f>
        <v>5.6370368502006363</v>
      </c>
      <c r="Q126" s="24">
        <f t="shared" ref="Q126" si="305">(1/H126)*100</f>
        <v>54.393390023912545</v>
      </c>
      <c r="R126" s="24">
        <f t="shared" ref="R126" si="306">(1/F126)*100</f>
        <v>28.248047874077862</v>
      </c>
      <c r="S126" s="24">
        <f t="shared" ref="S126" si="307">(1/G126)*100</f>
        <v>18.429794341145943</v>
      </c>
      <c r="T126" s="26" t="s">
        <v>35</v>
      </c>
      <c r="U126" s="4" t="s">
        <v>118</v>
      </c>
      <c r="V126" s="4" t="s">
        <v>181</v>
      </c>
      <c r="W126" s="4" t="s">
        <v>182</v>
      </c>
    </row>
    <row r="127" spans="1:23" x14ac:dyDescent="0.2">
      <c r="A127" s="14">
        <v>2.78</v>
      </c>
      <c r="B127" s="14">
        <v>3.1040000000000001</v>
      </c>
      <c r="C127" s="15">
        <v>2.6949999999999998</v>
      </c>
      <c r="D127" s="20">
        <f t="shared" si="133"/>
        <v>5.2934692584092335E-2</v>
      </c>
      <c r="E127" s="17">
        <f>IF(OR($A127="",$B127="",$C127=""),"",A127*'MPTO_working_3-way'!$I126)</f>
        <v>2.9271584453837765</v>
      </c>
      <c r="F127" s="21">
        <f>IF(OR($A127="",$B127="",$C127=""),"",B127*'MPTO_working_3-way'!$I126)</f>
        <v>3.2683092857810228</v>
      </c>
      <c r="G127" s="22">
        <f>IF(OR($A127="",$B127="",$C127=""),"",C127*'MPTO_working_3-way'!$I126)</f>
        <v>2.8376589965141288</v>
      </c>
      <c r="H127" s="17">
        <f>IF(OR($A127="",$B127="",$C127=""),"",'MPTO_working_3-way'!E126)</f>
        <v>2.9234010513149347</v>
      </c>
      <c r="I127" s="21">
        <f>IF(OR($A127="",$B127="",$C127=""),"",'MPTO_working_3-way'!F126)</f>
        <v>3.2838560119786431</v>
      </c>
      <c r="J127" s="22">
        <f>IF(OR($A127="",$B127="",$C127=""),"",'MPTO_working_3-way'!G126)</f>
        <v>2.8295537669940476</v>
      </c>
      <c r="K127" s="17">
        <f>IF(OR($A127="",$B127="",$C127=""),"",'OddsRatio_working_3-way'!H126)</f>
        <v>2.9254641935515129</v>
      </c>
      <c r="L127" s="21">
        <f>IF(OR($A127="",$B127="",$C127=""),"",'OddsRatio_working_3-way'!I126)</f>
        <v>3.2759419456361716</v>
      </c>
      <c r="M127" s="22">
        <f>IF(OR($A127="",$B127="",$C127=""),"",'OddsRatio_working_3-way'!J126)</f>
        <v>2.8335178697021428</v>
      </c>
      <c r="N127" s="17">
        <f>IF('Log_working_3-way'!$D126="","",A127^('Log_working_3-way'!$D126))</f>
        <v>2.9238809786732087</v>
      </c>
      <c r="O127" s="21">
        <f>IF('Log_working_3-way'!$D126="","",B127^('Log_working_3-way'!$D126))</f>
        <v>3.2824602144588444</v>
      </c>
      <c r="P127" s="22">
        <f>IF('Log_working_3-way'!$D126="","",C127^('Log_working_3-way'!$D126))</f>
        <v>2.8301411057559767</v>
      </c>
      <c r="Q127" s="24">
        <f t="shared" ref="Q127" si="308">(1/H127)*100</f>
        <v>34.206733268779658</v>
      </c>
      <c r="R127" s="24">
        <f t="shared" ref="R127" si="309">(1/F127)*100</f>
        <v>30.5968594940069</v>
      </c>
      <c r="S127" s="24">
        <f t="shared" ref="S127" si="310">(1/G127)*100</f>
        <v>35.240316092540795</v>
      </c>
      <c r="T127" s="26" t="s">
        <v>99</v>
      </c>
      <c r="U127" s="4" t="s">
        <v>183</v>
      </c>
      <c r="V127" s="4" t="s">
        <v>184</v>
      </c>
      <c r="W127" s="4" t="s">
        <v>185</v>
      </c>
    </row>
    <row r="128" spans="1:23" x14ac:dyDescent="0.2">
      <c r="A128" s="14">
        <v>7.3</v>
      </c>
      <c r="B128" s="14">
        <v>4.54</v>
      </c>
      <c r="C128" s="15">
        <v>1.43</v>
      </c>
      <c r="D128" s="20">
        <f t="shared" si="133"/>
        <v>5.6551317851179173E-2</v>
      </c>
      <c r="E128" s="17">
        <f>IF(OR($A128="",$B128="",$C128=""),"",A128*'MPTO_working_3-way'!$I127)</f>
        <v>7.7128246203136079</v>
      </c>
      <c r="F128" s="21">
        <f>IF(OR($A128="",$B128="",$C128=""),"",B128*'MPTO_working_3-way'!$I127)</f>
        <v>4.7967429830443535</v>
      </c>
      <c r="G128" s="22">
        <f>IF(OR($A128="",$B128="",$C128=""),"",C128*'MPTO_working_3-way'!$I127)</f>
        <v>1.5108683845271862</v>
      </c>
      <c r="H128" s="17">
        <f>IF(OR($A128="",$B128="",$C128=""),"",'MPTO_working_3-way'!E127)</f>
        <v>8.4648300891973687</v>
      </c>
      <c r="I128" s="21">
        <f>IF(OR($A128="",$B128="",$C128=""),"",'MPTO_working_3-way'!F127)</f>
        <v>4.9649011798081233</v>
      </c>
      <c r="J128" s="22">
        <f>IF(OR($A128="",$B128="",$C128=""),"",'MPTO_working_3-way'!G127)</f>
        <v>1.469615133918909</v>
      </c>
      <c r="K128" s="17">
        <f>IF(OR($A128="",$B128="",$C128=""),"",'OddsRatio_working_3-way'!H127)</f>
        <v>8.0631484512124203</v>
      </c>
      <c r="L128" s="21">
        <f>IF(OR($A128="",$B128="",$C128=""),"",'OddsRatio_working_3-way'!I127)</f>
        <v>4.9688167487765025</v>
      </c>
      <c r="M128" s="22">
        <f>IF(OR($A128="",$B128="",$C128=""),"",'OddsRatio_working_3-way'!J127)</f>
        <v>1.4820879101621176</v>
      </c>
      <c r="N128" s="17">
        <f>IF('Log_working_3-way'!$D127="","",A128^('Log_working_3-way'!$D127))</f>
        <v>8.3755976083329475</v>
      </c>
      <c r="O128" s="21">
        <f>IF('Log_working_3-way'!$D127="","",B128^('Log_working_3-way'!$D127))</f>
        <v>5.0406532925764997</v>
      </c>
      <c r="P128" s="22">
        <f>IF('Log_working_3-way'!$D127="","",C128^('Log_working_3-way'!$D127))</f>
        <v>1.4658059328654218</v>
      </c>
      <c r="Q128" s="24">
        <f t="shared" ref="Q128" si="311">(1/H128)*100</f>
        <v>11.813586208613664</v>
      </c>
      <c r="R128" s="24">
        <f t="shared" ref="R128" si="312">(1/F128)*100</f>
        <v>20.847479290318972</v>
      </c>
      <c r="S128" s="24">
        <f t="shared" ref="S128" si="313">(1/G128)*100</f>
        <v>66.187102082551135</v>
      </c>
      <c r="T128" s="26" t="s">
        <v>99</v>
      </c>
      <c r="U128" s="4" t="s">
        <v>183</v>
      </c>
      <c r="V128" s="4" t="s">
        <v>186</v>
      </c>
      <c r="W128" s="4" t="s">
        <v>187</v>
      </c>
    </row>
    <row r="129" spans="1:23" x14ac:dyDescent="0.2">
      <c r="A129" s="14">
        <v>1.78</v>
      </c>
      <c r="B129" s="14">
        <v>3.72</v>
      </c>
      <c r="C129" s="15">
        <v>4.4800000000000004</v>
      </c>
      <c r="D129" s="20">
        <f t="shared" si="133"/>
        <v>5.3829242824349866E-2</v>
      </c>
      <c r="E129" s="17">
        <f>IF(OR($A129="",$B129="",$C129=""),"",A129*'MPTO_working_3-way'!$I128)</f>
        <v>1.8758160522273428</v>
      </c>
      <c r="F129" s="21">
        <f>IF(OR($A129="",$B129="",$C129=""),"",B129*'MPTO_working_3-way'!$I128)</f>
        <v>3.9202447833065817</v>
      </c>
      <c r="G129" s="22">
        <f>IF(OR($A129="",$B129="",$C129=""),"",C129*'MPTO_working_3-way'!$I128)</f>
        <v>4.7211550078530875</v>
      </c>
      <c r="H129" s="17">
        <f>IF(OR($A129="",$B129="",$C129=""),"",'MPTO_working_3-way'!E128)</f>
        <v>1.8387265049431438</v>
      </c>
      <c r="I129" s="21">
        <f>IF(OR($A129="",$B129="",$C129=""),"",'MPTO_working_3-way'!F128)</f>
        <v>3.9860627577221703</v>
      </c>
      <c r="J129" s="22">
        <f>IF(OR($A129="",$B129="",$C129=""),"",'MPTO_working_3-way'!G128)</f>
        <v>4.8716038915767772</v>
      </c>
      <c r="K129" s="17">
        <f>IF(OR($A129="",$B129="",$C129=""),"",'OddsRatio_working_3-way'!H128)</f>
        <v>1.8520815506801314</v>
      </c>
      <c r="L129" s="21">
        <f>IF(OR($A129="",$B129="",$C129=""),"",'OddsRatio_working_3-way'!I128)</f>
        <v>3.9713613049358432</v>
      </c>
      <c r="M129" s="22">
        <f>IF(OR($A129="",$B129="",$C129=""),"",'OddsRatio_working_3-way'!J128)</f>
        <v>4.8015946107267409</v>
      </c>
      <c r="N129" s="17">
        <f>IF('Log_working_3-way'!$D128="","",A129^('Log_working_3-way'!$D128))</f>
        <v>1.8372237456137217</v>
      </c>
      <c r="O129" s="21">
        <f>IF('Log_working_3-way'!$D128="","",B129^('Log_working_3-way'!$D128))</f>
        <v>3.9980852780067644</v>
      </c>
      <c r="P129" s="22">
        <f>IF('Log_working_3-way'!$D128="","",C129^('Log_working_3-way'!$D128))</f>
        <v>4.8642685656182412</v>
      </c>
      <c r="Q129" s="24">
        <f t="shared" ref="Q129" si="314">(1/H129)*100</f>
        <v>54.385467186753885</v>
      </c>
      <c r="R129" s="24">
        <f t="shared" ref="R129" si="315">(1/F129)*100</f>
        <v>25.508611203521248</v>
      </c>
      <c r="S129" s="24">
        <f t="shared" ref="S129" si="316">(1/G129)*100</f>
        <v>21.181257517209609</v>
      </c>
      <c r="T129" s="26" t="s">
        <v>163</v>
      </c>
      <c r="U129" s="4" t="s">
        <v>183</v>
      </c>
      <c r="V129" s="4" t="s">
        <v>188</v>
      </c>
      <c r="W129" s="4" t="s">
        <v>189</v>
      </c>
    </row>
    <row r="130" spans="1:23" x14ac:dyDescent="0.2">
      <c r="A130" s="14">
        <v>2.7519999999999998</v>
      </c>
      <c r="B130" s="14">
        <v>3.06</v>
      </c>
      <c r="C130" s="15">
        <v>2.7519999999999998</v>
      </c>
      <c r="D130" s="20">
        <f t="shared" si="133"/>
        <v>5.3541571667426791E-2</v>
      </c>
      <c r="E130" s="17">
        <f>IF(OR($A130="",$B130="",$C130=""),"",A130*'MPTO_working_3-way'!$I129)</f>
        <v>2.8993464052287581</v>
      </c>
      <c r="F130" s="21">
        <f>IF(OR($A130="",$B130="",$C130=""),"",B130*'MPTO_working_3-way'!$I129)</f>
        <v>3.2238372093023262</v>
      </c>
      <c r="G130" s="22">
        <f>IF(OR($A130="",$B130="",$C130=""),"",C130*'MPTO_working_3-way'!$I129)</f>
        <v>2.8993464052287581</v>
      </c>
      <c r="H130" s="17">
        <f>IF(OR($A130="",$B130="",$C130=""),"",'MPTO_working_3-way'!E129)</f>
        <v>2.8941474054658438</v>
      </c>
      <c r="I130" s="21">
        <f>IF(OR($A130="",$B130="",$C130=""),"",'MPTO_working_3-way'!F129)</f>
        <v>3.2367676602025344</v>
      </c>
      <c r="J130" s="22">
        <f>IF(OR($A130="",$B130="",$C130=""),"",'MPTO_working_3-way'!G129)</f>
        <v>2.8941474054658438</v>
      </c>
      <c r="K130" s="17">
        <f>IF(OR($A130="",$B130="",$C130=""),"",'OddsRatio_working_3-way'!H129)</f>
        <v>2.8967715896976167</v>
      </c>
      <c r="L130" s="21">
        <f>IF(OR($A130="",$B130="",$C130=""),"",'OddsRatio_working_3-way'!I129)</f>
        <v>3.2302223029549606</v>
      </c>
      <c r="M130" s="22">
        <f>IF(OR($A130="",$B130="",$C130=""),"",'OddsRatio_working_3-way'!J129)</f>
        <v>2.8967715896976167</v>
      </c>
      <c r="N130" s="17">
        <f>IF('Log_working_3-way'!$D129="","",A130^('Log_working_3-way'!$D129))</f>
        <v>2.8945977882971845</v>
      </c>
      <c r="O130" s="21">
        <f>IF('Log_working_3-way'!$D129="","",B130^('Log_working_3-way'!$D129))</f>
        <v>3.2356415655834452</v>
      </c>
      <c r="P130" s="22">
        <f>IF('Log_working_3-way'!$D129="","",C130^('Log_working_3-way'!$D129))</f>
        <v>2.8945977882971845</v>
      </c>
      <c r="Q130" s="24">
        <f t="shared" ref="Q130" si="317">(1/H130)*100</f>
        <v>34.552490246744682</v>
      </c>
      <c r="R130" s="24">
        <f t="shared" ref="R130" si="318">(1/F130)*100</f>
        <v>31.018935978358876</v>
      </c>
      <c r="S130" s="24">
        <f t="shared" ref="S130" si="319">(1/G130)*100</f>
        <v>34.490532010820566</v>
      </c>
      <c r="T130" s="26" t="s">
        <v>102</v>
      </c>
      <c r="U130" s="4" t="s">
        <v>183</v>
      </c>
      <c r="V130" s="4" t="s">
        <v>190</v>
      </c>
      <c r="W130" s="4" t="s">
        <v>191</v>
      </c>
    </row>
    <row r="131" spans="1:23" x14ac:dyDescent="0.2">
      <c r="A131" s="14">
        <v>2.34</v>
      </c>
      <c r="B131" s="14">
        <v>3.11</v>
      </c>
      <c r="C131" s="15">
        <v>3.28</v>
      </c>
      <c r="D131" s="20">
        <f t="shared" si="133"/>
        <v>5.3771884491043753E-2</v>
      </c>
      <c r="E131" s="17">
        <f>IF(OR($A131="",$B131="",$C131=""),"",A131*'MPTO_working_3-way'!$I130)</f>
        <v>2.4658262097090424</v>
      </c>
      <c r="F131" s="21">
        <f>IF(OR($A131="",$B131="",$C131=""),"",B131*'MPTO_working_3-way'!$I130)</f>
        <v>3.2772305607671459</v>
      </c>
      <c r="G131" s="22">
        <f>IF(OR($A131="",$B131="",$C131=""),"",C131*'MPTO_working_3-way'!$I130)</f>
        <v>3.4563717811306232</v>
      </c>
      <c r="H131" s="17">
        <f>IF(OR($A131="",$B131="",$C131=""),"",'MPTO_working_3-way'!E130)</f>
        <v>2.4424410325199415</v>
      </c>
      <c r="I131" s="21">
        <f>IF(OR($A131="",$B131="",$C131=""),"",'MPTO_working_3-way'!F130)</f>
        <v>3.2935966728470039</v>
      </c>
      <c r="J131" s="22">
        <f>IF(OR($A131="",$B131="",$C131=""),"",'MPTO_working_3-way'!G130)</f>
        <v>3.4848780495401352</v>
      </c>
      <c r="K131" s="17">
        <f>IF(OR($A131="",$B131="",$C131=""),"",'OddsRatio_working_3-way'!H130)</f>
        <v>2.452564516897811</v>
      </c>
      <c r="L131" s="21">
        <f>IF(OR($A131="",$B131="",$C131=""),"",'OddsRatio_working_3-way'!I130)</f>
        <v>3.2872471124286426</v>
      </c>
      <c r="M131" s="22">
        <f>IF(OR($A131="",$B131="",$C131=""),"",'OddsRatio_working_3-way'!J130)</f>
        <v>3.4715276854679176</v>
      </c>
      <c r="N131" s="17">
        <f>IF('Log_working_3-way'!$D130="","",A131^('Log_working_3-way'!$D130))</f>
        <v>2.442963778612802</v>
      </c>
      <c r="O131" s="21">
        <f>IF('Log_working_3-way'!$D130="","",B131^('Log_working_3-way'!$D130))</f>
        <v>3.2939668147246328</v>
      </c>
      <c r="P131" s="22">
        <f>IF('Log_working_3-way'!$D130="","",C131^('Log_working_3-way'!$D130))</f>
        <v>3.4834003804306417</v>
      </c>
      <c r="Q131" s="24">
        <f t="shared" ref="Q131" si="320">(1/H131)*100</f>
        <v>40.942646585341272</v>
      </c>
      <c r="R131" s="24">
        <f t="shared" ref="R131" si="321">(1/F131)*100</f>
        <v>30.513568742197876</v>
      </c>
      <c r="S131" s="24">
        <f t="shared" ref="S131" si="322">(1/G131)*100</f>
        <v>28.93207280129128</v>
      </c>
      <c r="T131" s="26" t="s">
        <v>100</v>
      </c>
      <c r="U131" s="4" t="s">
        <v>39</v>
      </c>
      <c r="V131" s="4" t="s">
        <v>126</v>
      </c>
      <c r="W131" s="4" t="s">
        <v>283</v>
      </c>
    </row>
    <row r="132" spans="1:23" x14ac:dyDescent="0.2">
      <c r="A132" s="14">
        <v>2.6560000000000001</v>
      </c>
      <c r="B132" s="14">
        <v>3.13</v>
      </c>
      <c r="C132" s="15">
        <v>2.8050000000000002</v>
      </c>
      <c r="D132" s="20">
        <f t="shared" si="133"/>
        <v>5.2501080846939274E-2</v>
      </c>
      <c r="E132" s="17">
        <f>IF(OR($A132="",$B132="",$C132=""),"",A132*'MPTO_working_3-way'!$I131)</f>
        <v>2.7954428707294707</v>
      </c>
      <c r="F132" s="21">
        <f>IF(OR($A132="",$B132="",$C132=""),"",B132*'MPTO_working_3-way'!$I131)</f>
        <v>3.29432838305092</v>
      </c>
      <c r="G132" s="22">
        <f>IF(OR($A132="",$B132="",$C132=""),"",C132*'MPTO_working_3-way'!$I131)</f>
        <v>2.952265531775665</v>
      </c>
      <c r="H132" s="17">
        <f>IF(OR($A132="",$B132="",$C132=""),"",'MPTO_working_3-way'!E131)</f>
        <v>2.7854713749527247</v>
      </c>
      <c r="I132" s="21">
        <f>IF(OR($A132="",$B132="",$C132=""),"",'MPTO_working_3-way'!F131)</f>
        <v>3.3113848387362887</v>
      </c>
      <c r="J132" s="22">
        <f>IF(OR($A132="",$B132="",$C132=""),"",'MPTO_working_3-way'!G131)</f>
        <v>2.9498013550619238</v>
      </c>
      <c r="K132" s="17">
        <f>IF(OR($A132="",$B132="",$C132=""),"",'OddsRatio_working_3-way'!H131)</f>
        <v>2.7902659216382468</v>
      </c>
      <c r="L132" s="21">
        <f>IF(OR($A132="",$B132="",$C132=""),"",'OddsRatio_working_3-way'!I131)</f>
        <v>3.3026971093535424</v>
      </c>
      <c r="M132" s="22">
        <f>IF(OR($A132="",$B132="",$C132=""),"",'OddsRatio_working_3-way'!J131)</f>
        <v>2.9513466114474851</v>
      </c>
      <c r="N132" s="17">
        <f>IF('Log_working_3-way'!$D131="","",A132^('Log_working_3-way'!$D131))</f>
        <v>2.7861202212553353</v>
      </c>
      <c r="O132" s="21">
        <f>IF('Log_working_3-way'!$D131="","",B132^('Log_working_3-way'!$D131))</f>
        <v>3.3098478364063966</v>
      </c>
      <c r="P132" s="22">
        <f>IF('Log_working_3-way'!$D131="","",C132^('Log_working_3-way'!$D131))</f>
        <v>2.9502941762964605</v>
      </c>
      <c r="Q132" s="24">
        <f t="shared" ref="Q132" si="323">(1/H132)*100</f>
        <v>35.900566381407245</v>
      </c>
      <c r="R132" s="24">
        <f t="shared" ref="R132" si="324">(1/F132)*100</f>
        <v>30.355200930937158</v>
      </c>
      <c r="S132" s="24">
        <f t="shared" ref="S132" si="325">(1/G132)*100</f>
        <v>33.872291947890659</v>
      </c>
      <c r="T132" s="26" t="s">
        <v>52</v>
      </c>
      <c r="U132" s="4" t="s">
        <v>43</v>
      </c>
      <c r="V132" s="4" t="s">
        <v>280</v>
      </c>
      <c r="W132" s="4" t="s">
        <v>192</v>
      </c>
    </row>
    <row r="133" spans="1:23" x14ac:dyDescent="0.2">
      <c r="A133" s="14">
        <v>2.5049999999999999</v>
      </c>
      <c r="B133" s="14">
        <v>3.1440000000000001</v>
      </c>
      <c r="C133" s="15">
        <v>2.9750000000000001</v>
      </c>
      <c r="D133" s="20">
        <f t="shared" ref="D133:D196" si="326">IF(OR($A133="",$B133="",$C133=""),"",(1/A133)+(1/B133)+(1/C133)-1)</f>
        <v>5.3402208348714009E-2</v>
      </c>
      <c r="E133" s="17">
        <f>IF(OR($A133="",$B133="",$C133=""),"",A133*'MPTO_working_3-way'!$I132)</f>
        <v>2.6387725319135287</v>
      </c>
      <c r="F133" s="21">
        <f>IF(OR($A133="",$B133="",$C133=""),"",B133*'MPTO_working_3-way'!$I132)</f>
        <v>3.3118965430483569</v>
      </c>
      <c r="G133" s="22">
        <f>IF(OR($A133="",$B133="",$C133=""),"",C133*'MPTO_working_3-way'!$I132)</f>
        <v>3.1338715698374244</v>
      </c>
      <c r="H133" s="17">
        <f>IF(OR($A133="",$B133="",$C133=""),"",'MPTO_working_3-way'!E132)</f>
        <v>2.621913328120153</v>
      </c>
      <c r="I133" s="21">
        <f>IF(OR($A133="",$B133="",$C133=""),"",'MPTO_working_3-way'!F132)</f>
        <v>3.3303868108519623</v>
      </c>
      <c r="J133" s="22">
        <f>IF(OR($A133="",$B133="",$C133=""),"",'MPTO_working_3-way'!G132)</f>
        <v>3.1413574639036268</v>
      </c>
      <c r="K133" s="17">
        <f>IF(OR($A133="",$B133="",$C133=""),"",'OddsRatio_working_3-way'!H132)</f>
        <v>2.629543092751454</v>
      </c>
      <c r="L133" s="21">
        <f>IF(OR($A133="",$B133="",$C133=""),"",'OddsRatio_working_3-way'!I132)</f>
        <v>3.3214221866173537</v>
      </c>
      <c r="M133" s="22">
        <f>IF(OR($A133="",$B133="",$C133=""),"",'OddsRatio_working_3-way'!J132)</f>
        <v>3.1384369489595492</v>
      </c>
      <c r="N133" s="17">
        <f>IF('Log_working_3-way'!$D132="","",A133^('Log_working_3-way'!$D132))</f>
        <v>2.6225796108276795</v>
      </c>
      <c r="O133" s="21">
        <f>IF('Log_working_3-way'!$D132="","",B133^('Log_working_3-way'!$D132))</f>
        <v>3.3291427604905914</v>
      </c>
      <c r="P133" s="22">
        <f>IF('Log_working_3-way'!$D132="","",C133^('Log_working_3-way'!$D132))</f>
        <v>3.1415085263775224</v>
      </c>
      <c r="Q133" s="24">
        <f t="shared" ref="Q133" si="327">(1/H133)*100</f>
        <v>38.14008606901492</v>
      </c>
      <c r="R133" s="24">
        <f t="shared" ref="R133" si="328">(1/F133)*100</f>
        <v>30.194179890642769</v>
      </c>
      <c r="S133" s="24">
        <f t="shared" ref="S133" si="329">(1/G133)*100</f>
        <v>31.909412294514571</v>
      </c>
      <c r="T133" s="26" t="s">
        <v>100</v>
      </c>
      <c r="U133" s="4" t="s">
        <v>49</v>
      </c>
      <c r="V133" s="4" t="s">
        <v>193</v>
      </c>
      <c r="W133" s="4" t="s">
        <v>168</v>
      </c>
    </row>
    <row r="134" spans="1:23" x14ac:dyDescent="0.2">
      <c r="A134" s="14">
        <v>1.99</v>
      </c>
      <c r="B134" s="14">
        <v>3.62</v>
      </c>
      <c r="C134" s="15">
        <v>3.64</v>
      </c>
      <c r="D134" s="20">
        <f t="shared" si="326"/>
        <v>5.3480931461996839E-2</v>
      </c>
      <c r="E134" s="17">
        <f>IF(OR($A134="",$B134="",$C134=""),"",A134*'MPTO_working_3-way'!$I133)</f>
        <v>2.0964270536093736</v>
      </c>
      <c r="F134" s="21">
        <f>IF(OR($A134="",$B134="",$C134=""),"",B134*'MPTO_working_3-way'!$I133)</f>
        <v>3.8136009718924289</v>
      </c>
      <c r="G134" s="22">
        <f>IF(OR($A134="",$B134="",$C134=""),"",C134*'MPTO_working_3-way'!$I133)</f>
        <v>3.8346705905216685</v>
      </c>
      <c r="H134" s="17">
        <f>IF(OR($A134="",$B134="",$C134=""),"",'MPTO_working_3-way'!E133)</f>
        <v>2.0631931907736543</v>
      </c>
      <c r="I134" s="21">
        <f>IF(OR($A134="",$B134="",$C134=""),"",'MPTO_working_3-way'!F133)</f>
        <v>3.8697276799312403</v>
      </c>
      <c r="J134" s="22">
        <f>IF(OR($A134="",$B134="",$C134=""),"",'MPTO_working_3-way'!G133)</f>
        <v>3.8925909959467617</v>
      </c>
      <c r="K134" s="17">
        <f>IF(OR($A134="",$B134="",$C134=""),"",'OddsRatio_working_3-way'!H133)</f>
        <v>2.0760688953949735</v>
      </c>
      <c r="L134" s="21">
        <f>IF(OR($A134="",$B134="",$C134=""),"",'OddsRatio_working_3-way'!I133)</f>
        <v>3.8477782888230601</v>
      </c>
      <c r="M134" s="22">
        <f>IF(OR($A134="",$B134="",$C134=""),"",'OddsRatio_working_3-way'!J133)</f>
        <v>3.8695170543865958</v>
      </c>
      <c r="N134" s="17">
        <f>IF('Log_working_3-way'!$D133="","",A134^('Log_working_3-way'!$D133))</f>
        <v>2.0626279448650302</v>
      </c>
      <c r="O134" s="21">
        <f>IF('Log_working_3-way'!$D133="","",B134^('Log_working_3-way'!$D133))</f>
        <v>3.8709071549587053</v>
      </c>
      <c r="P134" s="22">
        <f>IF('Log_working_3-way'!$D133="","",C134^('Log_working_3-way'!$D133))</f>
        <v>3.8934106634507706</v>
      </c>
      <c r="Q134" s="24">
        <f t="shared" ref="Q134" si="330">(1/H134)*100</f>
        <v>48.468558566007133</v>
      </c>
      <c r="R134" s="24">
        <f t="shared" ref="R134" si="331">(1/F134)*100</f>
        <v>26.221935838865924</v>
      </c>
      <c r="S134" s="24">
        <f t="shared" ref="S134" si="332">(1/G134)*100</f>
        <v>26.077859268322705</v>
      </c>
      <c r="T134" s="26" t="s">
        <v>281</v>
      </c>
      <c r="U134" s="4" t="s">
        <v>49</v>
      </c>
      <c r="V134" s="4" t="s">
        <v>194</v>
      </c>
      <c r="W134" s="4" t="s">
        <v>50</v>
      </c>
    </row>
    <row r="135" spans="1:23" x14ac:dyDescent="0.2">
      <c r="A135" s="14">
        <v>1.55</v>
      </c>
      <c r="B135" s="14">
        <v>3.98</v>
      </c>
      <c r="C135" s="15">
        <v>6.3</v>
      </c>
      <c r="D135" s="20">
        <f t="shared" si="326"/>
        <v>5.5147730459774502E-2</v>
      </c>
      <c r="E135" s="17">
        <f>IF(OR($A135="",$B135="",$C135=""),"",A135*'MPTO_working_3-way'!$I134)</f>
        <v>1.6354789822126505</v>
      </c>
      <c r="F135" s="21">
        <f>IF(OR($A135="",$B135="",$C135=""),"",B135*'MPTO_working_3-way'!$I134)</f>
        <v>4.1994879672299028</v>
      </c>
      <c r="G135" s="22">
        <f>IF(OR($A135="",$B135="",$C135=""),"",C135*'MPTO_working_3-way'!$I134)</f>
        <v>6.647430701896579</v>
      </c>
      <c r="H135" s="17">
        <f>IF(OR($A135="",$B135="",$C135=""),"",'MPTO_working_3-way'!E134)</f>
        <v>1.5954594156710507</v>
      </c>
      <c r="I135" s="21">
        <f>IF(OR($A135="",$B135="",$C135=""),"",'MPTO_working_3-way'!F134)</f>
        <v>4.2941731088661106</v>
      </c>
      <c r="J135" s="22">
        <f>IF(OR($A135="",$B135="",$C135=""),"",'MPTO_working_3-way'!G134)</f>
        <v>7.1251672910160888</v>
      </c>
      <c r="K135" s="17">
        <f>IF(OR($A135="",$B135="",$C135=""),"",'OddsRatio_working_3-way'!H134)</f>
        <v>1.6086279305013289</v>
      </c>
      <c r="L135" s="21">
        <f>IF(OR($A135="",$B135="",$C135=""),"",'OddsRatio_working_3-way'!I134)</f>
        <v>4.29765678707993</v>
      </c>
      <c r="M135" s="22">
        <f>IF(OR($A135="",$B135="",$C135=""),"",'OddsRatio_working_3-way'!J134)</f>
        <v>6.8649600575582639</v>
      </c>
      <c r="N135" s="17">
        <f>IF('Log_working_3-way'!$D134="","",A135^('Log_working_3-way'!$D134))</f>
        <v>1.5927865677416626</v>
      </c>
      <c r="O135" s="21">
        <f>IF('Log_working_3-way'!$D134="","",B135^('Log_working_3-way'!$D134))</f>
        <v>4.3366625440528841</v>
      </c>
      <c r="P135" s="22">
        <f>IF('Log_working_3-way'!$D134="","",C135^('Log_working_3-way'!$D134))</f>
        <v>7.0632732079163061</v>
      </c>
      <c r="Q135" s="24">
        <f t="shared" ref="Q135" si="333">(1/H135)*100</f>
        <v>62.677871350265576</v>
      </c>
      <c r="R135" s="24">
        <f t="shared" ref="R135" si="334">(1/F135)*100</f>
        <v>23.812426843542724</v>
      </c>
      <c r="S135" s="24">
        <f t="shared" ref="S135" si="335">(1/G135)*100</f>
        <v>15.043406164650802</v>
      </c>
      <c r="T135" s="26" t="s">
        <v>99</v>
      </c>
      <c r="U135" s="4" t="s">
        <v>113</v>
      </c>
      <c r="V135" s="4" t="s">
        <v>195</v>
      </c>
      <c r="W135" s="4" t="s">
        <v>196</v>
      </c>
    </row>
    <row r="136" spans="1:23" x14ac:dyDescent="0.2">
      <c r="A136" s="14">
        <v>2.1360000000000001</v>
      </c>
      <c r="B136" s="14">
        <v>2.9950000000000001</v>
      </c>
      <c r="C136" s="15">
        <v>3.98</v>
      </c>
      <c r="D136" s="20">
        <f t="shared" si="326"/>
        <v>5.3310891775126823E-2</v>
      </c>
      <c r="E136" s="17">
        <f>IF(OR($A136="",$B136="",$C136=""),"",A136*'MPTO_working_3-way'!$I135)</f>
        <v>2.249872064831671</v>
      </c>
      <c r="F136" s="21">
        <f>IF(OR($A136="",$B136="",$C136=""),"",B136*'MPTO_working_3-way'!$I135)</f>
        <v>3.154666120866505</v>
      </c>
      <c r="G136" s="22">
        <f>IF(OR($A136="",$B136="",$C136=""),"",C136*'MPTO_working_3-way'!$I135)</f>
        <v>4.1921773492650045</v>
      </c>
      <c r="H136" s="17">
        <f>IF(OR($A136="",$B136="",$C136=""),"",'MPTO_working_3-way'!E135)</f>
        <v>2.2202757964803328</v>
      </c>
      <c r="I136" s="21">
        <f>IF(OR($A136="",$B136="",$C136=""),"",'MPTO_working_3-way'!F135)</f>
        <v>3.1633604999779346</v>
      </c>
      <c r="J136" s="22">
        <f>IF(OR($A136="",$B136="",$C136=""),"",'MPTO_working_3-way'!G135)</f>
        <v>4.2829123283190489</v>
      </c>
      <c r="K136" s="17">
        <f>IF(OR($A136="",$B136="",$C136=""),"",'OddsRatio_working_3-way'!H135)</f>
        <v>2.2328219672370007</v>
      </c>
      <c r="L136" s="21">
        <f>IF(OR($A136="",$B136="",$C136=""),"",'OddsRatio_working_3-way'!I135)</f>
        <v>3.1650350568994856</v>
      </c>
      <c r="M136" s="22">
        <f>IF(OR($A136="",$B136="",$C136=""),"",'OddsRatio_working_3-way'!J135)</f>
        <v>4.2339872027872012</v>
      </c>
      <c r="N136" s="17">
        <f>IF('Log_working_3-way'!$D135="","",A136^('Log_working_3-way'!$D135))</f>
        <v>2.2207616591534989</v>
      </c>
      <c r="O136" s="21">
        <f>IF('Log_working_3-way'!$D135="","",B136^('Log_working_3-way'!$D135))</f>
        <v>3.1682879821521026</v>
      </c>
      <c r="P136" s="22">
        <f>IF('Log_working_3-way'!$D135="","",C136^('Log_working_3-way'!$D135))</f>
        <v>4.272113691957852</v>
      </c>
      <c r="Q136" s="24">
        <f t="shared" ref="Q136" si="336">(1/H136)*100</f>
        <v>45.039449674911502</v>
      </c>
      <c r="R136" s="24">
        <f t="shared" ref="R136" si="337">(1/F136)*100</f>
        <v>31.699075644979064</v>
      </c>
      <c r="S136" s="24">
        <f t="shared" ref="S136" si="338">(1/G136)*100</f>
        <v>23.853952652440277</v>
      </c>
      <c r="T136" s="26" t="s">
        <v>51</v>
      </c>
      <c r="U136" s="4" t="s">
        <v>170</v>
      </c>
      <c r="V136" s="4" t="s">
        <v>197</v>
      </c>
      <c r="W136" s="4" t="s">
        <v>198</v>
      </c>
    </row>
    <row r="137" spans="1:23" x14ac:dyDescent="0.2">
      <c r="A137" s="14">
        <v>3.03</v>
      </c>
      <c r="B137" s="14">
        <v>2.7749999999999999</v>
      </c>
      <c r="C137" s="15">
        <v>2.7749999999999999</v>
      </c>
      <c r="D137" s="20">
        <f t="shared" si="326"/>
        <v>5.0753724021050939E-2</v>
      </c>
      <c r="E137" s="17">
        <f>IF(OR($A137="",$B137="",$C137=""),"",A137*'MPTO_working_3-way'!$I136)</f>
        <v>3.1837837837837841</v>
      </c>
      <c r="F137" s="21">
        <f>IF(OR($A137="",$B137="",$C137=""),"",B137*'MPTO_working_3-way'!$I136)</f>
        <v>2.9158415841584162</v>
      </c>
      <c r="G137" s="22">
        <f>IF(OR($A137="",$B137="",$C137=""),"",C137*'MPTO_working_3-way'!$I136)</f>
        <v>2.9158415841584162</v>
      </c>
      <c r="H137" s="17">
        <f>IF(OR($A137="",$B137="",$C137=""),"",'MPTO_working_3-way'!E136)</f>
        <v>3.1937137973601755</v>
      </c>
      <c r="I137" s="21">
        <f>IF(OR($A137="",$B137="",$C137=""),"",'MPTO_working_3-way'!F136)</f>
        <v>2.9116959570599952</v>
      </c>
      <c r="J137" s="22">
        <f>IF(OR($A137="",$B137="",$C137=""),"",'MPTO_working_3-way'!G136)</f>
        <v>2.9116959570599952</v>
      </c>
      <c r="K137" s="17">
        <f>IF(OR($A137="",$B137="",$C137=""),"",'OddsRatio_working_3-way'!H136)</f>
        <v>3.1887152180468656</v>
      </c>
      <c r="L137" s="21">
        <f>IF(OR($A137="",$B137="",$C137=""),"",'OddsRatio_working_3-way'!I136)</f>
        <v>2.9137780847454118</v>
      </c>
      <c r="M137" s="22">
        <f>IF(OR($A137="",$B137="",$C137=""),"",'OddsRatio_working_3-way'!J136)</f>
        <v>2.9137780847454118</v>
      </c>
      <c r="N137" s="17">
        <f>IF('Log_working_3-way'!$D136="","",A137^('Log_working_3-way'!$D136))</f>
        <v>3.1928698972301315</v>
      </c>
      <c r="O137" s="21">
        <f>IF('Log_working_3-way'!$D136="","",B137^('Log_working_3-way'!$D136))</f>
        <v>2.9120468125007197</v>
      </c>
      <c r="P137" s="22">
        <f>IF('Log_working_3-way'!$D136="","",C137^('Log_working_3-way'!$D136))</f>
        <v>2.9120468125007197</v>
      </c>
      <c r="Q137" s="24">
        <f t="shared" ref="Q137" si="339">(1/H137)*100</f>
        <v>31.311509529331303</v>
      </c>
      <c r="R137" s="24">
        <f t="shared" ref="R137" si="340">(1/F137)*100</f>
        <v>34.295415959252971</v>
      </c>
      <c r="S137" s="24">
        <f t="shared" ref="S137" si="341">(1/G137)*100</f>
        <v>34.295415959252971</v>
      </c>
      <c r="T137" s="26" t="s">
        <v>52</v>
      </c>
      <c r="U137" s="4" t="s">
        <v>170</v>
      </c>
      <c r="V137" s="4" t="s">
        <v>199</v>
      </c>
      <c r="W137" s="4" t="s">
        <v>200</v>
      </c>
    </row>
    <row r="138" spans="1:23" x14ac:dyDescent="0.2">
      <c r="A138" s="14">
        <v>1.905</v>
      </c>
      <c r="B138" s="14">
        <v>3.16</v>
      </c>
      <c r="C138" s="15">
        <v>4.7</v>
      </c>
      <c r="D138" s="20">
        <f t="shared" si="326"/>
        <v>5.4156036851439993E-2</v>
      </c>
      <c r="E138" s="17">
        <f>IF(OR($A138="",$B138="",$C138=""),"",A138*'MPTO_working_3-way'!$I137)</f>
        <v>2.0081672502019932</v>
      </c>
      <c r="F138" s="21">
        <f>IF(OR($A138="",$B138="",$C138=""),"",B138*'MPTO_working_3-way'!$I137)</f>
        <v>3.3311330764505507</v>
      </c>
      <c r="G138" s="22">
        <f>IF(OR($A138="",$B138="",$C138=""),"",C138*'MPTO_working_3-way'!$I137)</f>
        <v>4.9545333732017678</v>
      </c>
      <c r="H138" s="17">
        <f>IF(OR($A138="",$B138="",$C138=""),"",'MPTO_working_3-way'!E137)</f>
        <v>1.972844307424549</v>
      </c>
      <c r="I138" s="21">
        <f>IF(OR($A138="",$B138="",$C138=""),"",'MPTO_working_3-way'!F137)</f>
        <v>3.3511650622664177</v>
      </c>
      <c r="J138" s="22">
        <f>IF(OR($A138="",$B138="",$C138=""),"",'MPTO_working_3-way'!G137)</f>
        <v>5.1357389896388748</v>
      </c>
      <c r="K138" s="17">
        <f>IF(OR($A138="",$B138="",$C138=""),"",'OddsRatio_working_3-way'!H137)</f>
        <v>1.9867932836732978</v>
      </c>
      <c r="L138" s="21">
        <f>IF(OR($A138="",$B138="",$C138=""),"",'OddsRatio_working_3-way'!I137)</f>
        <v>3.3552193289882011</v>
      </c>
      <c r="M138" s="22">
        <f>IF(OR($A138="",$B138="",$C138=""),"",'OddsRatio_working_3-way'!J137)</f>
        <v>5.0344034802112709</v>
      </c>
      <c r="N138" s="17">
        <f>IF('Log_working_3-way'!$D137="","",A138^('Log_working_3-way'!$D137))</f>
        <v>1.9725701073415036</v>
      </c>
      <c r="O138" s="21">
        <f>IF('Log_working_3-way'!$D137="","",B138^('Log_working_3-way'!$D137))</f>
        <v>3.3628809537261142</v>
      </c>
      <c r="P138" s="22">
        <f>IF('Log_working_3-way'!$D137="","",C138^('Log_working_3-way'!$D137))</f>
        <v>5.1103036188467508</v>
      </c>
      <c r="Q138" s="24">
        <f t="shared" ref="Q138" si="342">(1/H138)*100</f>
        <v>50.68823709182864</v>
      </c>
      <c r="R138" s="24">
        <f t="shared" ref="R138" si="343">(1/F138)*100</f>
        <v>30.019815391630587</v>
      </c>
      <c r="S138" s="24">
        <f t="shared" ref="S138" si="344">(1/G138)*100</f>
        <v>20.183535454798442</v>
      </c>
      <c r="T138" s="26" t="s">
        <v>35</v>
      </c>
      <c r="U138" s="4" t="s">
        <v>170</v>
      </c>
      <c r="V138" s="4" t="s">
        <v>201</v>
      </c>
      <c r="W138" s="4" t="s">
        <v>202</v>
      </c>
    </row>
    <row r="139" spans="1:23" x14ac:dyDescent="0.2">
      <c r="A139" s="14">
        <v>1.8560000000000001</v>
      </c>
      <c r="B139" s="14">
        <v>3.1749999999999998</v>
      </c>
      <c r="C139" s="15">
        <v>5</v>
      </c>
      <c r="D139" s="20">
        <f t="shared" si="326"/>
        <v>5.3753733369535706E-2</v>
      </c>
      <c r="E139" s="17">
        <f>IF(OR($A139="",$B139="",$C139=""),"",A139*'MPTO_working_3-way'!$I138)</f>
        <v>1.9557669291338584</v>
      </c>
      <c r="F139" s="21">
        <f>IF(OR($A139="",$B139="",$C139=""),"",B139*'MPTO_working_3-way'!$I138)</f>
        <v>3.3456681034482756</v>
      </c>
      <c r="G139" s="22">
        <f>IF(OR($A139="",$B139="",$C139=""),"",C139*'MPTO_working_3-way'!$I138)</f>
        <v>5.268768666847679</v>
      </c>
      <c r="H139" s="17">
        <f>IF(OR($A139="",$B139="",$C139=""),"",'MPTO_working_3-way'!E138)</f>
        <v>1.9198457034134646</v>
      </c>
      <c r="I139" s="21">
        <f>IF(OR($A139="",$B139="",$C139=""),"",'MPTO_working_3-way'!F138)</f>
        <v>3.366519145954098</v>
      </c>
      <c r="J139" s="22">
        <f>IF(OR($A139="",$B139="",$C139=""),"",'MPTO_working_3-way'!G138)</f>
        <v>5.4920283821903002</v>
      </c>
      <c r="K139" s="17">
        <f>IF(OR($A139="",$B139="",$C139=""),"",'OddsRatio_working_3-way'!H138)</f>
        <v>1.9338921761798484</v>
      </c>
      <c r="L139" s="21">
        <f>IF(OR($A139="",$B139="",$C139=""),"",'OddsRatio_working_3-way'!I138)</f>
        <v>3.3729152841018344</v>
      </c>
      <c r="M139" s="22">
        <f>IF(OR($A139="",$B139="",$C139=""),"",'OddsRatio_working_3-way'!J138)</f>
        <v>5.3639821316815341</v>
      </c>
      <c r="N139" s="17">
        <f>IF('Log_working_3-way'!$D138="","",A139^('Log_working_3-way'!$D138))</f>
        <v>1.9194741627682652</v>
      </c>
      <c r="O139" s="21">
        <f>IF('Log_working_3-way'!$D138="","",B139^('Log_working_3-way'!$D138))</f>
        <v>3.380856511066118</v>
      </c>
      <c r="P139" s="22">
        <f>IF('Log_working_3-way'!$D138="","",C139^('Log_working_3-way'!$D138))</f>
        <v>5.4572954342321411</v>
      </c>
      <c r="Q139" s="24">
        <f t="shared" ref="Q139" si="345">(1/H139)*100</f>
        <v>52.087519232509727</v>
      </c>
      <c r="R139" s="24">
        <f t="shared" ref="R139" si="346">(1/F139)*100</f>
        <v>29.889396350143976</v>
      </c>
      <c r="S139" s="24">
        <f t="shared" ref="S139" si="347">(1/G139)*100</f>
        <v>18.97976668234142</v>
      </c>
      <c r="T139" s="26" t="s">
        <v>52</v>
      </c>
      <c r="U139" s="4" t="s">
        <v>170</v>
      </c>
      <c r="V139" s="4" t="s">
        <v>203</v>
      </c>
      <c r="W139" s="4" t="s">
        <v>171</v>
      </c>
    </row>
    <row r="140" spans="1:23" x14ac:dyDescent="0.2">
      <c r="A140" s="14">
        <v>2.4849999999999999</v>
      </c>
      <c r="B140" s="14">
        <v>2.95</v>
      </c>
      <c r="C140" s="15">
        <v>3.2</v>
      </c>
      <c r="D140" s="20">
        <f t="shared" si="326"/>
        <v>5.3897537768986759E-2</v>
      </c>
      <c r="E140" s="17">
        <f>IF(OR($A140="",$B140="",$C140=""),"",A140*'MPTO_working_3-way'!$I139)</f>
        <v>2.6189353813559322</v>
      </c>
      <c r="F140" s="21">
        <f>IF(OR($A140="",$B140="",$C140=""),"",B140*'MPTO_working_3-way'!$I139)</f>
        <v>3.1089977364185111</v>
      </c>
      <c r="G140" s="22">
        <f>IF(OR($A140="",$B140="",$C140=""),"",C140*'MPTO_working_3-way'!$I139)</f>
        <v>3.372472120860758</v>
      </c>
      <c r="H140" s="17">
        <f>IF(OR($A140="",$B140="",$C140=""),"",'MPTO_working_3-way'!E139)</f>
        <v>2.6011276757350124</v>
      </c>
      <c r="I140" s="21">
        <f>IF(OR($A140="",$B140="",$C140=""),"",'MPTO_working_3-way'!F139)</f>
        <v>3.1150978348195024</v>
      </c>
      <c r="J140" s="22">
        <f>IF(OR($A140="",$B140="",$C140=""),"",'MPTO_working_3-way'!G139)</f>
        <v>3.395191987610902</v>
      </c>
      <c r="K140" s="17">
        <f>IF(OR($A140="",$B140="",$C140=""),"",'OddsRatio_working_3-way'!H139)</f>
        <v>2.6091797619398855</v>
      </c>
      <c r="L140" s="21">
        <f>IF(OR($A140="",$B140="",$C140=""),"",'OddsRatio_working_3-way'!I139)</f>
        <v>3.1130643338604562</v>
      </c>
      <c r="M140" s="22">
        <f>IF(OR($A140="",$B140="",$C140=""),"",'OddsRatio_working_3-way'!J139)</f>
        <v>3.3839700176887195</v>
      </c>
      <c r="N140" s="17">
        <f>IF('Log_working_3-way'!$D139="","",A140^('Log_working_3-way'!$D139))</f>
        <v>2.6018263091271465</v>
      </c>
      <c r="O140" s="21">
        <f>IF('Log_working_3-way'!$D139="","",B140^('Log_working_3-way'!$D139))</f>
        <v>3.1155424809102668</v>
      </c>
      <c r="P140" s="22">
        <f>IF('Log_working_3-way'!$D139="","",C140^('Log_working_3-way'!$D139))</f>
        <v>3.3934747547424142</v>
      </c>
      <c r="Q140" s="24">
        <f t="shared" ref="Q140" si="348">(1/H140)*100</f>
        <v>38.444864099853362</v>
      </c>
      <c r="R140" s="24">
        <f t="shared" ref="R140" si="349">(1/F140)*100</f>
        <v>32.164706596151319</v>
      </c>
      <c r="S140" s="24">
        <f t="shared" ref="S140" si="350">(1/G140)*100</f>
        <v>29.651838893326993</v>
      </c>
      <c r="T140" s="26" t="s">
        <v>99</v>
      </c>
      <c r="U140" s="4" t="s">
        <v>170</v>
      </c>
      <c r="V140" s="4" t="s">
        <v>204</v>
      </c>
      <c r="W140" s="4" t="s">
        <v>205</v>
      </c>
    </row>
    <row r="141" spans="1:23" x14ac:dyDescent="0.2">
      <c r="A141" s="14">
        <v>2.09</v>
      </c>
      <c r="B141" s="14">
        <v>2.9649999999999999</v>
      </c>
      <c r="C141" s="15">
        <v>4.22</v>
      </c>
      <c r="D141" s="20">
        <f t="shared" si="326"/>
        <v>5.2703852327969702E-2</v>
      </c>
      <c r="E141" s="17">
        <f>IF(OR($A141="",$B141="",$C141=""),"",A141*'MPTO_working_3-way'!$I140)</f>
        <v>2.2001510513654567</v>
      </c>
      <c r="F141" s="21">
        <f>IF(OR($A141="",$B141="",$C141=""),"",B141*'MPTO_working_3-way'!$I140)</f>
        <v>3.1212669221524298</v>
      </c>
      <c r="G141" s="22">
        <f>IF(OR($A141="",$B141="",$C141=""),"",C141*'MPTO_working_3-way'!$I140)</f>
        <v>4.442410256824032</v>
      </c>
      <c r="H141" s="17">
        <f>IF(OR($A141="",$B141="",$C141=""),"",'MPTO_working_3-way'!E140)</f>
        <v>2.1696635746178297</v>
      </c>
      <c r="I141" s="21">
        <f>IF(OR($A141="",$B141="",$C141=""),"",'MPTO_working_3-way'!F140)</f>
        <v>3.1279307011235566</v>
      </c>
      <c r="J141" s="22">
        <f>IF(OR($A141="",$B141="",$C141=""),"",'MPTO_working_3-way'!G140)</f>
        <v>4.5579085360259972</v>
      </c>
      <c r="K141" s="17">
        <f>IF(OR($A141="",$B141="",$C141=""),"",'OddsRatio_working_3-way'!H140)</f>
        <v>2.1826031164419755</v>
      </c>
      <c r="L141" s="21">
        <f>IF(OR($A141="",$B141="",$C141=""),"",'OddsRatio_working_3-way'!I140)</f>
        <v>3.1319404805582409</v>
      </c>
      <c r="M141" s="22">
        <f>IF(OR($A141="",$B141="",$C141=""),"",'OddsRatio_working_3-way'!J140)</f>
        <v>4.4935614999478561</v>
      </c>
      <c r="N141" s="17">
        <f>IF('Log_working_3-way'!$D140="","",A141^('Log_working_3-way'!$D140))</f>
        <v>2.1702070153157726</v>
      </c>
      <c r="O141" s="21">
        <f>IF('Log_working_3-way'!$D140="","",B141^('Log_working_3-way'!$D140))</f>
        <v>3.1342842476302293</v>
      </c>
      <c r="P141" s="22">
        <f>IF('Log_working_3-way'!$D140="","",C141^('Log_working_3-way'!$D140))</f>
        <v>4.5421025543829163</v>
      </c>
      <c r="Q141" s="24">
        <f t="shared" ref="Q141" si="351">(1/H141)*100</f>
        <v>46.090094874554119</v>
      </c>
      <c r="R141" s="24">
        <f t="shared" ref="R141" si="352">(1/F141)*100</f>
        <v>32.038272436834674</v>
      </c>
      <c r="S141" s="24">
        <f t="shared" ref="S141" si="353">(1/G141)*100</f>
        <v>22.510302790335263</v>
      </c>
      <c r="T141" s="26" t="s">
        <v>146</v>
      </c>
      <c r="U141" s="4" t="s">
        <v>170</v>
      </c>
      <c r="V141" s="4" t="s">
        <v>206</v>
      </c>
      <c r="W141" s="4" t="s">
        <v>207</v>
      </c>
    </row>
    <row r="142" spans="1:23" x14ac:dyDescent="0.2">
      <c r="A142" s="14">
        <v>3.06</v>
      </c>
      <c r="B142" s="14">
        <v>2.8159999999999998</v>
      </c>
      <c r="C142" s="15">
        <v>2.6960000000000002</v>
      </c>
      <c r="D142" s="20">
        <f t="shared" si="326"/>
        <v>5.2830903290189468E-2</v>
      </c>
      <c r="E142" s="17">
        <f>IF(OR($A142="",$B142="",$C142=""),"",A142*'MPTO_working_3-way'!$I141)</f>
        <v>3.2216625640679797</v>
      </c>
      <c r="F142" s="21">
        <f>IF(OR($A142="",$B142="",$C142=""),"",B142*'MPTO_working_3-way'!$I141)</f>
        <v>2.9647718236651732</v>
      </c>
      <c r="G142" s="22">
        <f>IF(OR($A142="",$B142="",$C142=""),"",C142*'MPTO_working_3-way'!$I141)</f>
        <v>2.8384321152703511</v>
      </c>
      <c r="H142" s="17">
        <f>IF(OR($A142="",$B142="",$C142=""),"",'MPTO_working_3-way'!E141)</f>
        <v>3.234287750210918</v>
      </c>
      <c r="I142" s="21">
        <f>IF(OR($A142="",$B142="",$C142=""),"",'MPTO_working_3-way'!F141)</f>
        <v>2.9629336824454597</v>
      </c>
      <c r="J142" s="22">
        <f>IF(OR($A142="",$B142="",$C142=""),"",'MPTO_working_3-way'!G141)</f>
        <v>2.8303789538022461</v>
      </c>
      <c r="K142" s="17">
        <f>IF(OR($A142="",$B142="",$C142=""),"",'OddsRatio_working_3-way'!H141)</f>
        <v>3.2279289028689191</v>
      </c>
      <c r="L142" s="21">
        <f>IF(OR($A142="",$B142="",$C142=""),"",'OddsRatio_working_3-way'!I141)</f>
        <v>2.9640382949562909</v>
      </c>
      <c r="M142" s="22">
        <f>IF(OR($A142="",$B142="",$C142=""),"",'OddsRatio_working_3-way'!J141)</f>
        <v>2.8342560287697518</v>
      </c>
      <c r="N142" s="17">
        <f>IF('Log_working_3-way'!$D141="","",A142^('Log_working_3-way'!$D141))</f>
        <v>3.2332162996883795</v>
      </c>
      <c r="O142" s="21">
        <f>IF('Log_working_3-way'!$D141="","",B142^('Log_working_3-way'!$D141))</f>
        <v>2.963256453791228</v>
      </c>
      <c r="P142" s="22">
        <f>IF('Log_working_3-way'!$D141="","",C142^('Log_working_3-way'!$D141))</f>
        <v>2.8309053663833548</v>
      </c>
      <c r="Q142" s="24">
        <f t="shared" ref="Q142" si="354">(1/H142)*100</f>
        <v>30.918708452418525</v>
      </c>
      <c r="R142" s="24">
        <f t="shared" ref="R142" si="355">(1/F142)*100</f>
        <v>33.729408516968391</v>
      </c>
      <c r="S142" s="24">
        <f t="shared" ref="S142" si="356">(1/G142)*100</f>
        <v>35.230717501403177</v>
      </c>
      <c r="T142" s="26" t="s">
        <v>103</v>
      </c>
      <c r="U142" s="4" t="s">
        <v>170</v>
      </c>
      <c r="V142" s="4" t="s">
        <v>208</v>
      </c>
      <c r="W142" s="4" t="s">
        <v>209</v>
      </c>
    </row>
    <row r="143" spans="1:23" x14ac:dyDescent="0.2">
      <c r="A143" s="14">
        <v>3.15</v>
      </c>
      <c r="B143" s="14">
        <v>3.08</v>
      </c>
      <c r="C143" s="15">
        <v>2.4319999999999999</v>
      </c>
      <c r="D143" s="20">
        <f t="shared" si="326"/>
        <v>5.3319852661958045E-2</v>
      </c>
      <c r="E143" s="17">
        <f>IF(OR($A143="",$B143="",$C143=""),"",A143*'MPTO_working_3-way'!$I142)</f>
        <v>3.3179575358851676</v>
      </c>
      <c r="F143" s="21">
        <f>IF(OR($A143="",$B143="",$C143=""),"",B143*'MPTO_working_3-way'!$I142)</f>
        <v>3.244225146198831</v>
      </c>
      <c r="G143" s="22">
        <f>IF(OR($A143="",$B143="",$C143=""),"",C143*'MPTO_working_3-way'!$I142)</f>
        <v>2.5616738816738818</v>
      </c>
      <c r="H143" s="17">
        <f>IF(OR($A143="",$B143="",$C143=""),"",'MPTO_working_3-way'!E142)</f>
        <v>3.3368143732808186</v>
      </c>
      <c r="I143" s="21">
        <f>IF(OR($A143="",$B143="",$C143=""),"",'MPTO_working_3-way'!F142)</f>
        <v>3.2583686915815582</v>
      </c>
      <c r="J143" s="22">
        <f>IF(OR($A143="",$B143="",$C143=""),"",'MPTO_working_3-way'!G142)</f>
        <v>2.5418714456930043</v>
      </c>
      <c r="K143" s="17">
        <f>IF(OR($A143="",$B143="",$C143=""),"",'OddsRatio_working_3-way'!H142)</f>
        <v>3.3281260930566816</v>
      </c>
      <c r="L143" s="21">
        <f>IF(OR($A143="",$B143="",$C143=""),"",'OddsRatio_working_3-way'!I142)</f>
        <v>3.2523266388641381</v>
      </c>
      <c r="M143" s="22">
        <f>IF(OR($A143="",$B143="",$C143=""),"",'OddsRatio_working_3-way'!J142)</f>
        <v>2.5506402629103104</v>
      </c>
      <c r="N143" s="17">
        <f>IF('Log_working_3-way'!$D142="","",A143^('Log_working_3-way'!$D142))</f>
        <v>3.3359659845435239</v>
      </c>
      <c r="O143" s="21">
        <f>IF('Log_working_3-way'!$D142="","",B143^('Log_working_3-way'!$D142))</f>
        <v>3.2581709863792123</v>
      </c>
      <c r="P143" s="22">
        <f>IF('Log_working_3-way'!$D142="","",C143^('Log_working_3-way'!$D142))</f>
        <v>2.5424843515537798</v>
      </c>
      <c r="Q143" s="24">
        <f t="shared" ref="Q143" si="357">(1/H143)*100</f>
        <v>29.968703323966484</v>
      </c>
      <c r="R143" s="24">
        <f t="shared" ref="R143" si="358">(1/F143)*100</f>
        <v>30.824001261801214</v>
      </c>
      <c r="S143" s="24">
        <f t="shared" ref="S143" si="359">(1/G143)*100</f>
        <v>39.036975282215366</v>
      </c>
      <c r="T143" s="26" t="s">
        <v>103</v>
      </c>
      <c r="U143" s="4" t="s">
        <v>170</v>
      </c>
      <c r="V143" s="4" t="s">
        <v>213</v>
      </c>
      <c r="W143" s="4" t="s">
        <v>214</v>
      </c>
    </row>
    <row r="144" spans="1:23" x14ac:dyDescent="0.2">
      <c r="A144" s="14">
        <v>2.4300000000000002</v>
      </c>
      <c r="B144" s="14">
        <v>3.42</v>
      </c>
      <c r="C144" s="15">
        <v>2.8650000000000002</v>
      </c>
      <c r="D144" s="20">
        <f t="shared" si="326"/>
        <v>5.296043417962526E-2</v>
      </c>
      <c r="E144" s="17">
        <f>IF(OR($A144="",$B144="",$C144=""),"",A144*'MPTO_working_3-way'!$I143)</f>
        <v>2.5586938550564895</v>
      </c>
      <c r="F144" s="21">
        <f>IF(OR($A144="",$B144="",$C144=""),"",B144*'MPTO_working_3-way'!$I143)</f>
        <v>3.6011246848943181</v>
      </c>
      <c r="G144" s="22">
        <f>IF(OR($A144="",$B144="",$C144=""),"",C144*'MPTO_working_3-way'!$I143)</f>
        <v>3.0167316439246266</v>
      </c>
      <c r="H144" s="17">
        <f>IF(OR($A144="",$B144="",$C144=""),"",'MPTO_working_3-way'!E143)</f>
        <v>2.538914219522705</v>
      </c>
      <c r="I144" s="21">
        <f>IF(OR($A144="",$B144="",$C144=""),"",'MPTO_working_3-way'!F143)</f>
        <v>3.639749493359675</v>
      </c>
      <c r="J144" s="22">
        <f>IF(OR($A144="",$B144="",$C144=""),"",'MPTO_working_3-way'!G143)</f>
        <v>3.017622964376518</v>
      </c>
      <c r="K144" s="17">
        <f>IF(OR($A144="",$B144="",$C144=""),"",'OddsRatio_working_3-way'!H143)</f>
        <v>2.5479490310164246</v>
      </c>
      <c r="L144" s="21">
        <f>IF(OR($A144="",$B144="",$C144=""),"",'OddsRatio_working_3-way'!I143)</f>
        <v>3.6196060524893334</v>
      </c>
      <c r="M144" s="22">
        <f>IF(OR($A144="",$B144="",$C144=""),"",'OddsRatio_working_3-way'!J143)</f>
        <v>3.0188286313605817</v>
      </c>
      <c r="N144" s="17">
        <f>IF('Log_working_3-way'!$D143="","",A144^('Log_working_3-way'!$D143))</f>
        <v>2.5397880657446179</v>
      </c>
      <c r="O144" s="21">
        <f>IF('Log_working_3-way'!$D143="","",B144^('Log_working_3-way'!$D143))</f>
        <v>3.6358336446891264</v>
      </c>
      <c r="P144" s="22">
        <f>IF('Log_working_3-way'!$D143="","",C144^('Log_working_3-way'!$D143))</f>
        <v>3.019084172805468</v>
      </c>
      <c r="Q144" s="24">
        <f t="shared" ref="Q144" si="360">(1/H144)*100</f>
        <v>39.38691556849809</v>
      </c>
      <c r="R144" s="24">
        <f t="shared" ref="R144" si="361">(1/F144)*100</f>
        <v>27.769102363900704</v>
      </c>
      <c r="S144" s="24">
        <f t="shared" ref="S144" si="362">(1/G144)*100</f>
        <v>33.148457272090894</v>
      </c>
      <c r="T144" s="26" t="s">
        <v>52</v>
      </c>
      <c r="U144" s="4" t="s">
        <v>268</v>
      </c>
      <c r="V144" s="4" t="s">
        <v>269</v>
      </c>
      <c r="W144" s="4" t="s">
        <v>270</v>
      </c>
    </row>
    <row r="145" spans="1:23" x14ac:dyDescent="0.2">
      <c r="A145" s="14">
        <v>3.4</v>
      </c>
      <c r="B145" s="14">
        <v>3.58</v>
      </c>
      <c r="C145" s="15">
        <v>2.085</v>
      </c>
      <c r="D145" s="20">
        <f t="shared" si="326"/>
        <v>5.3063562951807475E-2</v>
      </c>
      <c r="E145" s="17">
        <f>IF(OR($A145="",$B145="",$C145=""),"",A145*'MPTO_working_3-way'!$I144)</f>
        <v>3.5804161140361455</v>
      </c>
      <c r="F145" s="21">
        <f>IF(OR($A145="",$B145="",$C145=""),"",B145*'MPTO_working_3-way'!$I144)</f>
        <v>3.769967555367471</v>
      </c>
      <c r="G145" s="22">
        <f>IF(OR($A145="",$B145="",$C145=""),"",C145*'MPTO_working_3-way'!$I144)</f>
        <v>2.1956375287545185</v>
      </c>
      <c r="H145" s="17">
        <f>IF(OR($A145="",$B145="",$C145=""),"",'MPTO_working_3-way'!E144)</f>
        <v>3.6175550763985171</v>
      </c>
      <c r="I145" s="21">
        <f>IF(OR($A145="",$B145="",$C145=""),"",'MPTO_working_3-way'!F144)</f>
        <v>3.8220199273907252</v>
      </c>
      <c r="J145" s="22">
        <f>IF(OR($A145="",$B145="",$C145=""),"",'MPTO_working_3-way'!G144)</f>
        <v>2.1648374207974448</v>
      </c>
      <c r="K145" s="17">
        <f>IF(OR($A145="",$B145="",$C145=""),"",'OddsRatio_working_3-way'!H144)</f>
        <v>3.6039032345693216</v>
      </c>
      <c r="L145" s="21">
        <f>IF(OR($A145="",$B145="",$C145=""),"",'OddsRatio_working_3-way'!I144)</f>
        <v>3.7991959771620221</v>
      </c>
      <c r="M145" s="22">
        <f>IF(OR($A145="",$B145="",$C145=""),"",'OddsRatio_working_3-way'!J144)</f>
        <v>2.1771812539615474</v>
      </c>
      <c r="N145" s="17">
        <f>IF('Log_working_3-way'!$D144="","",A145^('Log_working_3-way'!$D144))</f>
        <v>3.619129089605384</v>
      </c>
      <c r="O145" s="21">
        <f>IF('Log_working_3-way'!$D144="","",B145^('Log_working_3-way'!$D144))</f>
        <v>3.8207764220113076</v>
      </c>
      <c r="P145" s="22">
        <f>IF('Log_working_3-way'!$D144="","",C145^('Log_working_3-way'!$D144))</f>
        <v>2.1646730778101193</v>
      </c>
      <c r="Q145" s="24">
        <f t="shared" ref="Q145" si="363">(1/H145)*100</f>
        <v>27.642979274155437</v>
      </c>
      <c r="R145" s="24">
        <f t="shared" ref="R145" si="364">(1/F145)*100</f>
        <v>26.52542721690682</v>
      </c>
      <c r="S145" s="24">
        <f t="shared" ref="S145" si="365">(1/G145)*100</f>
        <v>45.544858242938339</v>
      </c>
      <c r="T145" s="26" t="s">
        <v>102</v>
      </c>
      <c r="U145" s="4" t="s">
        <v>39</v>
      </c>
      <c r="V145" s="4" t="s">
        <v>74</v>
      </c>
      <c r="W145" s="4" t="s">
        <v>130</v>
      </c>
    </row>
    <row r="146" spans="1:23" x14ac:dyDescent="0.2">
      <c r="A146" s="14">
        <v>3.52</v>
      </c>
      <c r="B146" s="14">
        <v>3.32</v>
      </c>
      <c r="C146" s="15">
        <v>2.1360000000000001</v>
      </c>
      <c r="D146" s="20">
        <f t="shared" si="326"/>
        <v>5.3460522375508246E-2</v>
      </c>
      <c r="E146" s="17">
        <f>IF(OR($A146="",$B146="",$C146=""),"",A146*'MPTO_working_3-way'!$I145)</f>
        <v>3.7081810387617891</v>
      </c>
      <c r="F146" s="21">
        <f>IF(OR($A146="",$B146="",$C146=""),"",B146*'MPTO_working_3-way'!$I145)</f>
        <v>3.4974889342866873</v>
      </c>
      <c r="G146" s="22">
        <f>IF(OR($A146="",$B146="",$C146=""),"",C146*'MPTO_working_3-way'!$I145)</f>
        <v>2.2501916757940856</v>
      </c>
      <c r="H146" s="17">
        <f>IF(OR($A146="",$B146="",$C146=""),"",'MPTO_working_3-way'!E145)</f>
        <v>3.7555760685779731</v>
      </c>
      <c r="I146" s="21">
        <f>IF(OR($A146="",$B146="",$C146=""),"",'MPTO_working_3-way'!F145)</f>
        <v>3.5287727020772128</v>
      </c>
      <c r="J146" s="22">
        <f>IF(OR($A146="",$B146="",$C146=""),"",'MPTO_working_3-way'!G145)</f>
        <v>2.2205216979416971</v>
      </c>
      <c r="K146" s="17">
        <f>IF(OR($A146="",$B146="",$C146=""),"",'OddsRatio_working_3-way'!H145)</f>
        <v>3.7343197951477216</v>
      </c>
      <c r="L146" s="21">
        <f>IF(OR($A146="",$B146="",$C146=""),"",'OddsRatio_working_3-way'!I145)</f>
        <v>3.5173102875963149</v>
      </c>
      <c r="M146" s="22">
        <f>IF(OR($A146="",$B146="",$C146=""),"",'OddsRatio_working_3-way'!J145)</f>
        <v>2.2326140028919887</v>
      </c>
      <c r="N146" s="17">
        <f>IF('Log_working_3-way'!$D145="","",A146^('Log_working_3-way'!$D145))</f>
        <v>3.7540000551747919</v>
      </c>
      <c r="O146" s="21">
        <f>IF('Log_working_3-way'!$D145="","",B146^('Log_working_3-way'!$D145))</f>
        <v>3.5301278847201258</v>
      </c>
      <c r="P146" s="22">
        <f>IF('Log_working_3-way'!$D145="","",C146^('Log_working_3-way'!$D145))</f>
        <v>2.220536479071042</v>
      </c>
      <c r="Q146" s="24">
        <f t="shared" ref="Q146" si="366">(1/H146)*100</f>
        <v>26.627073496573967</v>
      </c>
      <c r="R146" s="24">
        <f t="shared" ref="R146" si="367">(1/F146)*100</f>
        <v>28.591941784197523</v>
      </c>
      <c r="S146" s="24">
        <f t="shared" ref="S146" si="368">(1/G146)*100</f>
        <v>44.440658578434352</v>
      </c>
      <c r="T146" s="26" t="s">
        <v>52</v>
      </c>
      <c r="U146" s="4" t="s">
        <v>39</v>
      </c>
      <c r="V146" s="4" t="s">
        <v>63</v>
      </c>
      <c r="W146" s="4" t="s">
        <v>165</v>
      </c>
    </row>
    <row r="147" spans="1:23" x14ac:dyDescent="0.2">
      <c r="A147" s="14">
        <v>2.3149999999999999</v>
      </c>
      <c r="B147" s="14">
        <v>3.42</v>
      </c>
      <c r="C147" s="15">
        <v>3.04</v>
      </c>
      <c r="D147" s="20">
        <f t="shared" si="326"/>
        <v>5.3310472004344911E-2</v>
      </c>
      <c r="E147" s="17">
        <f>IF(OR($A147="",$B147="",$C147=""),"",A147*'MPTO_working_3-way'!$I146)</f>
        <v>2.4384137426900585</v>
      </c>
      <c r="F147" s="21">
        <f>IF(OR($A147="",$B147="",$C147=""),"",B147*'MPTO_working_3-way'!$I146)</f>
        <v>3.6023218142548594</v>
      </c>
      <c r="G147" s="22">
        <f>IF(OR($A147="",$B147="",$C147=""),"",C147*'MPTO_working_3-way'!$I146)</f>
        <v>3.2020638348932087</v>
      </c>
      <c r="H147" s="17">
        <f>IF(OR($A147="",$B147="",$C147=""),"",'MPTO_working_3-way'!E146)</f>
        <v>2.4143200929057707</v>
      </c>
      <c r="I147" s="21">
        <f>IF(OR($A147="",$B147="",$C147=""),"",'MPTO_working_3-way'!F146)</f>
        <v>3.6412958910304809</v>
      </c>
      <c r="J147" s="22">
        <f>IF(OR($A147="",$B147="",$C147=""),"",'MPTO_working_3-way'!G146)</f>
        <v>3.2136029386893612</v>
      </c>
      <c r="K147" s="17">
        <f>IF(OR($A147="",$B147="",$C147=""),"",'OddsRatio_working_3-way'!H146)</f>
        <v>2.4247665477845666</v>
      </c>
      <c r="L147" s="21">
        <f>IF(OR($A147="",$B147="",$C147=""),"",'OddsRatio_working_3-way'!I146)</f>
        <v>3.6220038369875676</v>
      </c>
      <c r="M147" s="22">
        <f>IF(OR($A147="",$B147="",$C147=""),"",'OddsRatio_working_3-way'!J146)</f>
        <v>3.2102842262209248</v>
      </c>
      <c r="N147" s="17">
        <f>IF('Log_working_3-way'!$D146="","",A147^('Log_working_3-way'!$D146))</f>
        <v>2.4148818397248757</v>
      </c>
      <c r="O147" s="21">
        <f>IF('Log_working_3-way'!$D146="","",B147^('Log_working_3-way'!$D146))</f>
        <v>3.6383066638041246</v>
      </c>
      <c r="P147" s="22">
        <f>IF('Log_working_3-way'!$D146="","",C147^('Log_working_3-way'!$D146))</f>
        <v>3.2149386404593749</v>
      </c>
      <c r="Q147" s="24">
        <f t="shared" ref="Q147" si="369">(1/H147)*100</f>
        <v>41.419528542979712</v>
      </c>
      <c r="R147" s="24">
        <f t="shared" ref="R147" si="370">(1/F147)*100</f>
        <v>27.75987409128382</v>
      </c>
      <c r="S147" s="24">
        <f t="shared" ref="S147" si="371">(1/G147)*100</f>
        <v>31.229858352694293</v>
      </c>
      <c r="T147" s="26" t="s">
        <v>106</v>
      </c>
      <c r="U147" s="4" t="s">
        <v>39</v>
      </c>
      <c r="V147" s="4" t="s">
        <v>60</v>
      </c>
      <c r="W147" s="4" t="s">
        <v>73</v>
      </c>
    </row>
    <row r="148" spans="1:23" x14ac:dyDescent="0.2">
      <c r="A148" s="14">
        <v>2.1150000000000002</v>
      </c>
      <c r="B148" s="14">
        <v>3.44</v>
      </c>
      <c r="C148" s="15">
        <v>3.44</v>
      </c>
      <c r="D148" s="20">
        <f t="shared" si="326"/>
        <v>5.420858760789482E-2</v>
      </c>
      <c r="E148" s="17">
        <f>IF(OR($A148="",$B148="",$C148=""),"",A148*'MPTO_working_3-way'!$I147)</f>
        <v>2.2296511627906979</v>
      </c>
      <c r="F148" s="21">
        <f>IF(OR($A148="",$B148="",$C148=""),"",B148*'MPTO_working_3-way'!$I147)</f>
        <v>3.6264775413711581</v>
      </c>
      <c r="G148" s="22">
        <f>IF(OR($A148="",$B148="",$C148=""),"",C148*'MPTO_working_3-way'!$I147)</f>
        <v>3.6264775413711581</v>
      </c>
      <c r="H148" s="17">
        <f>IF(OR($A148="",$B148="",$C148=""),"",'MPTO_working_3-way'!E147)</f>
        <v>2.1990408640283712</v>
      </c>
      <c r="I148" s="21">
        <f>IF(OR($A148="",$B148="",$C148=""),"",'MPTO_working_3-way'!F147)</f>
        <v>3.6679998655597754</v>
      </c>
      <c r="J148" s="22">
        <f>IF(OR($A148="",$B148="",$C148=""),"",'MPTO_working_3-way'!G147)</f>
        <v>3.6679998655597754</v>
      </c>
      <c r="K148" s="17">
        <f>IF(OR($A148="",$B148="",$C148=""),"",'OddsRatio_working_3-way'!H147)</f>
        <v>2.2114074004981763</v>
      </c>
      <c r="L148" s="21">
        <f>IF(OR($A148="",$B148="",$C148=""),"",'OddsRatio_working_3-way'!I147)</f>
        <v>3.6509722486238112</v>
      </c>
      <c r="M148" s="22">
        <f>IF(OR($A148="",$B148="",$C148=""),"",'OddsRatio_working_3-way'!J147)</f>
        <v>3.6509722486238112</v>
      </c>
      <c r="N148" s="17">
        <f>IF('Log_working_3-way'!$D147="","",A148^('Log_working_3-way'!$D147))</f>
        <v>2.1989565199507086</v>
      </c>
      <c r="O148" s="21">
        <f>IF('Log_working_3-way'!$D147="","",B148^('Log_working_3-way'!$D147))</f>
        <v>3.6681172058491769</v>
      </c>
      <c r="P148" s="22">
        <f>IF('Log_working_3-way'!$D147="","",C148^('Log_working_3-way'!$D147))</f>
        <v>3.6681172058491769</v>
      </c>
      <c r="Q148" s="24">
        <f t="shared" ref="Q148" si="372">(1/H148)*100</f>
        <v>45.474370956805394</v>
      </c>
      <c r="R148" s="24">
        <f t="shared" ref="R148" si="373">(1/F148)*100</f>
        <v>27.574967405475881</v>
      </c>
      <c r="S148" s="24">
        <f t="shared" ref="S148" si="374">(1/G148)*100</f>
        <v>27.574967405475881</v>
      </c>
      <c r="T148" s="26" t="s">
        <v>146</v>
      </c>
      <c r="U148" s="4" t="s">
        <v>39</v>
      </c>
      <c r="V148" s="4" t="s">
        <v>271</v>
      </c>
      <c r="W148" s="4" t="s">
        <v>67</v>
      </c>
    </row>
    <row r="149" spans="1:23" x14ac:dyDescent="0.2">
      <c r="A149" s="14">
        <v>1.56</v>
      </c>
      <c r="B149" s="14">
        <v>4.12</v>
      </c>
      <c r="C149" s="15">
        <v>5.8</v>
      </c>
      <c r="D149" s="20">
        <f t="shared" si="326"/>
        <v>5.6157880731031007E-2</v>
      </c>
      <c r="E149" s="17">
        <f>IF(OR($A149="",$B149="",$C149=""),"",A149*'MPTO_working_3-way'!$I148)</f>
        <v>1.6476062939404084</v>
      </c>
      <c r="F149" s="21">
        <f>IF(OR($A149="",$B149="",$C149=""),"",B149*'MPTO_working_3-way'!$I148)</f>
        <v>4.3513704686118482</v>
      </c>
      <c r="G149" s="22">
        <f>IF(OR($A149="",$B149="",$C149=""),"",C149*'MPTO_working_3-way'!$I148)</f>
        <v>6.12571570823998</v>
      </c>
      <c r="H149" s="17">
        <f>IF(OR($A149="",$B149="",$C149=""),"",'MPTO_working_3-way'!E148)</f>
        <v>1.6069255987824336</v>
      </c>
      <c r="I149" s="21">
        <f>IF(OR($A149="",$B149="",$C149=""),"",'MPTO_working_3-way'!F148)</f>
        <v>4.4643025944330184</v>
      </c>
      <c r="J149" s="22">
        <f>IF(OR($A149="",$B149="",$C149=""),"",'MPTO_working_3-way'!G148)</f>
        <v>6.5064137173496164</v>
      </c>
      <c r="K149" s="17">
        <f>IF(OR($A149="",$B149="",$C149=""),"",'OddsRatio_working_3-way'!H148)</f>
        <v>1.6201800873972143</v>
      </c>
      <c r="L149" s="21">
        <f>IF(OR($A149="",$B149="",$C149=""),"",'OddsRatio_working_3-way'!I148)</f>
        <v>4.4552890583559064</v>
      </c>
      <c r="M149" s="22">
        <f>IF(OR($A149="",$B149="",$C149=""),"",'OddsRatio_working_3-way'!J148)</f>
        <v>6.3158293205475493</v>
      </c>
      <c r="N149" s="17">
        <f>IF('Log_working_3-way'!$D148="","",A149^('Log_working_3-way'!$D148))</f>
        <v>1.6040416956304677</v>
      </c>
      <c r="O149" s="21">
        <f>IF('Log_working_3-way'!$D148="","",B149^('Log_working_3-way'!$D148))</f>
        <v>4.5018851815194205</v>
      </c>
      <c r="P149" s="22">
        <f>IF('Log_working_3-way'!$D148="","",C149^('Log_working_3-way'!$D148))</f>
        <v>6.4747698769040305</v>
      </c>
      <c r="Q149" s="24">
        <f t="shared" ref="Q149" si="375">(1/H149)*100</f>
        <v>62.230634744863067</v>
      </c>
      <c r="R149" s="24">
        <f t="shared" ref="R149" si="376">(1/F149)*100</f>
        <v>22.981265493558741</v>
      </c>
      <c r="S149" s="24">
        <f t="shared" ref="S149" si="377">(1/G149)*100</f>
        <v>16.324623074734831</v>
      </c>
      <c r="T149" s="26" t="s">
        <v>282</v>
      </c>
      <c r="U149" s="4" t="s">
        <v>39</v>
      </c>
      <c r="V149" s="4" t="s">
        <v>42</v>
      </c>
      <c r="W149" s="4" t="s">
        <v>272</v>
      </c>
    </row>
    <row r="150" spans="1:23" x14ac:dyDescent="0.2">
      <c r="A150" s="14">
        <v>2.9</v>
      </c>
      <c r="B150" s="14">
        <v>3.22</v>
      </c>
      <c r="C150" s="15">
        <v>2.5099999999999998</v>
      </c>
      <c r="D150" s="20">
        <f t="shared" si="326"/>
        <v>5.3792966920068741E-2</v>
      </c>
      <c r="E150" s="17">
        <f>IF(OR($A150="",$B150="",$C150=""),"",A150*'MPTO_working_3-way'!$I149)</f>
        <v>3.0559996040681994</v>
      </c>
      <c r="F150" s="21">
        <f>IF(OR($A150="",$B150="",$C150=""),"",B150*'MPTO_working_3-way'!$I149)</f>
        <v>3.3932133534826217</v>
      </c>
      <c r="G150" s="22">
        <f>IF(OR($A150="",$B150="",$C150=""),"",C150*'MPTO_working_3-way'!$I149)</f>
        <v>2.6450203469693725</v>
      </c>
      <c r="H150" s="17">
        <f>IF(OR($A150="",$B150="",$C150=""),"",'MPTO_working_3-way'!E149)</f>
        <v>3.0590713040845254</v>
      </c>
      <c r="I150" s="21">
        <f>IF(OR($A150="",$B150="",$C150=""),"",'MPTO_working_3-way'!F149)</f>
        <v>3.4173077801613325</v>
      </c>
      <c r="J150" s="22">
        <f>IF(OR($A150="",$B150="",$C150=""),"",'MPTO_working_3-way'!G149)</f>
        <v>2.6282909171919</v>
      </c>
      <c r="K150" s="17">
        <f>IF(OR($A150="",$B150="",$C150=""),"",'OddsRatio_working_3-way'!H149)</f>
        <v>3.0584820340200976</v>
      </c>
      <c r="L150" s="21">
        <f>IF(OR($A150="",$B150="",$C150=""),"",'OddsRatio_working_3-way'!I149)</f>
        <v>3.4051737450129562</v>
      </c>
      <c r="M150" s="22">
        <f>IF(OR($A150="",$B150="",$C150=""),"",'OddsRatio_working_3-way'!J149)</f>
        <v>2.6359515112475513</v>
      </c>
      <c r="N150" s="17">
        <f>IF('Log_working_3-way'!$D149="","",A150^('Log_working_3-way'!$D149))</f>
        <v>3.0596979533887105</v>
      </c>
      <c r="O150" s="21">
        <f>IF('Log_working_3-way'!$D149="","",B150^('Log_working_3-way'!$D149))</f>
        <v>3.415270584858856</v>
      </c>
      <c r="P150" s="22">
        <f>IF('Log_working_3-way'!$D149="","",C150^('Log_working_3-way'!$D149))</f>
        <v>2.629034422703302</v>
      </c>
      <c r="Q150" s="24">
        <f t="shared" ref="Q150" si="378">(1/H150)*100</f>
        <v>32.689659723354033</v>
      </c>
      <c r="R150" s="24">
        <f t="shared" ref="R150" si="379">(1/F150)*100</f>
        <v>29.47059014057135</v>
      </c>
      <c r="S150" s="24">
        <f t="shared" ref="S150" si="380">(1/G150)*100</f>
        <v>37.806892530932174</v>
      </c>
      <c r="T150" s="26" t="s">
        <v>34</v>
      </c>
      <c r="U150" s="4" t="s">
        <v>39</v>
      </c>
      <c r="V150" s="4" t="s">
        <v>64</v>
      </c>
      <c r="W150" s="4" t="s">
        <v>61</v>
      </c>
    </row>
    <row r="151" spans="1:23" x14ac:dyDescent="0.2">
      <c r="A151" s="14">
        <v>1.3839999999999999</v>
      </c>
      <c r="B151" s="14">
        <v>4.74</v>
      </c>
      <c r="C151" s="15">
        <v>8.1999999999999993</v>
      </c>
      <c r="D151" s="20">
        <f t="shared" si="326"/>
        <v>5.5465036248372401E-2</v>
      </c>
      <c r="E151" s="17">
        <f>IF(OR($A151="",$B151="",$C151=""),"",A151*'MPTO_working_3-way'!$I150)</f>
        <v>1.4607636101677473</v>
      </c>
      <c r="F151" s="21">
        <f>IF(OR($A151="",$B151="",$C151=""),"",B151*'MPTO_working_3-way'!$I150)</f>
        <v>5.0029042718172851</v>
      </c>
      <c r="G151" s="22">
        <f>IF(OR($A151="",$B151="",$C151=""),"",C151*'MPTO_working_3-way'!$I150)</f>
        <v>8.6548132972366538</v>
      </c>
      <c r="H151" s="17">
        <f>IF(OR($A151="",$B151="",$C151=""),"",'MPTO_working_3-way'!E150)</f>
        <v>1.4203435666173609</v>
      </c>
      <c r="I151" s="21">
        <f>IF(OR($A151="",$B151="",$C151=""),"",'MPTO_working_3-way'!F150)</f>
        <v>5.1952877839027289</v>
      </c>
      <c r="J151" s="22">
        <f>IF(OR($A151="",$B151="",$C151=""),"",'MPTO_working_3-way'!G150)</f>
        <v>9.6653027352733769</v>
      </c>
      <c r="K151" s="17">
        <f>IF(OR($A151="",$B151="",$C151=""),"",'OddsRatio_working_3-way'!H150)</f>
        <v>1.432228220786947</v>
      </c>
      <c r="L151" s="21">
        <f>IF(OR($A151="",$B151="",$C151=""),"",'OddsRatio_working_3-way'!I150)</f>
        <v>5.2097227753728692</v>
      </c>
      <c r="M151" s="22">
        <f>IF(OR($A151="",$B151="",$C151=""),"",'OddsRatio_working_3-way'!J150)</f>
        <v>9.1042791397552527</v>
      </c>
      <c r="N151" s="17">
        <f>IF('Log_working_3-way'!$D150="","",A151^('Log_working_3-way'!$D150))</f>
        <v>1.4163016895702196</v>
      </c>
      <c r="O151" s="21">
        <f>IF('Log_working_3-way'!$D150="","",B151^('Log_working_3-way'!$D150))</f>
        <v>5.2936340485368083</v>
      </c>
      <c r="P151" s="22">
        <f>IF('Log_working_3-way'!$D150="","",C151^('Log_working_3-way'!$D150))</f>
        <v>9.5211256237406729</v>
      </c>
      <c r="Q151" s="24">
        <f t="shared" ref="Q151" si="381">(1/H151)*100</f>
        <v>70.405500718503205</v>
      </c>
      <c r="R151" s="24">
        <f t="shared" ref="R151" si="382">(1/F151)*100</f>
        <v>19.988389656649456</v>
      </c>
      <c r="S151" s="24">
        <f t="shared" ref="S151" si="383">(1/G151)*100</f>
        <v>11.554264264941271</v>
      </c>
      <c r="T151" s="26" t="s">
        <v>35</v>
      </c>
      <c r="U151" s="4" t="s">
        <v>39</v>
      </c>
      <c r="V151" s="4" t="s">
        <v>66</v>
      </c>
      <c r="W151" s="4" t="s">
        <v>75</v>
      </c>
    </row>
    <row r="152" spans="1:23" x14ac:dyDescent="0.2">
      <c r="A152" s="14">
        <v>2.0699999999999998</v>
      </c>
      <c r="B152" s="14">
        <v>3.52</v>
      </c>
      <c r="C152" s="15">
        <v>3.5</v>
      </c>
      <c r="D152" s="20">
        <f t="shared" si="326"/>
        <v>5.2896982244808211E-2</v>
      </c>
      <c r="E152" s="17">
        <f>IF(OR($A152="",$B152="",$C152=""),"",A152*'MPTO_working_3-way'!$I151)</f>
        <v>2.1794967532467528</v>
      </c>
      <c r="F152" s="21">
        <f>IF(OR($A152="",$B152="",$C152=""),"",B152*'MPTO_working_3-way'!$I151)</f>
        <v>3.706197377501725</v>
      </c>
      <c r="G152" s="22">
        <f>IF(OR($A152="",$B152="",$C152=""),"",C152*'MPTO_working_3-way'!$I151)</f>
        <v>3.6851394378568285</v>
      </c>
      <c r="H152" s="17">
        <f>IF(OR($A152="",$B152="",$C152=""),"",'MPTO_working_3-way'!E151)</f>
        <v>2.1484148156468503</v>
      </c>
      <c r="I152" s="21">
        <f>IF(OR($A152="",$B152="",$C152=""),"",'MPTO_working_3-way'!F151)</f>
        <v>3.7529284803296377</v>
      </c>
      <c r="J152" s="22">
        <f>IF(OR($A152="",$B152="",$C152=""),"",'MPTO_working_3-way'!G151)</f>
        <v>3.7302025333736375</v>
      </c>
      <c r="K152" s="17">
        <f>IF(OR($A152="",$B152="",$C152=""),"",'OddsRatio_working_3-way'!H151)</f>
        <v>2.1607956061087683</v>
      </c>
      <c r="L152" s="21">
        <f>IF(OR($A152="",$B152="",$C152=""),"",'OddsRatio_working_3-way'!I151)</f>
        <v>3.7338363807421464</v>
      </c>
      <c r="M152" s="22">
        <f>IF(OR($A152="",$B152="",$C152=""),"",'OddsRatio_working_3-way'!J151)</f>
        <v>3.712139266609273</v>
      </c>
      <c r="N152" s="17">
        <f>IF('Log_working_3-way'!$D151="","",A152^('Log_working_3-way'!$D151))</f>
        <v>2.1481821931834659</v>
      </c>
      <c r="O152" s="21">
        <f>IF('Log_working_3-way'!$D151="","",B152^('Log_working_3-way'!$D151))</f>
        <v>3.7531213445337803</v>
      </c>
      <c r="P152" s="22">
        <f>IF('Log_working_3-way'!$D151="","",C152^('Log_working_3-way'!$D151))</f>
        <v>3.730713415392755</v>
      </c>
      <c r="Q152" s="24">
        <f t="shared" ref="Q152" si="384">(1/H152)*100</f>
        <v>46.545946002467744</v>
      </c>
      <c r="R152" s="24">
        <f t="shared" ref="R152" si="385">(1/F152)*100</f>
        <v>26.98183334947154</v>
      </c>
      <c r="S152" s="24">
        <f t="shared" ref="S152" si="386">(1/G152)*100</f>
        <v>27.136015254325663</v>
      </c>
      <c r="T152" s="26" t="s">
        <v>146</v>
      </c>
      <c r="U152" s="4" t="s">
        <v>39</v>
      </c>
      <c r="V152" s="4" t="s">
        <v>70</v>
      </c>
      <c r="W152" s="4" t="s">
        <v>69</v>
      </c>
    </row>
    <row r="153" spans="1:23" x14ac:dyDescent="0.2">
      <c r="A153" s="14">
        <v>1.5840000000000001</v>
      </c>
      <c r="B153" s="14">
        <v>3.86</v>
      </c>
      <c r="C153" s="15">
        <v>6.1</v>
      </c>
      <c r="D153" s="20">
        <f t="shared" si="326"/>
        <v>5.4314915055592827E-2</v>
      </c>
      <c r="E153" s="17">
        <f>IF(OR($A153="",$B153="",$C153=""),"",A153*'MPTO_working_3-way'!$I152)</f>
        <v>1.670034825448059</v>
      </c>
      <c r="F153" s="21">
        <f>IF(OR($A153="",$B153="",$C153=""),"",B153*'MPTO_working_3-way'!$I152)</f>
        <v>4.0696555721145886</v>
      </c>
      <c r="G153" s="22">
        <f>IF(OR($A153="",$B153="",$C153=""),"",C153*'MPTO_working_3-way'!$I152)</f>
        <v>6.4313209818391162</v>
      </c>
      <c r="H153" s="17">
        <f>IF(OR($A153="",$B153="",$C153=""),"",'MPTO_working_3-way'!E152)</f>
        <v>1.6307676019946535</v>
      </c>
      <c r="I153" s="21">
        <f>IF(OR($A153="",$B153="",$C153=""),"",'MPTO_working_3-way'!F152)</f>
        <v>4.1500253102358391</v>
      </c>
      <c r="J153" s="22">
        <f>IF(OR($A153="",$B153="",$C153=""),"",'MPTO_working_3-way'!G152)</f>
        <v>6.8573252442369084</v>
      </c>
      <c r="K153" s="17">
        <f>IF(OR($A153="",$B153="",$C153=""),"",'OddsRatio_working_3-way'!H152)</f>
        <v>1.6439773301558691</v>
      </c>
      <c r="L153" s="21">
        <f>IF(OR($A153="",$B153="",$C153=""),"",'OddsRatio_working_3-way'!I152)</f>
        <v>4.1537245963112754</v>
      </c>
      <c r="M153" s="22">
        <f>IF(OR($A153="",$B153="",$C153=""),"",'OddsRatio_working_3-way'!J152)</f>
        <v>6.6237746297858404</v>
      </c>
      <c r="N153" s="17">
        <f>IF('Log_working_3-way'!$D152="","",A153^('Log_working_3-way'!$D152))</f>
        <v>1.6284160234678349</v>
      </c>
      <c r="O153" s="21">
        <f>IF('Log_working_3-way'!$D152="","",B153^('Log_working_3-way'!$D152))</f>
        <v>4.1865434382537607</v>
      </c>
      <c r="P153" s="22">
        <f>IF('Log_working_3-way'!$D152="","",C153^('Log_working_3-way'!$D152))</f>
        <v>6.8006032233518123</v>
      </c>
      <c r="Q153" s="24">
        <f t="shared" ref="Q153" si="387">(1/H153)*100</f>
        <v>61.320815962793361</v>
      </c>
      <c r="R153" s="24">
        <f t="shared" ref="R153" si="388">(1/F153)*100</f>
        <v>24.572104009293376</v>
      </c>
      <c r="S153" s="24">
        <f t="shared" ref="S153" si="389">(1/G153)*100</f>
        <v>15.548905159979087</v>
      </c>
      <c r="T153" s="26" t="s">
        <v>108</v>
      </c>
      <c r="U153" s="4" t="s">
        <v>39</v>
      </c>
      <c r="V153" s="4" t="s">
        <v>72</v>
      </c>
      <c r="W153" s="4" t="s">
        <v>71</v>
      </c>
    </row>
    <row r="154" spans="1:23" x14ac:dyDescent="0.2">
      <c r="A154" s="14">
        <v>1.736</v>
      </c>
      <c r="B154" s="14">
        <v>3.78</v>
      </c>
      <c r="C154" s="15">
        <v>4.68</v>
      </c>
      <c r="D154" s="20">
        <f t="shared" si="326"/>
        <v>5.4262344584925515E-2</v>
      </c>
      <c r="E154" s="17">
        <f>IF(OR($A154="",$B154="",$C154=""),"",A154*'MPTO_working_3-way'!$I153)</f>
        <v>1.8301994301994307</v>
      </c>
      <c r="F154" s="21">
        <f>IF(OR($A154="",$B154="",$C154=""),"",B154*'MPTO_working_3-way'!$I153)</f>
        <v>3.9851116625310183</v>
      </c>
      <c r="G154" s="22">
        <f>IF(OR($A154="",$B154="",$C154=""),"",C154*'MPTO_working_3-way'!$I153)</f>
        <v>4.9339477726574508</v>
      </c>
      <c r="H154" s="17">
        <f>IF(OR($A154="",$B154="",$C154=""),"",'MPTO_working_3-way'!E153)</f>
        <v>1.7922771624886271</v>
      </c>
      <c r="I154" s="21">
        <f>IF(OR($A154="",$B154="",$C154=""),"",'MPTO_working_3-way'!F153)</f>
        <v>4.0574071772289022</v>
      </c>
      <c r="J154" s="22">
        <f>IF(OR($A154="",$B154="",$C154=""),"",'MPTO_working_3-way'!G153)</f>
        <v>5.1127942361048984</v>
      </c>
      <c r="K154" s="17">
        <f>IF(OR($A154="",$B154="",$C154=""),"",'OddsRatio_working_3-way'!H153)</f>
        <v>1.8056903971542184</v>
      </c>
      <c r="L154" s="21">
        <f>IF(OR($A154="",$B154="",$C154=""),"",'OddsRatio_working_3-way'!I153)</f>
        <v>4.0432327501205547</v>
      </c>
      <c r="M154" s="22">
        <f>IF(OR($A154="",$B154="",$C154=""),"",'OddsRatio_working_3-way'!J153)</f>
        <v>5.0284519857710928</v>
      </c>
      <c r="N154" s="17">
        <f>IF('Log_working_3-way'!$D153="","",A154^('Log_working_3-way'!$D153))</f>
        <v>1.7905290474188749</v>
      </c>
      <c r="O154" s="21">
        <f>IF('Log_working_3-way'!$D153="","",B154^('Log_working_3-way'!$D153))</f>
        <v>4.0726022734996219</v>
      </c>
      <c r="P154" s="22">
        <f>IF('Log_working_3-way'!$D153="","",C154^('Log_working_3-way'!$D153))</f>
        <v>5.1030145897679144</v>
      </c>
      <c r="Q154" s="24">
        <f t="shared" ref="Q154" si="390">(1/H154)*100</f>
        <v>55.794941816447185</v>
      </c>
      <c r="R154" s="24">
        <f t="shared" ref="R154" si="391">(1/F154)*100</f>
        <v>25.093399750933994</v>
      </c>
      <c r="S154" s="24">
        <f t="shared" ref="S154" si="392">(1/G154)*100</f>
        <v>20.267745952677458</v>
      </c>
      <c r="T154" s="26" t="s">
        <v>102</v>
      </c>
      <c r="U154" s="4" t="s">
        <v>39</v>
      </c>
      <c r="V154" s="4" t="s">
        <v>273</v>
      </c>
      <c r="W154" s="4" t="s">
        <v>65</v>
      </c>
    </row>
    <row r="155" spans="1:23" x14ac:dyDescent="0.2">
      <c r="A155" s="14">
        <v>2.1749999999999998</v>
      </c>
      <c r="B155" s="14">
        <v>3.42</v>
      </c>
      <c r="C155" s="15">
        <v>3.32</v>
      </c>
      <c r="D155" s="20">
        <f t="shared" si="326"/>
        <v>5.3372595038350568E-2</v>
      </c>
      <c r="E155" s="17">
        <f>IF(OR($A155="",$B155="",$C155=""),"",A155*'MPTO_working_3-way'!$I154)</f>
        <v>2.2910853942084124</v>
      </c>
      <c r="F155" s="21">
        <f>IF(OR($A155="",$B155="",$C155=""),"",B155*'MPTO_working_3-way'!$I154)</f>
        <v>3.6025342750311591</v>
      </c>
      <c r="G155" s="22">
        <f>IF(OR($A155="",$B155="",$C155=""),"",C155*'MPTO_working_3-way'!$I154)</f>
        <v>3.4971970155273238</v>
      </c>
      <c r="H155" s="17">
        <f>IF(OR($A155="",$B155="",$C155=""),"",'MPTO_working_3-way'!E154)</f>
        <v>2.2625496562541225</v>
      </c>
      <c r="I155" s="21">
        <f>IF(OR($A155="",$B155="",$C155=""),"",'MPTO_working_3-way'!F154)</f>
        <v>3.6415704755781788</v>
      </c>
      <c r="J155" s="22">
        <f>IF(OR($A155="",$B155="",$C155=""),"",'MPTO_working_3-way'!G154)</f>
        <v>3.5284077758124566</v>
      </c>
      <c r="K155" s="17">
        <f>IF(OR($A155="",$B155="",$C155=""),"",'OddsRatio_working_3-way'!H154)</f>
        <v>2.2743069262613278</v>
      </c>
      <c r="L155" s="21">
        <f>IF(OR($A155="",$B155="",$C155=""),"",'OddsRatio_working_3-way'!I154)</f>
        <v>3.624530009831842</v>
      </c>
      <c r="M155" s="22">
        <f>IF(OR($A155="",$B155="",$C155=""),"",'OddsRatio_working_3-way'!J154)</f>
        <v>3.5160783565330047</v>
      </c>
      <c r="N155" s="17">
        <f>IF('Log_working_3-way'!$D154="","",A155^('Log_working_3-way'!$D154))</f>
        <v>2.2626725047895722</v>
      </c>
      <c r="O155" s="21">
        <f>IF('Log_working_3-way'!$D154="","",B155^('Log_working_3-way'!$D154))</f>
        <v>3.6407051073268164</v>
      </c>
      <c r="P155" s="22">
        <f>IF('Log_working_3-way'!$D154="","",C155^('Log_working_3-way'!$D154))</f>
        <v>3.5289217147529057</v>
      </c>
      <c r="Q155" s="24">
        <f t="shared" ref="Q155" si="393">(1/H155)*100</f>
        <v>44.197924992974521</v>
      </c>
      <c r="R155" s="24">
        <f t="shared" ref="R155" si="394">(1/F155)*100</f>
        <v>27.758236942557634</v>
      </c>
      <c r="S155" s="24">
        <f t="shared" ref="S155" si="395">(1/G155)*100</f>
        <v>28.594328416731056</v>
      </c>
      <c r="T155" s="26" t="s">
        <v>106</v>
      </c>
      <c r="U155" s="4" t="s">
        <v>79</v>
      </c>
      <c r="V155" s="4" t="s">
        <v>179</v>
      </c>
      <c r="W155" s="4" t="s">
        <v>140</v>
      </c>
    </row>
    <row r="156" spans="1:23" x14ac:dyDescent="0.2">
      <c r="A156" s="14">
        <v>1.72</v>
      </c>
      <c r="B156" s="14">
        <v>3.62</v>
      </c>
      <c r="C156" s="15">
        <v>5.0999999999999996</v>
      </c>
      <c r="D156" s="20">
        <f t="shared" si="326"/>
        <v>5.371687413241033E-2</v>
      </c>
      <c r="E156" s="17">
        <f>IF(OR($A156="",$B156="",$C156=""),"",A156*'MPTO_working_3-way'!$I155)</f>
        <v>1.8123930235077457</v>
      </c>
      <c r="F156" s="21">
        <f>IF(OR($A156="",$B156="",$C156=""),"",B156*'MPTO_working_3-way'!$I155)</f>
        <v>3.8144550843593255</v>
      </c>
      <c r="G156" s="22">
        <f>IF(OR($A156="",$B156="",$C156=""),"",C156*'MPTO_working_3-way'!$I155)</f>
        <v>5.3739560580752928</v>
      </c>
      <c r="H156" s="17">
        <f>IF(OR($A156="",$B156="",$C156=""),"",'MPTO_working_3-way'!E155)</f>
        <v>1.7746552548945387</v>
      </c>
      <c r="I156" s="21">
        <f>IF(OR($A156="",$B156="",$C156=""),"",'MPTO_working_3-way'!F155)</f>
        <v>3.8709057693057849</v>
      </c>
      <c r="J156" s="22">
        <f>IF(OR($A156="",$B156="",$C156=""),"",'MPTO_working_3-way'!G155)</f>
        <v>5.6125287508012525</v>
      </c>
      <c r="K156" s="17">
        <f>IF(OR($A156="",$B156="",$C156=""),"",'OddsRatio_working_3-way'!H155)</f>
        <v>1.7881266434029526</v>
      </c>
      <c r="L156" s="21">
        <f>IF(OR($A156="",$B156="",$C156=""),"",'OddsRatio_working_3-way'!I155)</f>
        <v>3.8679052857163003</v>
      </c>
      <c r="M156" s="22">
        <f>IF(OR($A156="",$B156="",$C156=""),"",'OddsRatio_working_3-way'!J155)</f>
        <v>5.4879433860445914</v>
      </c>
      <c r="N156" s="17">
        <f>IF('Log_working_3-way'!$D155="","",A156^('Log_working_3-way'!$D155))</f>
        <v>1.7730650040693632</v>
      </c>
      <c r="O156" s="21">
        <f>IF('Log_working_3-way'!$D155="","",B156^('Log_working_3-way'!$D155))</f>
        <v>3.8905584960950756</v>
      </c>
      <c r="P156" s="22">
        <f>IF('Log_working_3-way'!$D155="","",C156^('Log_working_3-way'!$D155))</f>
        <v>5.5874543482127397</v>
      </c>
      <c r="Q156" s="24">
        <f t="shared" ref="Q156" si="396">(1/H156)*100</f>
        <v>56.348972412640585</v>
      </c>
      <c r="R156" s="24">
        <f t="shared" ref="R156" si="397">(1/F156)*100</f>
        <v>26.216064362649576</v>
      </c>
      <c r="S156" s="24">
        <f t="shared" ref="S156" si="398">(1/G156)*100</f>
        <v>18.60826529270421</v>
      </c>
      <c r="T156" s="26" t="s">
        <v>54</v>
      </c>
      <c r="U156" s="4" t="s">
        <v>43</v>
      </c>
      <c r="V156" s="4" t="s">
        <v>274</v>
      </c>
      <c r="W156" s="4" t="s">
        <v>166</v>
      </c>
    </row>
    <row r="157" spans="1:23" x14ac:dyDescent="0.2">
      <c r="A157" s="14">
        <v>2.4300000000000002</v>
      </c>
      <c r="B157" s="14">
        <v>3.15</v>
      </c>
      <c r="C157" s="15">
        <v>3.09</v>
      </c>
      <c r="D157" s="20">
        <f t="shared" si="326"/>
        <v>5.2607546674428907E-2</v>
      </c>
      <c r="E157" s="17">
        <f>IF(OR($A157="",$B157="",$C157=""),"",A157*'MPTO_working_3-way'!$I156)</f>
        <v>2.5578363384188623</v>
      </c>
      <c r="F157" s="21">
        <f>IF(OR($A157="",$B157="",$C157=""),"",B157*'MPTO_working_3-way'!$I156)</f>
        <v>3.3157137720244512</v>
      </c>
      <c r="G157" s="22">
        <f>IF(OR($A157="",$B157="",$C157=""),"",C157*'MPTO_working_3-way'!$I156)</f>
        <v>3.2525573192239854</v>
      </c>
      <c r="H157" s="17">
        <f>IF(OR($A157="",$B157="",$C157=""),"",'MPTO_working_3-way'!E156)</f>
        <v>2.5381561982393532</v>
      </c>
      <c r="I157" s="21">
        <f>IF(OR($A157="",$B157="",$C157=""),"",'MPTO_working_3-way'!F156)</f>
        <v>3.3341727828067209</v>
      </c>
      <c r="J157" s="22">
        <f>IF(OR($A157="",$B157="",$C157=""),"",'MPTO_working_3-way'!G156)</f>
        <v>3.2670263483400976</v>
      </c>
      <c r="K157" s="17">
        <f>IF(OR($A157="",$B157="",$C157=""),"",'OddsRatio_working_3-way'!H156)</f>
        <v>2.5468663048444777</v>
      </c>
      <c r="L157" s="21">
        <f>IF(OR($A157="",$B157="",$C157=""),"",'OddsRatio_working_3-way'!I156)</f>
        <v>3.3257080807102288</v>
      </c>
      <c r="M157" s="22">
        <f>IF(OR($A157="",$B157="",$C157=""),"",'OddsRatio_working_3-way'!J156)</f>
        <v>3.260804599388083</v>
      </c>
      <c r="N157" s="17">
        <f>IF('Log_working_3-way'!$D156="","",A157^('Log_working_3-way'!$D156))</f>
        <v>2.538763406913608</v>
      </c>
      <c r="O157" s="21">
        <f>IF('Log_working_3-way'!$D156="","",B157^('Log_working_3-way'!$D156))</f>
        <v>3.3333771818377125</v>
      </c>
      <c r="P157" s="22">
        <f>IF('Log_working_3-way'!$D156="","",C157^('Log_working_3-way'!$D156))</f>
        <v>3.2667846479544553</v>
      </c>
      <c r="Q157" s="24">
        <f t="shared" ref="Q157" si="399">(1/H157)*100</f>
        <v>39.39867848533796</v>
      </c>
      <c r="R157" s="24">
        <f t="shared" ref="R157" si="400">(1/F157)*100</f>
        <v>30.159418718143371</v>
      </c>
      <c r="S157" s="24">
        <f t="shared" ref="S157" si="401">(1/G157)*100</f>
        <v>30.745038499078198</v>
      </c>
      <c r="T157" s="26" t="s">
        <v>51</v>
      </c>
      <c r="U157" s="4" t="s">
        <v>43</v>
      </c>
      <c r="V157" s="4" t="s">
        <v>232</v>
      </c>
      <c r="W157" s="4" t="s">
        <v>228</v>
      </c>
    </row>
    <row r="158" spans="1:23" x14ac:dyDescent="0.2">
      <c r="A158" s="14">
        <v>1.92</v>
      </c>
      <c r="B158" s="14">
        <v>3.22</v>
      </c>
      <c r="C158" s="15">
        <v>4.5</v>
      </c>
      <c r="D158" s="20">
        <f t="shared" si="326"/>
        <v>5.3614561766735847E-2</v>
      </c>
      <c r="E158" s="17">
        <f>IF(OR($A158="",$B158="",$C158=""),"",A158*'MPTO_working_3-way'!$I157)</f>
        <v>2.0229399585921328</v>
      </c>
      <c r="F158" s="21">
        <f>IF(OR($A158="",$B158="",$C158=""),"",B158*'MPTO_working_3-way'!$I157)</f>
        <v>3.3926388888888894</v>
      </c>
      <c r="G158" s="22">
        <f>IF(OR($A158="",$B158="",$C158=""),"",C158*'MPTO_working_3-way'!$I157)</f>
        <v>4.7412655279503113</v>
      </c>
      <c r="H158" s="17">
        <f>IF(OR($A158="",$B158="",$C158=""),"",'MPTO_working_3-way'!E157)</f>
        <v>1.988222514435996</v>
      </c>
      <c r="I158" s="21">
        <f>IF(OR($A158="",$B158="",$C158=""),"",'MPTO_working_3-way'!F157)</f>
        <v>3.4166134499189473</v>
      </c>
      <c r="J158" s="22">
        <f>IF(OR($A158="",$B158="",$C158=""),"",'MPTO_working_3-way'!G157)</f>
        <v>4.8935481601350892</v>
      </c>
      <c r="K158" s="17">
        <f>IF(OR($A158="",$B158="",$C158=""),"",'OddsRatio_working_3-way'!H157)</f>
        <v>2.0018325275873807</v>
      </c>
      <c r="L158" s="21">
        <f>IF(OR($A158="",$B158="",$C158=""),"",'OddsRatio_working_3-way'!I157)</f>
        <v>3.4174654470043317</v>
      </c>
      <c r="M158" s="22">
        <f>IF(OR($A158="",$B158="",$C158=""),"",'OddsRatio_working_3-way'!J157)</f>
        <v>4.8113193984302525</v>
      </c>
      <c r="N158" s="17">
        <f>IF('Log_working_3-way'!$D157="","",A158^('Log_working_3-way'!$D157))</f>
        <v>1.9878398938626491</v>
      </c>
      <c r="O158" s="21">
        <f>IF('Log_working_3-way'!$D157="","",B158^('Log_working_3-way'!$D157))</f>
        <v>3.4268029155480897</v>
      </c>
      <c r="P158" s="22">
        <f>IF('Log_working_3-way'!$D157="","",C158^('Log_working_3-way'!$D157))</f>
        <v>4.8750955154993365</v>
      </c>
      <c r="Q158" s="24">
        <f t="shared" ref="Q158" si="402">(1/H158)*100</f>
        <v>50.296181274442134</v>
      </c>
      <c r="R158" s="24">
        <f t="shared" ref="R158" si="403">(1/F158)*100</f>
        <v>29.475580300487159</v>
      </c>
      <c r="S158" s="24">
        <f t="shared" ref="S158" si="404">(1/G158)*100</f>
        <v>21.091415237237481</v>
      </c>
      <c r="T158" s="26" t="s">
        <v>104</v>
      </c>
      <c r="U158" s="4" t="s">
        <v>46</v>
      </c>
      <c r="V158" s="4" t="s">
        <v>116</v>
      </c>
      <c r="W158" s="4" t="s">
        <v>275</v>
      </c>
    </row>
    <row r="159" spans="1:23" x14ac:dyDescent="0.2">
      <c r="A159" s="14">
        <v>2.0699999999999998</v>
      </c>
      <c r="B159" s="14">
        <v>3.34</v>
      </c>
      <c r="C159" s="15">
        <v>3.68</v>
      </c>
      <c r="D159" s="20">
        <f t="shared" si="326"/>
        <v>5.4232115479186493E-2</v>
      </c>
      <c r="E159" s="17">
        <f>IF(OR($A159="",$B159="",$C159=""),"",A159*'MPTO_working_3-way'!$I158)</f>
        <v>2.1822604790419158</v>
      </c>
      <c r="F159" s="21">
        <f>IF(OR($A159="",$B159="",$C159=""),"",B159*'MPTO_working_3-way'!$I158)</f>
        <v>3.5211352657004826</v>
      </c>
      <c r="G159" s="22">
        <f>IF(OR($A159="",$B159="",$C159=""),"",C159*'MPTO_working_3-way'!$I158)</f>
        <v>3.8795741849634067</v>
      </c>
      <c r="H159" s="17">
        <f>IF(OR($A159="",$B159="",$C159=""),"",'MPTO_working_3-way'!E158)</f>
        <v>2.1504709669726951</v>
      </c>
      <c r="I159" s="21">
        <f>IF(OR($A159="",$B159="",$C159=""),"",'MPTO_working_3-way'!F158)</f>
        <v>3.5546224968080815</v>
      </c>
      <c r="J159" s="22">
        <f>IF(OR($A159="",$B159="",$C159=""),"",'MPTO_working_3-way'!G158)</f>
        <v>3.9422576169387797</v>
      </c>
      <c r="K159" s="17">
        <f>IF(OR($A159="",$B159="",$C159=""),"",'OddsRatio_working_3-way'!H158)</f>
        <v>2.1631807604422542</v>
      </c>
      <c r="L159" s="21">
        <f>IF(OR($A159="",$B159="",$C159=""),"",'OddsRatio_working_3-way'!I158)</f>
        <v>3.5437784854531533</v>
      </c>
      <c r="M159" s="22">
        <f>IF(OR($A159="",$B159="",$C159=""),"",'OddsRatio_working_3-way'!J158)</f>
        <v>3.9133873252198508</v>
      </c>
      <c r="N159" s="17">
        <f>IF('Log_working_3-way'!$D158="","",A159^('Log_working_3-way'!$D158))</f>
        <v>2.1502744444498738</v>
      </c>
      <c r="O159" s="21">
        <f>IF('Log_working_3-way'!$D158="","",B159^('Log_working_3-way'!$D158))</f>
        <v>3.557423645107054</v>
      </c>
      <c r="P159" s="22">
        <f>IF('Log_working_3-way'!$D158="","",C159^('Log_working_3-way'!$D158))</f>
        <v>3.9394773991402614</v>
      </c>
      <c r="Q159" s="24">
        <f t="shared" ref="Q159" si="405">(1/H159)*100</f>
        <v>46.501441561321819</v>
      </c>
      <c r="R159" s="24">
        <f t="shared" ref="R159" si="406">(1/F159)*100</f>
        <v>28.399931401131884</v>
      </c>
      <c r="S159" s="24">
        <f t="shared" ref="S159" si="407">(1/G159)*100</f>
        <v>25.776024695592518</v>
      </c>
      <c r="T159" s="26" t="s">
        <v>34</v>
      </c>
      <c r="U159" s="4" t="s">
        <v>47</v>
      </c>
      <c r="V159" s="4" t="s">
        <v>276</v>
      </c>
      <c r="W159" s="4" t="s">
        <v>277</v>
      </c>
    </row>
    <row r="160" spans="1:23" x14ac:dyDescent="0.2">
      <c r="A160" s="14">
        <v>2.5</v>
      </c>
      <c r="B160" s="14">
        <v>3.19</v>
      </c>
      <c r="C160" s="15">
        <v>2.944</v>
      </c>
      <c r="D160" s="20">
        <f t="shared" si="326"/>
        <v>5.3153536867929674E-2</v>
      </c>
      <c r="E160" s="17">
        <f>IF(OR($A160="",$B160="",$C160=""),"",A160*'MPTO_working_3-way'!$I159)</f>
        <v>2.6328838421698242</v>
      </c>
      <c r="F160" s="21">
        <f>IF(OR($A160="",$B160="",$C160=""),"",B160*'MPTO_working_3-way'!$I159)</f>
        <v>3.3595597826086956</v>
      </c>
      <c r="G160" s="22">
        <f>IF(OR($A160="",$B160="",$C160=""),"",C160*'MPTO_working_3-way'!$I159)</f>
        <v>3.100484012539185</v>
      </c>
      <c r="H160" s="17">
        <f>IF(OR($A160="",$B160="",$C160=""),"",'MPTO_working_3-way'!E159)</f>
        <v>2.615868903503364</v>
      </c>
      <c r="I160" s="21">
        <f>IF(OR($A160="",$B160="",$C160=""),"",'MPTO_working_3-way'!F159)</f>
        <v>3.3810994986568765</v>
      </c>
      <c r="J160" s="22">
        <f>IF(OR($A160="",$B160="",$C160=""),"",'MPTO_working_3-way'!G159)</f>
        <v>3.1060138360209275</v>
      </c>
      <c r="K160" s="17">
        <f>IF(OR($A160="",$B160="",$C160=""),"",'OddsRatio_working_3-way'!H159)</f>
        <v>2.6235929188596345</v>
      </c>
      <c r="L160" s="21">
        <f>IF(OR($A160="",$B160="",$C160=""),"",'OddsRatio_working_3-way'!I159)</f>
        <v>3.3704456615350669</v>
      </c>
      <c r="M160" s="22">
        <f>IF(OR($A160="",$B160="",$C160=""),"",'OddsRatio_working_3-way'!J159)</f>
        <v>3.1041764228420865</v>
      </c>
      <c r="N160" s="17">
        <f>IF('Log_working_3-way'!$D159="","",A160^('Log_working_3-way'!$D159))</f>
        <v>2.6165648967011879</v>
      </c>
      <c r="O160" s="21">
        <f>IF('Log_working_3-way'!$D159="","",B160^('Log_working_3-way'!$D159))</f>
        <v>3.379454912228542</v>
      </c>
      <c r="P160" s="22">
        <f>IF('Log_working_3-way'!$D159="","",C160^('Log_working_3-way'!$D159))</f>
        <v>3.1064214416819032</v>
      </c>
      <c r="Q160" s="24">
        <f t="shared" ref="Q160" si="408">(1/H160)*100</f>
        <v>38.228215437735678</v>
      </c>
      <c r="R160" s="24">
        <f t="shared" ref="R160" si="409">(1/F160)*100</f>
        <v>29.76580459072828</v>
      </c>
      <c r="S160" s="24">
        <f t="shared" ref="S160" si="410">(1/G160)*100</f>
        <v>32.253028751502441</v>
      </c>
      <c r="T160" s="26" t="s">
        <v>105</v>
      </c>
      <c r="U160" s="4" t="s">
        <v>39</v>
      </c>
      <c r="V160" s="4" t="s">
        <v>129</v>
      </c>
      <c r="W160" s="4" t="s">
        <v>57</v>
      </c>
    </row>
    <row r="161" spans="1:23" s="36" customFormat="1" x14ac:dyDescent="0.2">
      <c r="A161" s="28">
        <v>1.97</v>
      </c>
      <c r="B161" s="28">
        <v>3.82</v>
      </c>
      <c r="C161" s="29">
        <v>3.52</v>
      </c>
      <c r="D161" s="30">
        <f t="shared" si="326"/>
        <v>5.348522700092051E-2</v>
      </c>
      <c r="E161" s="31">
        <f>IF(OR($A161="",$B161="",$C161=""),"",A161*'MPTO_working_3-way'!$I160)</f>
        <v>2.0753658971918134</v>
      </c>
      <c r="F161" s="32">
        <f>IF(OR($A161="",$B161="",$C161=""),"",B161*'MPTO_working_3-way'!$I160)</f>
        <v>4.0243135671435164</v>
      </c>
      <c r="G161" s="33">
        <f>IF(OR($A161="",$B161="",$C161=""),"",C161*'MPTO_working_3-way'!$I160)</f>
        <v>3.7082679990432403</v>
      </c>
      <c r="H161" s="31">
        <f>IF(OR($A161="",$B161="",$C161=""),"",'MPTO_working_3-way'!E160)</f>
        <v>2.0417088274702837</v>
      </c>
      <c r="I161" s="32">
        <f>IF(OR($A161="",$B161="",$C161=""),"",'MPTO_working_3-way'!F160)</f>
        <v>4.0991721622695643</v>
      </c>
      <c r="J161" s="33">
        <f>IF(OR($A161="",$B161="",$C161=""),"",'MPTO_working_3-way'!G160)</f>
        <v>3.7556922197445224</v>
      </c>
      <c r="K161" s="31">
        <f>IF(OR($A161="",$B161="",$C161=""),"",'OddsRatio_working_3-way'!H160)</f>
        <v>2.0546880643104872</v>
      </c>
      <c r="L161" s="32">
        <f>IF(OR($A161="",$B161="",$C161=""),"",'OddsRatio_working_3-way'!I160)</f>
        <v>4.0662065374799718</v>
      </c>
      <c r="M161" s="33">
        <f>IF(OR($A161="",$B161="",$C161=""),"",'OddsRatio_working_3-way'!J160)</f>
        <v>3.7400143526416776</v>
      </c>
      <c r="N161" s="31">
        <f>IF('Log_working_3-way'!$D160="","",A161^('Log_working_3-way'!$D160))</f>
        <v>2.0410879240035316</v>
      </c>
      <c r="O161" s="32">
        <f>IF('Log_working_3-way'!$D160="","",B161^('Log_working_3-way'!$D160))</f>
        <v>4.0972758373742275</v>
      </c>
      <c r="P161" s="33">
        <f>IF('Log_working_3-way'!$D160="","",C161^('Log_working_3-way'!$D160))</f>
        <v>3.7593900301144787</v>
      </c>
      <c r="Q161" s="34">
        <f t="shared" ref="Q161" si="411">(1/H161)*100</f>
        <v>48.978580419766274</v>
      </c>
      <c r="R161" s="34">
        <f t="shared" ref="R161" si="412">(1/F161)*100</f>
        <v>24.848958296005904</v>
      </c>
      <c r="S161" s="34">
        <f t="shared" ref="S161" si="413">(1/G161)*100</f>
        <v>26.966767241688228</v>
      </c>
      <c r="T161" s="35" t="s">
        <v>52</v>
      </c>
      <c r="U161" s="36" t="s">
        <v>49</v>
      </c>
      <c r="V161" s="36" t="s">
        <v>278</v>
      </c>
      <c r="W161" s="36" t="s">
        <v>279</v>
      </c>
    </row>
    <row r="162" spans="1:23" x14ac:dyDescent="0.2">
      <c r="A162" s="14">
        <v>1.74</v>
      </c>
      <c r="B162" s="14">
        <v>3.82</v>
      </c>
      <c r="C162" s="15">
        <v>4.62</v>
      </c>
      <c r="D162" s="20">
        <f t="shared" si="326"/>
        <v>5.294296484041916E-2</v>
      </c>
      <c r="E162" s="17">
        <f>IF(OR($A162="",$B162="",$C162=""),"",A162*'MPTO_working_3-way'!$I161)</f>
        <v>1.8321207588223294</v>
      </c>
      <c r="F162" s="21">
        <f>IF(OR($A162="",$B162="",$C162=""),"",B162*'MPTO_working_3-way'!$I161)</f>
        <v>4.0222421256904006</v>
      </c>
      <c r="G162" s="22">
        <f>IF(OR($A162="",$B162="",$C162=""),"",C162*'MPTO_working_3-way'!$I161)</f>
        <v>4.8645964975627365</v>
      </c>
      <c r="H162" s="17">
        <f>IF(OR($A162="",$B162="",$C162=""),"",'MPTO_working_3-way'!E161)</f>
        <v>1.7951226880680013</v>
      </c>
      <c r="I162" s="21">
        <f>IF(OR($A162="",$B162="",$C162=""),"",'MPTO_working_3-way'!F161)</f>
        <v>4.0961371622724778</v>
      </c>
      <c r="J162" s="22">
        <f>IF(OR($A162="",$B162="",$C162=""),"",'MPTO_working_3-way'!G161)</f>
        <v>5.0301162743461276</v>
      </c>
      <c r="K162" s="17">
        <f>IF(OR($A162="",$B162="",$C162=""),"",'OddsRatio_working_3-way'!H161)</f>
        <v>1.8082172464310509</v>
      </c>
      <c r="L162" s="21">
        <f>IF(OR($A162="",$B162="",$C162=""),"",'OddsRatio_working_3-way'!I161)</f>
        <v>4.0799630201831931</v>
      </c>
      <c r="M162" s="22">
        <f>IF(OR($A162="",$B162="",$C162=""),"",'OddsRatio_working_3-way'!J161)</f>
        <v>4.9537113947032481</v>
      </c>
      <c r="N162" s="17">
        <f>IF('Log_working_3-way'!$D161="","",A162^('Log_working_3-way'!$D161))</f>
        <v>1.7934238376820757</v>
      </c>
      <c r="O162" s="21">
        <f>IF('Log_working_3-way'!$D161="","",B162^('Log_working_3-way'!$D161))</f>
        <v>4.1100139733273506</v>
      </c>
      <c r="P162" s="22">
        <f>IF('Log_working_3-way'!$D161="","",C162^('Log_working_3-way'!$D161))</f>
        <v>5.0226232254289593</v>
      </c>
      <c r="Q162" s="37">
        <f t="shared" ref="Q162" si="414">(1/H162)*100</f>
        <v>55.706498873135459</v>
      </c>
      <c r="R162" s="37">
        <f t="shared" ref="R162" si="415">(1/F162)*100</f>
        <v>24.861755427723146</v>
      </c>
      <c r="S162" s="37">
        <f t="shared" ref="S162" si="416">(1/G162)*100</f>
        <v>20.556689552792729</v>
      </c>
      <c r="T162" s="26" t="s">
        <v>54</v>
      </c>
      <c r="U162" s="4" t="s">
        <v>76</v>
      </c>
      <c r="V162" s="4" t="s">
        <v>131</v>
      </c>
      <c r="W162" s="4" t="s">
        <v>255</v>
      </c>
    </row>
    <row r="163" spans="1:23" x14ac:dyDescent="0.2">
      <c r="A163" s="14">
        <v>6.35</v>
      </c>
      <c r="B163" s="14">
        <v>3.92</v>
      </c>
      <c r="C163" s="15">
        <v>1.5549999999999999</v>
      </c>
      <c r="D163" s="20">
        <f t="shared" si="326"/>
        <v>5.5669172497213815E-2</v>
      </c>
      <c r="E163" s="17">
        <f>IF(OR($A163="",$B163="",$C163=""),"",A163*'MPTO_working_3-way'!$I162)</f>
        <v>6.7034992453573077</v>
      </c>
      <c r="F163" s="21">
        <f>IF(OR($A163="",$B163="",$C163=""),"",B163*'MPTO_working_3-way'!$I162)</f>
        <v>4.1382231561890777</v>
      </c>
      <c r="G163" s="22">
        <f>IF(OR($A163="",$B163="",$C163=""),"",C163*'MPTO_working_3-way'!$I162)</f>
        <v>1.6415655632331674</v>
      </c>
      <c r="H163" s="17">
        <f>IF(OR($A163="",$B163="",$C163=""),"",'MPTO_working_3-way'!E162)</f>
        <v>7.1981842312272315</v>
      </c>
      <c r="I163" s="21">
        <f>IF(OR($A163="",$B163="",$C163=""),"",'MPTO_working_3-way'!F162)</f>
        <v>4.227513801534589</v>
      </c>
      <c r="J163" s="22">
        <f>IF(OR($A163="",$B163="",$C163=""),"",'MPTO_working_3-way'!G162)</f>
        <v>1.6012030135735464</v>
      </c>
      <c r="K163" s="17">
        <f>IF(OR($A163="",$B163="",$C163=""),"",'OddsRatio_working_3-way'!H162)</f>
        <v>6.9241925332303911</v>
      </c>
      <c r="L163" s="21">
        <f>IF(OR($A163="",$B163="",$C163=""),"",'OddsRatio_working_3-way'!I162)</f>
        <v>4.2333910648659332</v>
      </c>
      <c r="M163" s="22">
        <f>IF(OR($A163="",$B163="",$C163=""),"",'OddsRatio_working_3-way'!J162)</f>
        <v>1.6145657674659561</v>
      </c>
      <c r="N163" s="17">
        <f>IF('Log_working_3-way'!$D162="","",A163^('Log_working_3-way'!$D162))</f>
        <v>7.1293379598256044</v>
      </c>
      <c r="O163" s="21">
        <f>IF('Log_working_3-way'!$D162="","",B163^('Log_working_3-way'!$D162))</f>
        <v>4.2701380641877735</v>
      </c>
      <c r="P163" s="22">
        <f>IF('Log_working_3-way'!$D162="","",C163^('Log_working_3-way'!$D162))</f>
        <v>1.598593094608429</v>
      </c>
      <c r="Q163" s="37">
        <f t="shared" ref="Q163" si="417">(1/H163)*100</f>
        <v>13.892392412822534</v>
      </c>
      <c r="R163" s="37">
        <f t="shared" ref="R163" si="418">(1/F163)*100</f>
        <v>24.164960715190333</v>
      </c>
      <c r="S163" s="37">
        <f t="shared" ref="S163" si="419">(1/G163)*100</f>
        <v>60.917457237007135</v>
      </c>
      <c r="T163" s="26" t="s">
        <v>35</v>
      </c>
      <c r="U163" s="4" t="s">
        <v>76</v>
      </c>
      <c r="V163" s="4" t="s">
        <v>284</v>
      </c>
      <c r="W163" s="4" t="s">
        <v>244</v>
      </c>
    </row>
    <row r="164" spans="1:23" x14ac:dyDescent="0.2">
      <c r="A164" s="14">
        <v>1.4750000000000001</v>
      </c>
      <c r="B164" s="14">
        <v>4.54</v>
      </c>
      <c r="C164" s="15">
        <v>6.4</v>
      </c>
      <c r="D164" s="20">
        <f t="shared" si="326"/>
        <v>5.44804188755319E-2</v>
      </c>
      <c r="E164" s="17">
        <f>IF(OR($A164="",$B164="",$C164=""),"",A164*'MPTO_working_3-way'!$I163)</f>
        <v>1.5553586178414096</v>
      </c>
      <c r="F164" s="21">
        <f>IF(OR($A164="",$B164="",$C164=""),"",B164*'MPTO_working_3-way'!$I163)</f>
        <v>4.7873411016949152</v>
      </c>
      <c r="G164" s="22">
        <f>IF(OR($A164="",$B164="",$C164=""),"",C164*'MPTO_working_3-way'!$I163)</f>
        <v>6.7486746808034042</v>
      </c>
      <c r="H164" s="17">
        <f>IF(OR($A164="",$B164="",$C164=""),"",'MPTO_working_3-way'!E163)</f>
        <v>1.5155970959448613</v>
      </c>
      <c r="I164" s="21">
        <f>IF(OR($A164="",$B164="",$C164=""),"",'MPTO_working_3-way'!F163)</f>
        <v>4.9479432443977505</v>
      </c>
      <c r="J164" s="22">
        <f>IF(OR($A164="",$B164="",$C164=""),"",'MPTO_working_3-way'!G163)</f>
        <v>7.2416613159406573</v>
      </c>
      <c r="K164" s="17">
        <f>IF(OR($A164="",$B164="",$C164=""),"",'OddsRatio_working_3-way'!H163)</f>
        <v>1.5278867239898988</v>
      </c>
      <c r="L164" s="21">
        <f>IF(OR($A164="",$B164="",$C164=""),"",'OddsRatio_working_3-way'!I163)</f>
        <v>4.9341452693141932</v>
      </c>
      <c r="M164" s="22">
        <f>IF(OR($A164="",$B164="",$C164=""),"",'OddsRatio_working_3-way'!J163)</f>
        <v>7.0012385464114795</v>
      </c>
      <c r="N164" s="17">
        <f>IF('Log_working_3-way'!$D163="","",A164^('Log_working_3-way'!$D163))</f>
        <v>1.5121453421091744</v>
      </c>
      <c r="O164" s="21">
        <f>IF('Log_working_3-way'!$D163="","",B164^('Log_working_3-way'!$D163))</f>
        <v>5.0015297804155905</v>
      </c>
      <c r="P164" s="22">
        <f>IF('Log_working_3-way'!$D163="","",C164^('Log_working_3-way'!$D163))</f>
        <v>7.2072549831917874</v>
      </c>
      <c r="Q164" s="37">
        <f t="shared" ref="Q164" si="420">(1/H164)*100</f>
        <v>65.980596206973786</v>
      </c>
      <c r="R164" s="37">
        <f t="shared" ref="R164" si="421">(1/F164)*100</f>
        <v>20.888421751396802</v>
      </c>
      <c r="S164" s="37">
        <f t="shared" ref="S164" si="422">(1/G164)*100</f>
        <v>14.817724179897107</v>
      </c>
      <c r="T164" s="26" t="s">
        <v>99</v>
      </c>
      <c r="U164" s="4" t="s">
        <v>76</v>
      </c>
      <c r="V164" s="4" t="s">
        <v>243</v>
      </c>
      <c r="W164" s="4" t="s">
        <v>132</v>
      </c>
    </row>
    <row r="165" spans="1:23" s="36" customFormat="1" x14ac:dyDescent="0.2">
      <c r="A165" s="28">
        <v>1.984</v>
      </c>
      <c r="B165" s="28">
        <v>3.4</v>
      </c>
      <c r="C165" s="29">
        <v>3.9</v>
      </c>
      <c r="D165" s="30">
        <f t="shared" si="326"/>
        <v>5.4560161533595997E-2</v>
      </c>
      <c r="E165" s="31">
        <f>IF(OR($A165="",$B165="",$C165=""),"",A165*'MPTO_working_3-way'!$I164)</f>
        <v>2.0922473604826544</v>
      </c>
      <c r="F165" s="32">
        <f>IF(OR($A165="",$B165="",$C165=""),"",B165*'MPTO_working_3-way'!$I164)</f>
        <v>3.5855045492142263</v>
      </c>
      <c r="G165" s="33">
        <f>IF(OR($A165="",$B165="",$C165=""),"",C165*'MPTO_working_3-way'!$I164)</f>
        <v>4.1127846299810242</v>
      </c>
      <c r="H165" s="31">
        <f>IF(OR($A165="",$B165="",$C165=""),"",'MPTO_working_3-way'!E164)</f>
        <v>2.058267335408547</v>
      </c>
      <c r="I165" s="32">
        <f>IF(OR($A165="",$B165="",$C165=""),"",'MPTO_working_3-way'!F164)</f>
        <v>3.624095394132643</v>
      </c>
      <c r="J165" s="33">
        <f>IF(OR($A165="",$B165="",$C165=""),"",'MPTO_working_3-way'!G164)</f>
        <v>4.1977380455965063</v>
      </c>
      <c r="K165" s="31">
        <f>IF(OR($A165="",$B165="",$C165=""),"",'OddsRatio_working_3-way'!H164)</f>
        <v>2.0714931004399681</v>
      </c>
      <c r="L165" s="32">
        <f>IF(OR($A165="",$B165="",$C165=""),"",'OddsRatio_working_3-way'!I164)</f>
        <v>3.6133978059511414</v>
      </c>
      <c r="M165" s="33">
        <f>IF(OR($A165="",$B165="",$C165=""),"",'OddsRatio_working_3-way'!J164)</f>
        <v>4.157855682190962</v>
      </c>
      <c r="N165" s="31">
        <f>IF('Log_working_3-way'!$D164="","",A165^('Log_working_3-way'!$D164))</f>
        <v>2.0577497772206561</v>
      </c>
      <c r="O165" s="32">
        <f>IF('Log_working_3-way'!$D164="","",B165^('Log_working_3-way'!$D164))</f>
        <v>3.6290447105071686</v>
      </c>
      <c r="P165" s="33">
        <f>IF('Log_working_3-way'!$D164="","",C165^('Log_working_3-way'!$D164))</f>
        <v>4.1932649972307088</v>
      </c>
      <c r="Q165" s="34">
        <f t="shared" ref="Q165" si="423">(1/H165)*100</f>
        <v>48.584553755331747</v>
      </c>
      <c r="R165" s="34">
        <f t="shared" ref="R165" si="424">(1/F165)*100</f>
        <v>27.890077568557341</v>
      </c>
      <c r="S165" s="34">
        <f t="shared" ref="S165" si="425">(1/G165)*100</f>
        <v>24.314426598229481</v>
      </c>
      <c r="T165" s="35" t="s">
        <v>99</v>
      </c>
      <c r="U165" s="36" t="s">
        <v>76</v>
      </c>
      <c r="V165" s="36" t="s">
        <v>135</v>
      </c>
      <c r="W165" s="36" t="s">
        <v>137</v>
      </c>
    </row>
    <row r="166" spans="1:23" x14ac:dyDescent="0.2">
      <c r="A166" s="14">
        <v>2.835</v>
      </c>
      <c r="B166" s="14">
        <v>2.8849999999999998</v>
      </c>
      <c r="C166" s="15">
        <v>2.8250000000000002</v>
      </c>
      <c r="D166" s="20">
        <f t="shared" si="326"/>
        <v>5.3336437558560768E-2</v>
      </c>
      <c r="E166" s="17">
        <f>IF(OR($A166="",$B166="",$C166=""),"",A166*'MPTO_working_3-way'!$I165)</f>
        <v>2.9862088004785199</v>
      </c>
      <c r="F166" s="21">
        <f>IF(OR($A166="",$B166="",$C166=""),"",B166*'MPTO_working_3-way'!$I165)</f>
        <v>3.0388756223564477</v>
      </c>
      <c r="G166" s="22">
        <f>IF(OR($A166="",$B166="",$C166=""),"",C166*'MPTO_working_3-way'!$I165)</f>
        <v>2.9756754361029345</v>
      </c>
      <c r="H166" s="17">
        <f>IF(OR($A166="",$B166="",$C166=""),"",'MPTO_working_3-way'!E165)</f>
        <v>2.9854767879894495</v>
      </c>
      <c r="I166" s="21">
        <f>IF(OR($A166="",$B166="",$C166=""),"",'MPTO_working_3-way'!F165)</f>
        <v>3.0409774316208571</v>
      </c>
      <c r="J166" s="22">
        <f>IF(OR($A166="",$B166="",$C166=""),"",'MPTO_working_3-way'!G165)</f>
        <v>2.974389126245629</v>
      </c>
      <c r="K166" s="17">
        <f>IF(OR($A166="",$B166="",$C166=""),"",'OddsRatio_working_3-way'!H165)</f>
        <v>2.9858379740175174</v>
      </c>
      <c r="L166" s="21">
        <f>IF(OR($A166="",$B166="",$C166=""),"",'OddsRatio_working_3-way'!I165)</f>
        <v>3.0399480005575037</v>
      </c>
      <c r="M166" s="22">
        <f>IF(OR($A166="",$B166="",$C166=""),"",'OddsRatio_working_3-way'!J165)</f>
        <v>2.9750159687095201</v>
      </c>
      <c r="N166" s="17">
        <f>IF('Log_working_3-way'!$D165="","",A166^('Log_working_3-way'!$D165))</f>
        <v>2.9855322802637283</v>
      </c>
      <c r="O166" s="21">
        <f>IF('Log_working_3-way'!$D165="","",B166^('Log_working_3-way'!$D165))</f>
        <v>3.040825485583333</v>
      </c>
      <c r="P166" s="22">
        <f>IF('Log_working_3-way'!$D165="","",C166^('Log_working_3-way'!$D165))</f>
        <v>2.9744794209782333</v>
      </c>
      <c r="Q166" s="37">
        <f t="shared" ref="Q166" si="426">(1/H166)*100</f>
        <v>33.495487354749912</v>
      </c>
      <c r="R166" s="37">
        <f t="shared" ref="R166" si="427">(1/F166)*100</f>
        <v>32.906907826144128</v>
      </c>
      <c r="S166" s="37">
        <f t="shared" ref="S166" si="428">(1/G166)*100</f>
        <v>33.605815602982588</v>
      </c>
      <c r="T166" s="26" t="s">
        <v>35</v>
      </c>
      <c r="U166" s="4" t="s">
        <v>79</v>
      </c>
      <c r="V166" s="4" t="s">
        <v>248</v>
      </c>
      <c r="W166" s="4" t="s">
        <v>141</v>
      </c>
    </row>
    <row r="167" spans="1:23" x14ac:dyDescent="0.2">
      <c r="A167" s="14">
        <v>3.48</v>
      </c>
      <c r="B167" s="14">
        <v>3.32</v>
      </c>
      <c r="C167" s="15">
        <v>2.14</v>
      </c>
      <c r="D167" s="20">
        <f t="shared" si="326"/>
        <v>5.5850860742357122E-2</v>
      </c>
      <c r="E167" s="17">
        <f>IF(OR($A167="",$B167="",$C167=""),"",A167*'MPTO_working_3-way'!$I166)</f>
        <v>3.6743609953834029</v>
      </c>
      <c r="F167" s="21">
        <f>IF(OR($A167="",$B167="",$C167=""),"",B167*'MPTO_working_3-way'!$I166)</f>
        <v>3.5054248576646256</v>
      </c>
      <c r="G167" s="22">
        <f>IF(OR($A167="",$B167="",$C167=""),"",C167*'MPTO_working_3-way'!$I166)</f>
        <v>2.2595208419886443</v>
      </c>
      <c r="H167" s="17">
        <f>IF(OR($A167="",$B167="",$C167=""),"",'MPTO_working_3-way'!E166)</f>
        <v>3.7210774382667493</v>
      </c>
      <c r="I167" s="21">
        <f>IF(OR($A167="",$B167="",$C167=""),"",'MPTO_working_3-way'!F166)</f>
        <v>3.538722363523668</v>
      </c>
      <c r="J167" s="22">
        <f>IF(OR($A167="",$B167="",$C167=""),"",'MPTO_working_3-way'!G166)</f>
        <v>2.2287958522957276</v>
      </c>
      <c r="K167" s="17">
        <f>IF(OR($A167="",$B167="",$C167=""),"",'OddsRatio_working_3-way'!H166)</f>
        <v>3.7004044969072449</v>
      </c>
      <c r="L167" s="21">
        <f>IF(OR($A167="",$B167="",$C167=""),"",'OddsRatio_working_3-way'!I166)</f>
        <v>3.5261848519454864</v>
      </c>
      <c r="M167" s="22">
        <f>IF(OR($A167="",$B167="",$C167=""),"",'OddsRatio_working_3-way'!J166)</f>
        <v>2.2413149703525241</v>
      </c>
      <c r="N167" s="17">
        <f>IF('Log_working_3-way'!$D166="","",A167^('Log_working_3-way'!$D166))</f>
        <v>3.7198076286473345</v>
      </c>
      <c r="O167" s="21">
        <f>IF('Log_working_3-way'!$D166="","",B167^('Log_working_3-way'!$D166))</f>
        <v>3.5398672323489917</v>
      </c>
      <c r="P167" s="22">
        <f>IF('Log_working_3-way'!$D166="","",C167^('Log_working_3-way'!$D166))</f>
        <v>2.2287975564995399</v>
      </c>
      <c r="Q167" s="37">
        <f t="shared" ref="Q167" si="429">(1/H167)*100</f>
        <v>26.873936825829475</v>
      </c>
      <c r="R167" s="37">
        <f t="shared" ref="R167" si="430">(1/F167)*100</f>
        <v>28.527212552096103</v>
      </c>
      <c r="S167" s="37">
        <f t="shared" ref="S167" si="431">(1/G167)*100</f>
        <v>44.257170875214513</v>
      </c>
      <c r="T167" s="26" t="s">
        <v>54</v>
      </c>
      <c r="U167" s="4" t="s">
        <v>43</v>
      </c>
      <c r="V167" s="4" t="s">
        <v>274</v>
      </c>
      <c r="W167" s="4" t="s">
        <v>285</v>
      </c>
    </row>
    <row r="168" spans="1:23" x14ac:dyDescent="0.2">
      <c r="A168" s="14">
        <v>1.784</v>
      </c>
      <c r="B168" s="14">
        <v>3.82</v>
      </c>
      <c r="C168" s="15">
        <v>4.32</v>
      </c>
      <c r="D168" s="20">
        <f t="shared" si="326"/>
        <v>5.3799702785451542E-2</v>
      </c>
      <c r="E168" s="17">
        <f>IF(OR($A168="",$B168="",$C168=""),"",A168*'MPTO_working_3-way'!$I167)</f>
        <v>1.8799786697692455</v>
      </c>
      <c r="F168" s="21">
        <f>IF(OR($A168="",$B168="",$C168=""),"",B168*'MPTO_working_3-way'!$I167)</f>
        <v>4.0255148646404244</v>
      </c>
      <c r="G168" s="22">
        <f>IF(OR($A168="",$B168="",$C168=""),"",C168*'MPTO_working_3-way'!$I167)</f>
        <v>4.5524147160331507</v>
      </c>
      <c r="H168" s="17">
        <f>IF(OR($A168="",$B168="",$C168=""),"",'MPTO_working_3-way'!E167)</f>
        <v>1.8429616698355065</v>
      </c>
      <c r="I168" s="21">
        <f>IF(OR($A168="",$B168="",$C168=""),"",'MPTO_working_3-way'!F167)</f>
        <v>4.1009343205990625</v>
      </c>
      <c r="J168" s="22">
        <f>IF(OR($A168="",$B168="",$C168=""),"",'MPTO_working_3-way'!G167)</f>
        <v>4.6827825234798572</v>
      </c>
      <c r="K168" s="17">
        <f>IF(OR($A168="",$B168="",$C168=""),"",'OddsRatio_working_3-way'!H167)</f>
        <v>1.8562462522433714</v>
      </c>
      <c r="L168" s="21">
        <f>IF(OR($A168="",$B168="",$C168=""),"",'OddsRatio_working_3-way'!I167)</f>
        <v>4.0798653460794725</v>
      </c>
      <c r="M168" s="22">
        <f>IF(OR($A168="",$B168="",$C168=""),"",'OddsRatio_working_3-way'!J167)</f>
        <v>4.6259407620510107</v>
      </c>
      <c r="N168" s="17">
        <f>IF('Log_working_3-way'!$D167="","",A168^('Log_working_3-way'!$D167))</f>
        <v>1.8414122372963642</v>
      </c>
      <c r="O168" s="21">
        <f>IF('Log_working_3-way'!$D167="","",B168^('Log_working_3-way'!$D167))</f>
        <v>4.1106785793210987</v>
      </c>
      <c r="P168" s="22">
        <f>IF('Log_working_3-way'!$D167="","",C168^('Log_working_3-way'!$D167))</f>
        <v>4.680120499950819</v>
      </c>
      <c r="Q168" s="37">
        <f t="shared" ref="Q168" si="432">(1/H168)*100</f>
        <v>54.260488233011102</v>
      </c>
      <c r="R168" s="37">
        <f t="shared" ref="R168" si="433">(1/F168)*100</f>
        <v>24.841542849185931</v>
      </c>
      <c r="S168" s="37">
        <f t="shared" ref="S168" si="434">(1/G168)*100</f>
        <v>21.966364278678295</v>
      </c>
      <c r="U168" s="4" t="s">
        <v>110</v>
      </c>
      <c r="V168" s="4" t="s">
        <v>286</v>
      </c>
      <c r="W168" s="4" t="s">
        <v>287</v>
      </c>
    </row>
    <row r="169" spans="1:23" x14ac:dyDescent="0.2">
      <c r="A169" s="14">
        <v>2.665</v>
      </c>
      <c r="B169" s="14">
        <v>3.28</v>
      </c>
      <c r="C169" s="15">
        <v>2.6749999999999998</v>
      </c>
      <c r="D169" s="20">
        <f t="shared" si="326"/>
        <v>5.3944346057407389E-2</v>
      </c>
      <c r="E169" s="17">
        <f>IF(OR($A169="",$B169="",$C169=""),"",A169*'MPTO_working_3-way'!$I168)</f>
        <v>2.8087616822429906</v>
      </c>
      <c r="F169" s="21">
        <f>IF(OR($A169="",$B169="",$C169=""),"",B169*'MPTO_working_3-way'!$I168)</f>
        <v>3.4569374550682959</v>
      </c>
      <c r="G169" s="22">
        <f>IF(OR($A169="",$B169="",$C169=""),"",C169*'MPTO_working_3-way'!$I168)</f>
        <v>2.8193011257035647</v>
      </c>
      <c r="H169" s="17">
        <f>IF(OR($A169="",$B169="",$C169=""),"",'MPTO_working_3-way'!E168)</f>
        <v>2.7991361751208617</v>
      </c>
      <c r="I169" s="21">
        <f>IF(OR($A169="",$B169="",$C169=""),"",'MPTO_working_3-way'!F168)</f>
        <v>3.4855763354113187</v>
      </c>
      <c r="J169" s="22">
        <f>IF(OR($A169="",$B169="",$C169=""),"",'MPTO_working_3-way'!G168)</f>
        <v>2.8101702431693312</v>
      </c>
      <c r="K169" s="17">
        <f>IF(OR($A169="",$B169="",$C169=""),"",'OddsRatio_working_3-way'!H168)</f>
        <v>2.804135986027573</v>
      </c>
      <c r="L169" s="21">
        <f>IF(OR($A169="",$B169="",$C169=""),"",'OddsRatio_working_3-way'!I168)</f>
        <v>3.4705285574431635</v>
      </c>
      <c r="M169" s="22">
        <f>IF(OR($A169="",$B169="",$C169=""),"",'OddsRatio_working_3-way'!J168)</f>
        <v>2.8149716375953058</v>
      </c>
      <c r="N169" s="17">
        <f>IF('Log_working_3-way'!$D168="","",A169^('Log_working_3-way'!$D168))</f>
        <v>2.800106260976527</v>
      </c>
      <c r="O169" s="21">
        <f>IF('Log_working_3-way'!$D168="","",B169^('Log_working_3-way'!$D168))</f>
        <v>3.4825770950569561</v>
      </c>
      <c r="P169" s="22">
        <f>IF('Log_working_3-way'!$D168="","",C169^('Log_working_3-way'!$D168))</f>
        <v>2.8111443677972687</v>
      </c>
      <c r="Q169" s="37">
        <f t="shared" ref="Q169" si="435">(1/H169)*100</f>
        <v>35.725307289018254</v>
      </c>
      <c r="R169" s="37">
        <f t="shared" ref="R169" si="436">(1/F169)*100</f>
        <v>28.927338518487712</v>
      </c>
      <c r="S169" s="37">
        <f t="shared" ref="S169" si="437">(1/G169)*100</f>
        <v>35.469783304912035</v>
      </c>
      <c r="U169" s="4" t="s">
        <v>39</v>
      </c>
      <c r="V169" s="4" t="s">
        <v>165</v>
      </c>
      <c r="W169" s="4" t="s">
        <v>42</v>
      </c>
    </row>
    <row r="170" spans="1:23" x14ac:dyDescent="0.2">
      <c r="A170" s="14">
        <v>2.625</v>
      </c>
      <c r="B170" s="14">
        <v>3.4</v>
      </c>
      <c r="C170" s="15">
        <v>2.63</v>
      </c>
      <c r="D170" s="20">
        <f t="shared" si="326"/>
        <v>5.5298164893333723E-2</v>
      </c>
      <c r="E170" s="17">
        <f>IF(OR($A170="",$B170="",$C170=""),"",A170*'MPTO_working_3-way'!$I169)</f>
        <v>2.7701576828450012</v>
      </c>
      <c r="F170" s="21">
        <f>IF(OR($A170="",$B170="",$C170=""),"",B170*'MPTO_working_3-way'!$I169)</f>
        <v>3.5880137606373346</v>
      </c>
      <c r="G170" s="22">
        <f>IF(OR($A170="",$B170="",$C170=""),"",C170*'MPTO_working_3-way'!$I169)</f>
        <v>2.7754341736694674</v>
      </c>
      <c r="H170" s="17">
        <f>IF(OR($A170="",$B170="",$C170=""),"",'MPTO_working_3-way'!E169)</f>
        <v>2.7584710905672205</v>
      </c>
      <c r="I170" s="21">
        <f>IF(OR($A170="",$B170="",$C170=""),"",'MPTO_working_3-way'!F169)</f>
        <v>3.6273292725329345</v>
      </c>
      <c r="J170" s="22">
        <f>IF(OR($A170="",$B170="",$C170=""),"",'MPTO_working_3-way'!G169)</f>
        <v>2.763993013306119</v>
      </c>
      <c r="K170" s="17">
        <f>IF(OR($A170="",$B170="",$C170=""),"",'OddsRatio_working_3-way'!H169)</f>
        <v>2.7646661715768577</v>
      </c>
      <c r="L170" s="21">
        <f>IF(OR($A170="",$B170="",$C170=""),"",'OddsRatio_working_3-way'!I169)</f>
        <v>3.6062761918673587</v>
      </c>
      <c r="M170" s="22">
        <f>IF(OR($A170="",$B170="",$C170=""),"",'OddsRatio_working_3-way'!J169)</f>
        <v>2.7700959136432473</v>
      </c>
      <c r="N170" s="17">
        <f>IF('Log_working_3-way'!$D169="","",A170^('Log_working_3-way'!$D169))</f>
        <v>2.7597671326990261</v>
      </c>
      <c r="O170" s="21">
        <f>IF('Log_working_3-way'!$D169="","",B170^('Log_working_3-way'!$D169))</f>
        <v>3.6228503692859007</v>
      </c>
      <c r="P170" s="22">
        <f>IF('Log_working_3-way'!$D169="","",C170^('Log_working_3-way'!$D169))</f>
        <v>2.7652968063029175</v>
      </c>
      <c r="Q170" s="37">
        <f t="shared" ref="Q170" si="438">(1/H170)*100</f>
        <v>36.251965932126964</v>
      </c>
      <c r="R170" s="37">
        <f t="shared" ref="R170" si="439">(1/F170)*100</f>
        <v>27.870573155839047</v>
      </c>
      <c r="S170" s="37">
        <f t="shared" ref="S170" si="440">(1/G170)*100</f>
        <v>36.030398756598011</v>
      </c>
      <c r="U170" s="4" t="s">
        <v>82</v>
      </c>
      <c r="V170" s="4" t="s">
        <v>93</v>
      </c>
      <c r="W170" s="4" t="s">
        <v>87</v>
      </c>
    </row>
    <row r="171" spans="1:23" x14ac:dyDescent="0.2">
      <c r="D171" s="20" t="str">
        <f t="shared" si="326"/>
        <v/>
      </c>
      <c r="E171" s="17" t="str">
        <f>IF(OR($A171="",$B171="",$C171=""),"",A171*'MPTO_working_3-way'!$I170)</f>
        <v/>
      </c>
      <c r="F171" s="21" t="str">
        <f>IF(OR($A171="",$B171="",$C171=""),"",B171*'MPTO_working_3-way'!$I170)</f>
        <v/>
      </c>
      <c r="G171" s="22" t="str">
        <f>IF(OR($A171="",$B171="",$C171=""),"",C171*'MPTO_working_3-way'!$I170)</f>
        <v/>
      </c>
      <c r="H171" s="17" t="str">
        <f>IF(OR($A171="",$B171="",$C171=""),"",'MPTO_working_3-way'!E170)</f>
        <v/>
      </c>
      <c r="I171" s="21" t="str">
        <f>IF(OR($A171="",$B171="",$C171=""),"",'MPTO_working_3-way'!F170)</f>
        <v/>
      </c>
      <c r="J171" s="22" t="str">
        <f>IF(OR($A171="",$B171="",$C171=""),"",'MPTO_working_3-way'!G170)</f>
        <v/>
      </c>
      <c r="K171" s="17" t="str">
        <f>IF(OR($A171="",$B171="",$C171=""),"",'OddsRatio_working_3-way'!H170)</f>
        <v/>
      </c>
      <c r="L171" s="21" t="str">
        <f>IF(OR($A171="",$B171="",$C171=""),"",'OddsRatio_working_3-way'!I170)</f>
        <v/>
      </c>
      <c r="M171" s="22" t="str">
        <f>IF(OR($A171="",$B171="",$C171=""),"",'OddsRatio_working_3-way'!J170)</f>
        <v/>
      </c>
      <c r="N171" s="17" t="str">
        <f>IF('Log_working_3-way'!$D170="","",A171^('Log_working_3-way'!$D170))</f>
        <v/>
      </c>
      <c r="O171" s="21" t="str">
        <f>IF('Log_working_3-way'!$D170="","",B171^('Log_working_3-way'!$D170))</f>
        <v/>
      </c>
      <c r="P171" s="22" t="str">
        <f>IF('Log_working_3-way'!$D170="","",C171^('Log_working_3-way'!$D170))</f>
        <v/>
      </c>
    </row>
    <row r="172" spans="1:23" x14ac:dyDescent="0.2">
      <c r="D172" s="20" t="str">
        <f t="shared" si="326"/>
        <v/>
      </c>
      <c r="E172" s="17" t="str">
        <f>IF(OR($A172="",$B172="",$C172=""),"",A172*'MPTO_working_3-way'!$I171)</f>
        <v/>
      </c>
      <c r="F172" s="21" t="str">
        <f>IF(OR($A172="",$B172="",$C172=""),"",B172*'MPTO_working_3-way'!$I171)</f>
        <v/>
      </c>
      <c r="G172" s="22" t="str">
        <f>IF(OR($A172="",$B172="",$C172=""),"",C172*'MPTO_working_3-way'!$I171)</f>
        <v/>
      </c>
      <c r="H172" s="17" t="str">
        <f>IF(OR($A172="",$B172="",$C172=""),"",'MPTO_working_3-way'!E171)</f>
        <v/>
      </c>
      <c r="I172" s="21" t="str">
        <f>IF(OR($A172="",$B172="",$C172=""),"",'MPTO_working_3-way'!F171)</f>
        <v/>
      </c>
      <c r="J172" s="22" t="str">
        <f>IF(OR($A172="",$B172="",$C172=""),"",'MPTO_working_3-way'!G171)</f>
        <v/>
      </c>
      <c r="K172" s="17" t="str">
        <f>IF(OR($A172="",$B172="",$C172=""),"",'OddsRatio_working_3-way'!H171)</f>
        <v/>
      </c>
      <c r="L172" s="21" t="str">
        <f>IF(OR($A172="",$B172="",$C172=""),"",'OddsRatio_working_3-way'!I171)</f>
        <v/>
      </c>
      <c r="M172" s="22" t="str">
        <f>IF(OR($A172="",$B172="",$C172=""),"",'OddsRatio_working_3-way'!J171)</f>
        <v/>
      </c>
      <c r="N172" s="17" t="str">
        <f>IF('Log_working_3-way'!$D171="","",A172^('Log_working_3-way'!$D171))</f>
        <v/>
      </c>
      <c r="O172" s="21" t="str">
        <f>IF('Log_working_3-way'!$D171="","",B172^('Log_working_3-way'!$D171))</f>
        <v/>
      </c>
      <c r="P172" s="22" t="str">
        <f>IF('Log_working_3-way'!$D171="","",C172^('Log_working_3-way'!$D171))</f>
        <v/>
      </c>
    </row>
    <row r="173" spans="1:23" x14ac:dyDescent="0.2">
      <c r="D173" s="20" t="str">
        <f t="shared" si="326"/>
        <v/>
      </c>
      <c r="E173" s="17" t="str">
        <f>IF(OR($A173="",$B173="",$C173=""),"",A173*'MPTO_working_3-way'!$I172)</f>
        <v/>
      </c>
      <c r="F173" s="21" t="str">
        <f>IF(OR($A173="",$B173="",$C173=""),"",B173*'MPTO_working_3-way'!$I172)</f>
        <v/>
      </c>
      <c r="G173" s="22" t="str">
        <f>IF(OR($A173="",$B173="",$C173=""),"",C173*'MPTO_working_3-way'!$I172)</f>
        <v/>
      </c>
      <c r="H173" s="17" t="str">
        <f>IF(OR($A173="",$B173="",$C173=""),"",'MPTO_working_3-way'!E172)</f>
        <v/>
      </c>
      <c r="I173" s="21" t="str">
        <f>IF(OR($A173="",$B173="",$C173=""),"",'MPTO_working_3-way'!F172)</f>
        <v/>
      </c>
      <c r="J173" s="22" t="str">
        <f>IF(OR($A173="",$B173="",$C173=""),"",'MPTO_working_3-way'!G172)</f>
        <v/>
      </c>
      <c r="K173" s="17" t="str">
        <f>IF(OR($A173="",$B173="",$C173=""),"",'OddsRatio_working_3-way'!H172)</f>
        <v/>
      </c>
      <c r="L173" s="21" t="str">
        <f>IF(OR($A173="",$B173="",$C173=""),"",'OddsRatio_working_3-way'!I172)</f>
        <v/>
      </c>
      <c r="M173" s="22" t="str">
        <f>IF(OR($A173="",$B173="",$C173=""),"",'OddsRatio_working_3-way'!J172)</f>
        <v/>
      </c>
      <c r="N173" s="17" t="str">
        <f>IF('Log_working_3-way'!$D172="","",A173^('Log_working_3-way'!$D172))</f>
        <v/>
      </c>
      <c r="O173" s="21" t="str">
        <f>IF('Log_working_3-way'!$D172="","",B173^('Log_working_3-way'!$D172))</f>
        <v/>
      </c>
      <c r="P173" s="22" t="str">
        <f>IF('Log_working_3-way'!$D172="","",C173^('Log_working_3-way'!$D172))</f>
        <v/>
      </c>
    </row>
    <row r="174" spans="1:23" x14ac:dyDescent="0.2">
      <c r="D174" s="20" t="str">
        <f t="shared" si="326"/>
        <v/>
      </c>
      <c r="E174" s="17" t="str">
        <f>IF(OR($A174="",$B174="",$C174=""),"",A174*'MPTO_working_3-way'!$I173)</f>
        <v/>
      </c>
      <c r="F174" s="21" t="str">
        <f>IF(OR($A174="",$B174="",$C174=""),"",B174*'MPTO_working_3-way'!$I173)</f>
        <v/>
      </c>
      <c r="G174" s="22" t="str">
        <f>IF(OR($A174="",$B174="",$C174=""),"",C174*'MPTO_working_3-way'!$I173)</f>
        <v/>
      </c>
      <c r="H174" s="17" t="str">
        <f>IF(OR($A174="",$B174="",$C174=""),"",'MPTO_working_3-way'!E173)</f>
        <v/>
      </c>
      <c r="I174" s="21" t="str">
        <f>IF(OR($A174="",$B174="",$C174=""),"",'MPTO_working_3-way'!F173)</f>
        <v/>
      </c>
      <c r="J174" s="22" t="str">
        <f>IF(OR($A174="",$B174="",$C174=""),"",'MPTO_working_3-way'!G173)</f>
        <v/>
      </c>
      <c r="K174" s="17" t="str">
        <f>IF(OR($A174="",$B174="",$C174=""),"",'OddsRatio_working_3-way'!H173)</f>
        <v/>
      </c>
      <c r="L174" s="21" t="str">
        <f>IF(OR($A174="",$B174="",$C174=""),"",'OddsRatio_working_3-way'!I173)</f>
        <v/>
      </c>
      <c r="M174" s="22" t="str">
        <f>IF(OR($A174="",$B174="",$C174=""),"",'OddsRatio_working_3-way'!J173)</f>
        <v/>
      </c>
      <c r="N174" s="17" t="str">
        <f>IF('Log_working_3-way'!$D173="","",A174^('Log_working_3-way'!$D173))</f>
        <v/>
      </c>
      <c r="O174" s="21" t="str">
        <f>IF('Log_working_3-way'!$D173="","",B174^('Log_working_3-way'!$D173))</f>
        <v/>
      </c>
      <c r="P174" s="22" t="str">
        <f>IF('Log_working_3-way'!$D173="","",C174^('Log_working_3-way'!$D173))</f>
        <v/>
      </c>
    </row>
    <row r="175" spans="1:23" x14ac:dyDescent="0.2">
      <c r="D175" s="20" t="str">
        <f t="shared" si="326"/>
        <v/>
      </c>
      <c r="E175" s="17" t="str">
        <f>IF(OR($A175="",$B175="",$C175=""),"",A175*'MPTO_working_3-way'!$I174)</f>
        <v/>
      </c>
      <c r="F175" s="21" t="str">
        <f>IF(OR($A175="",$B175="",$C175=""),"",B175*'MPTO_working_3-way'!$I174)</f>
        <v/>
      </c>
      <c r="G175" s="22" t="str">
        <f>IF(OR($A175="",$B175="",$C175=""),"",C175*'MPTO_working_3-way'!$I174)</f>
        <v/>
      </c>
      <c r="H175" s="17" t="str">
        <f>IF(OR($A175="",$B175="",$C175=""),"",'MPTO_working_3-way'!E174)</f>
        <v/>
      </c>
      <c r="I175" s="21" t="str">
        <f>IF(OR($A175="",$B175="",$C175=""),"",'MPTO_working_3-way'!F174)</f>
        <v/>
      </c>
      <c r="J175" s="22" t="str">
        <f>IF(OR($A175="",$B175="",$C175=""),"",'MPTO_working_3-way'!G174)</f>
        <v/>
      </c>
      <c r="K175" s="17" t="str">
        <f>IF(OR($A175="",$B175="",$C175=""),"",'OddsRatio_working_3-way'!H174)</f>
        <v/>
      </c>
      <c r="L175" s="21" t="str">
        <f>IF(OR($A175="",$B175="",$C175=""),"",'OddsRatio_working_3-way'!I174)</f>
        <v/>
      </c>
      <c r="M175" s="22" t="str">
        <f>IF(OR($A175="",$B175="",$C175=""),"",'OddsRatio_working_3-way'!J174)</f>
        <v/>
      </c>
      <c r="N175" s="17" t="str">
        <f>IF('Log_working_3-way'!$D174="","",A175^('Log_working_3-way'!$D174))</f>
        <v/>
      </c>
      <c r="O175" s="21" t="str">
        <f>IF('Log_working_3-way'!$D174="","",B175^('Log_working_3-way'!$D174))</f>
        <v/>
      </c>
      <c r="P175" s="22" t="str">
        <f>IF('Log_working_3-way'!$D174="","",C175^('Log_working_3-way'!$D174))</f>
        <v/>
      </c>
    </row>
    <row r="176" spans="1:23" ht="19.5" customHeight="1" x14ac:dyDescent="0.2">
      <c r="D176" s="20" t="str">
        <f t="shared" si="326"/>
        <v/>
      </c>
      <c r="E176" s="17" t="str">
        <f>IF(OR($A176="",$B176="",$C176=""),"",A176*'MPTO_working_3-way'!$I175)</f>
        <v/>
      </c>
      <c r="F176" s="21" t="str">
        <f>IF(OR($A176="",$B176="",$C176=""),"",B176*'MPTO_working_3-way'!$I175)</f>
        <v/>
      </c>
      <c r="G176" s="22" t="str">
        <f>IF(OR($A176="",$B176="",$C176=""),"",C176*'MPTO_working_3-way'!$I175)</f>
        <v/>
      </c>
      <c r="H176" s="17" t="str">
        <f>IF(OR($A176="",$B176="",$C176=""),"",'MPTO_working_3-way'!E175)</f>
        <v/>
      </c>
      <c r="I176" s="21" t="str">
        <f>IF(OR($A176="",$B176="",$C176=""),"",'MPTO_working_3-way'!F175)</f>
        <v/>
      </c>
      <c r="J176" s="22" t="str">
        <f>IF(OR($A176="",$B176="",$C176=""),"",'MPTO_working_3-way'!G175)</f>
        <v/>
      </c>
      <c r="K176" s="17" t="str">
        <f>IF(OR($A176="",$B176="",$C176=""),"",'OddsRatio_working_3-way'!H175)</f>
        <v/>
      </c>
      <c r="L176" s="21" t="str">
        <f>IF(OR($A176="",$B176="",$C176=""),"",'OddsRatio_working_3-way'!I175)</f>
        <v/>
      </c>
      <c r="M176" s="22" t="str">
        <f>IF(OR($A176="",$B176="",$C176=""),"",'OddsRatio_working_3-way'!J175)</f>
        <v/>
      </c>
      <c r="N176" s="17" t="str">
        <f>IF('Log_working_3-way'!$D175="","",A176^('Log_working_3-way'!$D175))</f>
        <v/>
      </c>
      <c r="O176" s="21" t="str">
        <f>IF('Log_working_3-way'!$D175="","",B176^('Log_working_3-way'!$D175))</f>
        <v/>
      </c>
      <c r="P176" s="22" t="str">
        <f>IF('Log_working_3-way'!$D175="","",C176^('Log_working_3-way'!$D175))</f>
        <v/>
      </c>
    </row>
    <row r="177" spans="4:16" x14ac:dyDescent="0.2">
      <c r="D177" s="20" t="str">
        <f t="shared" si="326"/>
        <v/>
      </c>
      <c r="E177" s="17" t="str">
        <f>IF(OR($A177="",$B177="",$C177=""),"",A177*'MPTO_working_3-way'!$I176)</f>
        <v/>
      </c>
      <c r="F177" s="21" t="str">
        <f>IF(OR($A177="",$B177="",$C177=""),"",B177*'MPTO_working_3-way'!$I176)</f>
        <v/>
      </c>
      <c r="G177" s="22" t="str">
        <f>IF(OR($A177="",$B177="",$C177=""),"",C177*'MPTO_working_3-way'!$I176)</f>
        <v/>
      </c>
      <c r="H177" s="17" t="str">
        <f>IF(OR($A177="",$B177="",$C177=""),"",'MPTO_working_3-way'!E176)</f>
        <v/>
      </c>
      <c r="I177" s="21" t="str">
        <f>IF(OR($A177="",$B177="",$C177=""),"",'MPTO_working_3-way'!F176)</f>
        <v/>
      </c>
      <c r="J177" s="22" t="str">
        <f>IF(OR($A177="",$B177="",$C177=""),"",'MPTO_working_3-way'!G176)</f>
        <v/>
      </c>
      <c r="K177" s="17" t="str">
        <f>IF(OR($A177="",$B177="",$C177=""),"",'OddsRatio_working_3-way'!H176)</f>
        <v/>
      </c>
      <c r="L177" s="21" t="str">
        <f>IF(OR($A177="",$B177="",$C177=""),"",'OddsRatio_working_3-way'!I176)</f>
        <v/>
      </c>
      <c r="M177" s="22" t="str">
        <f>IF(OR($A177="",$B177="",$C177=""),"",'OddsRatio_working_3-way'!J176)</f>
        <v/>
      </c>
      <c r="N177" s="17" t="str">
        <f>IF('Log_working_3-way'!$D176="","",A177^('Log_working_3-way'!$D176))</f>
        <v/>
      </c>
      <c r="O177" s="21" t="str">
        <f>IF('Log_working_3-way'!$D176="","",B177^('Log_working_3-way'!$D176))</f>
        <v/>
      </c>
      <c r="P177" s="22" t="str">
        <f>IF('Log_working_3-way'!$D176="","",C177^('Log_working_3-way'!$D176))</f>
        <v/>
      </c>
    </row>
    <row r="178" spans="4:16" x14ac:dyDescent="0.2">
      <c r="D178" s="20" t="str">
        <f t="shared" si="326"/>
        <v/>
      </c>
      <c r="E178" s="17" t="str">
        <f>IF(OR($A178="",$B178="",$C178=""),"",A178*'MPTO_working_3-way'!$I177)</f>
        <v/>
      </c>
      <c r="F178" s="21" t="str">
        <f>IF(OR($A178="",$B178="",$C178=""),"",B178*'MPTO_working_3-way'!$I177)</f>
        <v/>
      </c>
      <c r="G178" s="22" t="str">
        <f>IF(OR($A178="",$B178="",$C178=""),"",C178*'MPTO_working_3-way'!$I177)</f>
        <v/>
      </c>
      <c r="H178" s="17" t="str">
        <f>IF(OR($A178="",$B178="",$C178=""),"",'MPTO_working_3-way'!E177)</f>
        <v/>
      </c>
      <c r="I178" s="21" t="str">
        <f>IF(OR($A178="",$B178="",$C178=""),"",'MPTO_working_3-way'!F177)</f>
        <v/>
      </c>
      <c r="J178" s="22" t="str">
        <f>IF(OR($A178="",$B178="",$C178=""),"",'MPTO_working_3-way'!G177)</f>
        <v/>
      </c>
      <c r="K178" s="17" t="str">
        <f>IF(OR($A178="",$B178="",$C178=""),"",'OddsRatio_working_3-way'!H177)</f>
        <v/>
      </c>
      <c r="L178" s="21" t="str">
        <f>IF(OR($A178="",$B178="",$C178=""),"",'OddsRatio_working_3-way'!I177)</f>
        <v/>
      </c>
      <c r="M178" s="22" t="str">
        <f>IF(OR($A178="",$B178="",$C178=""),"",'OddsRatio_working_3-way'!J177)</f>
        <v/>
      </c>
      <c r="N178" s="17" t="str">
        <f>IF('Log_working_3-way'!$D177="","",A178^('Log_working_3-way'!$D177))</f>
        <v/>
      </c>
      <c r="O178" s="21" t="str">
        <f>IF('Log_working_3-way'!$D177="","",B178^('Log_working_3-way'!$D177))</f>
        <v/>
      </c>
      <c r="P178" s="22" t="str">
        <f>IF('Log_working_3-way'!$D177="","",C178^('Log_working_3-way'!$D177))</f>
        <v/>
      </c>
    </row>
    <row r="179" spans="4:16" x14ac:dyDescent="0.2">
      <c r="D179" s="20" t="str">
        <f t="shared" si="326"/>
        <v/>
      </c>
      <c r="E179" s="17" t="str">
        <f>IF(OR($A179="",$B179="",$C179=""),"",A179*'MPTO_working_3-way'!$I178)</f>
        <v/>
      </c>
      <c r="F179" s="21" t="str">
        <f>IF(OR($A179="",$B179="",$C179=""),"",B179*'MPTO_working_3-way'!$I178)</f>
        <v/>
      </c>
      <c r="G179" s="22" t="str">
        <f>IF(OR($A179="",$B179="",$C179=""),"",C179*'MPTO_working_3-way'!$I178)</f>
        <v/>
      </c>
      <c r="H179" s="17" t="str">
        <f>IF(OR($A179="",$B179="",$C179=""),"",'MPTO_working_3-way'!E178)</f>
        <v/>
      </c>
      <c r="I179" s="21" t="str">
        <f>IF(OR($A179="",$B179="",$C179=""),"",'MPTO_working_3-way'!F178)</f>
        <v/>
      </c>
      <c r="J179" s="22" t="str">
        <f>IF(OR($A179="",$B179="",$C179=""),"",'MPTO_working_3-way'!G178)</f>
        <v/>
      </c>
      <c r="K179" s="17" t="str">
        <f>IF(OR($A179="",$B179="",$C179=""),"",'OddsRatio_working_3-way'!H178)</f>
        <v/>
      </c>
      <c r="L179" s="21" t="str">
        <f>IF(OR($A179="",$B179="",$C179=""),"",'OddsRatio_working_3-way'!I178)</f>
        <v/>
      </c>
      <c r="M179" s="22" t="str">
        <f>IF(OR($A179="",$B179="",$C179=""),"",'OddsRatio_working_3-way'!J178)</f>
        <v/>
      </c>
      <c r="N179" s="17" t="str">
        <f>IF('Log_working_3-way'!$D178="","",A179^('Log_working_3-way'!$D178))</f>
        <v/>
      </c>
      <c r="O179" s="21" t="str">
        <f>IF('Log_working_3-way'!$D178="","",B179^('Log_working_3-way'!$D178))</f>
        <v/>
      </c>
      <c r="P179" s="22" t="str">
        <f>IF('Log_working_3-way'!$D178="","",C179^('Log_working_3-way'!$D178))</f>
        <v/>
      </c>
    </row>
    <row r="180" spans="4:16" x14ac:dyDescent="0.2">
      <c r="D180" s="20" t="str">
        <f t="shared" si="326"/>
        <v/>
      </c>
      <c r="E180" s="17" t="str">
        <f>IF(OR($A180="",$B180="",$C180=""),"",A180*'MPTO_working_3-way'!$I179)</f>
        <v/>
      </c>
      <c r="F180" s="21" t="str">
        <f>IF(OR($A180="",$B180="",$C180=""),"",B180*'MPTO_working_3-way'!$I179)</f>
        <v/>
      </c>
      <c r="G180" s="22" t="str">
        <f>IF(OR($A180="",$B180="",$C180=""),"",C180*'MPTO_working_3-way'!$I179)</f>
        <v/>
      </c>
      <c r="H180" s="17" t="str">
        <f>IF(OR($A180="",$B180="",$C180=""),"",'MPTO_working_3-way'!E179)</f>
        <v/>
      </c>
      <c r="I180" s="21" t="str">
        <f>IF(OR($A180="",$B180="",$C180=""),"",'MPTO_working_3-way'!F179)</f>
        <v/>
      </c>
      <c r="J180" s="22" t="str">
        <f>IF(OR($A180="",$B180="",$C180=""),"",'MPTO_working_3-way'!G179)</f>
        <v/>
      </c>
      <c r="K180" s="17" t="str">
        <f>IF(OR($A180="",$B180="",$C180=""),"",'OddsRatio_working_3-way'!H179)</f>
        <v/>
      </c>
      <c r="L180" s="21" t="str">
        <f>IF(OR($A180="",$B180="",$C180=""),"",'OddsRatio_working_3-way'!I179)</f>
        <v/>
      </c>
      <c r="M180" s="22" t="str">
        <f>IF(OR($A180="",$B180="",$C180=""),"",'OddsRatio_working_3-way'!J179)</f>
        <v/>
      </c>
      <c r="N180" s="17" t="str">
        <f>IF('Log_working_3-way'!$D179="","",A180^('Log_working_3-way'!$D179))</f>
        <v/>
      </c>
      <c r="O180" s="21" t="str">
        <f>IF('Log_working_3-way'!$D179="","",B180^('Log_working_3-way'!$D179))</f>
        <v/>
      </c>
      <c r="P180" s="22" t="str">
        <f>IF('Log_working_3-way'!$D179="","",C180^('Log_working_3-way'!$D179))</f>
        <v/>
      </c>
    </row>
    <row r="181" spans="4:16" x14ac:dyDescent="0.2">
      <c r="D181" s="20" t="str">
        <f t="shared" si="326"/>
        <v/>
      </c>
      <c r="E181" s="17" t="str">
        <f>IF(OR($A181="",$B181="",$C181=""),"",A181*'MPTO_working_3-way'!$I180)</f>
        <v/>
      </c>
      <c r="F181" s="21" t="str">
        <f>IF(OR($A181="",$B181="",$C181=""),"",B181*'MPTO_working_3-way'!$I180)</f>
        <v/>
      </c>
      <c r="G181" s="22" t="str">
        <f>IF(OR($A181="",$B181="",$C181=""),"",C181*'MPTO_working_3-way'!$I180)</f>
        <v/>
      </c>
      <c r="H181" s="17" t="str">
        <f>IF(OR($A181="",$B181="",$C181=""),"",'MPTO_working_3-way'!E180)</f>
        <v/>
      </c>
      <c r="I181" s="21" t="str">
        <f>IF(OR($A181="",$B181="",$C181=""),"",'MPTO_working_3-way'!F180)</f>
        <v/>
      </c>
      <c r="J181" s="22" t="str">
        <f>IF(OR($A181="",$B181="",$C181=""),"",'MPTO_working_3-way'!G180)</f>
        <v/>
      </c>
      <c r="K181" s="17" t="str">
        <f>IF(OR($A181="",$B181="",$C181=""),"",'OddsRatio_working_3-way'!H180)</f>
        <v/>
      </c>
      <c r="L181" s="21" t="str">
        <f>IF(OR($A181="",$B181="",$C181=""),"",'OddsRatio_working_3-way'!I180)</f>
        <v/>
      </c>
      <c r="M181" s="22" t="str">
        <f>IF(OR($A181="",$B181="",$C181=""),"",'OddsRatio_working_3-way'!J180)</f>
        <v/>
      </c>
      <c r="N181" s="17" t="str">
        <f>IF('Log_working_3-way'!$D180="","",A181^('Log_working_3-way'!$D180))</f>
        <v/>
      </c>
      <c r="O181" s="21" t="str">
        <f>IF('Log_working_3-way'!$D180="","",B181^('Log_working_3-way'!$D180))</f>
        <v/>
      </c>
      <c r="P181" s="22" t="str">
        <f>IF('Log_working_3-way'!$D180="","",C181^('Log_working_3-way'!$D180))</f>
        <v/>
      </c>
    </row>
    <row r="182" spans="4:16" x14ac:dyDescent="0.2">
      <c r="D182" s="20" t="str">
        <f t="shared" si="326"/>
        <v/>
      </c>
      <c r="E182" s="17" t="str">
        <f>IF(OR($A182="",$B182="",$C182=""),"",A182*'MPTO_working_3-way'!$I181)</f>
        <v/>
      </c>
      <c r="F182" s="21" t="str">
        <f>IF(OR($A182="",$B182="",$C182=""),"",B182*'MPTO_working_3-way'!$I181)</f>
        <v/>
      </c>
      <c r="G182" s="22" t="str">
        <f>IF(OR($A182="",$B182="",$C182=""),"",C182*'MPTO_working_3-way'!$I181)</f>
        <v/>
      </c>
      <c r="H182" s="17" t="str">
        <f>IF(OR($A182="",$B182="",$C182=""),"",'MPTO_working_3-way'!E181)</f>
        <v/>
      </c>
      <c r="I182" s="21" t="str">
        <f>IF(OR($A182="",$B182="",$C182=""),"",'MPTO_working_3-way'!F181)</f>
        <v/>
      </c>
      <c r="J182" s="22" t="str">
        <f>IF(OR($A182="",$B182="",$C182=""),"",'MPTO_working_3-way'!G181)</f>
        <v/>
      </c>
      <c r="K182" s="17" t="str">
        <f>IF(OR($A182="",$B182="",$C182=""),"",'OddsRatio_working_3-way'!H181)</f>
        <v/>
      </c>
      <c r="L182" s="21" t="str">
        <f>IF(OR($A182="",$B182="",$C182=""),"",'OddsRatio_working_3-way'!I181)</f>
        <v/>
      </c>
      <c r="M182" s="22" t="str">
        <f>IF(OR($A182="",$B182="",$C182=""),"",'OddsRatio_working_3-way'!J181)</f>
        <v/>
      </c>
      <c r="N182" s="17" t="str">
        <f>IF('Log_working_3-way'!$D181="","",A182^('Log_working_3-way'!$D181))</f>
        <v/>
      </c>
      <c r="O182" s="21" t="str">
        <f>IF('Log_working_3-way'!$D181="","",B182^('Log_working_3-way'!$D181))</f>
        <v/>
      </c>
      <c r="P182" s="22" t="str">
        <f>IF('Log_working_3-way'!$D181="","",C182^('Log_working_3-way'!$D181))</f>
        <v/>
      </c>
    </row>
    <row r="183" spans="4:16" x14ac:dyDescent="0.2">
      <c r="D183" s="20" t="str">
        <f t="shared" si="326"/>
        <v/>
      </c>
      <c r="E183" s="17" t="str">
        <f>IF(OR($A183="",$B183="",$C183=""),"",A183*'MPTO_working_3-way'!$I182)</f>
        <v/>
      </c>
      <c r="F183" s="21" t="str">
        <f>IF(OR($A183="",$B183="",$C183=""),"",B183*'MPTO_working_3-way'!$I182)</f>
        <v/>
      </c>
      <c r="G183" s="22" t="str">
        <f>IF(OR($A183="",$B183="",$C183=""),"",C183*'MPTO_working_3-way'!$I182)</f>
        <v/>
      </c>
      <c r="H183" s="17" t="str">
        <f>IF(OR($A183="",$B183="",$C183=""),"",'MPTO_working_3-way'!E182)</f>
        <v/>
      </c>
      <c r="I183" s="21" t="str">
        <f>IF(OR($A183="",$B183="",$C183=""),"",'MPTO_working_3-way'!F182)</f>
        <v/>
      </c>
      <c r="J183" s="22" t="str">
        <f>IF(OR($A183="",$B183="",$C183=""),"",'MPTO_working_3-way'!G182)</f>
        <v/>
      </c>
      <c r="K183" s="17" t="str">
        <f>IF(OR($A183="",$B183="",$C183=""),"",'OddsRatio_working_3-way'!H182)</f>
        <v/>
      </c>
      <c r="L183" s="21" t="str">
        <f>IF(OR($A183="",$B183="",$C183=""),"",'OddsRatio_working_3-way'!I182)</f>
        <v/>
      </c>
      <c r="M183" s="22" t="str">
        <f>IF(OR($A183="",$B183="",$C183=""),"",'OddsRatio_working_3-way'!J182)</f>
        <v/>
      </c>
      <c r="N183" s="17" t="str">
        <f>IF('Log_working_3-way'!$D182="","",A183^('Log_working_3-way'!$D182))</f>
        <v/>
      </c>
      <c r="O183" s="21" t="str">
        <f>IF('Log_working_3-way'!$D182="","",B183^('Log_working_3-way'!$D182))</f>
        <v/>
      </c>
      <c r="P183" s="22" t="str">
        <f>IF('Log_working_3-way'!$D182="","",C183^('Log_working_3-way'!$D182))</f>
        <v/>
      </c>
    </row>
    <row r="184" spans="4:16" x14ac:dyDescent="0.2">
      <c r="D184" s="20" t="str">
        <f t="shared" si="326"/>
        <v/>
      </c>
      <c r="E184" s="17" t="str">
        <f>IF(OR($A184="",$B184="",$C184=""),"",A184*'MPTO_working_3-way'!$I183)</f>
        <v/>
      </c>
      <c r="F184" s="21" t="str">
        <f>IF(OR($A184="",$B184="",$C184=""),"",B184*'MPTO_working_3-way'!$I183)</f>
        <v/>
      </c>
      <c r="G184" s="22" t="str">
        <f>IF(OR($A184="",$B184="",$C184=""),"",C184*'MPTO_working_3-way'!$I183)</f>
        <v/>
      </c>
      <c r="H184" s="17" t="str">
        <f>IF(OR($A184="",$B184="",$C184=""),"",'MPTO_working_3-way'!E183)</f>
        <v/>
      </c>
      <c r="I184" s="21" t="str">
        <f>IF(OR($A184="",$B184="",$C184=""),"",'MPTO_working_3-way'!F183)</f>
        <v/>
      </c>
      <c r="J184" s="22" t="str">
        <f>IF(OR($A184="",$B184="",$C184=""),"",'MPTO_working_3-way'!G183)</f>
        <v/>
      </c>
      <c r="K184" s="17" t="str">
        <f>IF(OR($A184="",$B184="",$C184=""),"",'OddsRatio_working_3-way'!H183)</f>
        <v/>
      </c>
      <c r="L184" s="21" t="str">
        <f>IF(OR($A184="",$B184="",$C184=""),"",'OddsRatio_working_3-way'!I183)</f>
        <v/>
      </c>
      <c r="M184" s="22" t="str">
        <f>IF(OR($A184="",$B184="",$C184=""),"",'OddsRatio_working_3-way'!J183)</f>
        <v/>
      </c>
      <c r="N184" s="17" t="str">
        <f>IF('Log_working_3-way'!$D183="","",A184^('Log_working_3-way'!$D183))</f>
        <v/>
      </c>
      <c r="O184" s="21" t="str">
        <f>IF('Log_working_3-way'!$D183="","",B184^('Log_working_3-way'!$D183))</f>
        <v/>
      </c>
      <c r="P184" s="22" t="str">
        <f>IF('Log_working_3-way'!$D183="","",C184^('Log_working_3-way'!$D183))</f>
        <v/>
      </c>
    </row>
    <row r="185" spans="4:16" x14ac:dyDescent="0.2">
      <c r="D185" s="20" t="str">
        <f t="shared" si="326"/>
        <v/>
      </c>
      <c r="E185" s="17" t="str">
        <f>IF(OR($A185="",$B185="",$C185=""),"",A185*'MPTO_working_3-way'!$I184)</f>
        <v/>
      </c>
      <c r="F185" s="21" t="str">
        <f>IF(OR($A185="",$B185="",$C185=""),"",B185*'MPTO_working_3-way'!$I184)</f>
        <v/>
      </c>
      <c r="G185" s="22" t="str">
        <f>IF(OR($A185="",$B185="",$C185=""),"",C185*'MPTO_working_3-way'!$I184)</f>
        <v/>
      </c>
      <c r="H185" s="17" t="str">
        <f>IF(OR($A185="",$B185="",$C185=""),"",'MPTO_working_3-way'!E184)</f>
        <v/>
      </c>
      <c r="I185" s="21" t="str">
        <f>IF(OR($A185="",$B185="",$C185=""),"",'MPTO_working_3-way'!F184)</f>
        <v/>
      </c>
      <c r="J185" s="22" t="str">
        <f>IF(OR($A185="",$B185="",$C185=""),"",'MPTO_working_3-way'!G184)</f>
        <v/>
      </c>
      <c r="K185" s="17" t="str">
        <f>IF(OR($A185="",$B185="",$C185=""),"",'OddsRatio_working_3-way'!H184)</f>
        <v/>
      </c>
      <c r="L185" s="21" t="str">
        <f>IF(OR($A185="",$B185="",$C185=""),"",'OddsRatio_working_3-way'!I184)</f>
        <v/>
      </c>
      <c r="M185" s="22" t="str">
        <f>IF(OR($A185="",$B185="",$C185=""),"",'OddsRatio_working_3-way'!J184)</f>
        <v/>
      </c>
      <c r="N185" s="17" t="str">
        <f>IF('Log_working_3-way'!$D184="","",A185^('Log_working_3-way'!$D184))</f>
        <v/>
      </c>
      <c r="O185" s="21" t="str">
        <f>IF('Log_working_3-way'!$D184="","",B185^('Log_working_3-way'!$D184))</f>
        <v/>
      </c>
      <c r="P185" s="22" t="str">
        <f>IF('Log_working_3-way'!$D184="","",C185^('Log_working_3-way'!$D184))</f>
        <v/>
      </c>
    </row>
    <row r="186" spans="4:16" x14ac:dyDescent="0.2">
      <c r="D186" s="20" t="str">
        <f t="shared" si="326"/>
        <v/>
      </c>
      <c r="E186" s="17" t="str">
        <f>IF(OR($A186="",$B186="",$C186=""),"",A186*'MPTO_working_3-way'!$I185)</f>
        <v/>
      </c>
      <c r="F186" s="21" t="str">
        <f>IF(OR($A186="",$B186="",$C186=""),"",B186*'MPTO_working_3-way'!$I185)</f>
        <v/>
      </c>
      <c r="G186" s="22" t="str">
        <f>IF(OR($A186="",$B186="",$C186=""),"",C186*'MPTO_working_3-way'!$I185)</f>
        <v/>
      </c>
      <c r="H186" s="17" t="str">
        <f>IF(OR($A186="",$B186="",$C186=""),"",'MPTO_working_3-way'!E185)</f>
        <v/>
      </c>
      <c r="I186" s="21" t="str">
        <f>IF(OR($A186="",$B186="",$C186=""),"",'MPTO_working_3-way'!F185)</f>
        <v/>
      </c>
      <c r="J186" s="22" t="str">
        <f>IF(OR($A186="",$B186="",$C186=""),"",'MPTO_working_3-way'!G185)</f>
        <v/>
      </c>
      <c r="K186" s="17" t="str">
        <f>IF(OR($A186="",$B186="",$C186=""),"",'OddsRatio_working_3-way'!H185)</f>
        <v/>
      </c>
      <c r="L186" s="21" t="str">
        <f>IF(OR($A186="",$B186="",$C186=""),"",'OddsRatio_working_3-way'!I185)</f>
        <v/>
      </c>
      <c r="M186" s="22" t="str">
        <f>IF(OR($A186="",$B186="",$C186=""),"",'OddsRatio_working_3-way'!J185)</f>
        <v/>
      </c>
      <c r="N186" s="17" t="str">
        <f>IF('Log_working_3-way'!$D185="","",A186^('Log_working_3-way'!$D185))</f>
        <v/>
      </c>
      <c r="O186" s="21" t="str">
        <f>IF('Log_working_3-way'!$D185="","",B186^('Log_working_3-way'!$D185))</f>
        <v/>
      </c>
      <c r="P186" s="22" t="str">
        <f>IF('Log_working_3-way'!$D185="","",C186^('Log_working_3-way'!$D185))</f>
        <v/>
      </c>
    </row>
    <row r="187" spans="4:16" x14ac:dyDescent="0.2">
      <c r="D187" s="20" t="str">
        <f t="shared" si="326"/>
        <v/>
      </c>
      <c r="E187" s="17" t="str">
        <f>IF(OR($A187="",$B187="",$C187=""),"",A187*'MPTO_working_3-way'!$I186)</f>
        <v/>
      </c>
      <c r="F187" s="21" t="str">
        <f>IF(OR($A187="",$B187="",$C187=""),"",B187*'MPTO_working_3-way'!$I186)</f>
        <v/>
      </c>
      <c r="G187" s="22" t="str">
        <f>IF(OR($A187="",$B187="",$C187=""),"",C187*'MPTO_working_3-way'!$I186)</f>
        <v/>
      </c>
      <c r="H187" s="17" t="str">
        <f>IF(OR($A187="",$B187="",$C187=""),"",'MPTO_working_3-way'!E186)</f>
        <v/>
      </c>
      <c r="I187" s="21" t="str">
        <f>IF(OR($A187="",$B187="",$C187=""),"",'MPTO_working_3-way'!F186)</f>
        <v/>
      </c>
      <c r="J187" s="22" t="str">
        <f>IF(OR($A187="",$B187="",$C187=""),"",'MPTO_working_3-way'!G186)</f>
        <v/>
      </c>
      <c r="K187" s="17" t="str">
        <f>IF(OR($A187="",$B187="",$C187=""),"",'OddsRatio_working_3-way'!H186)</f>
        <v/>
      </c>
      <c r="L187" s="21" t="str">
        <f>IF(OR($A187="",$B187="",$C187=""),"",'OddsRatio_working_3-way'!I186)</f>
        <v/>
      </c>
      <c r="M187" s="22" t="str">
        <f>IF(OR($A187="",$B187="",$C187=""),"",'OddsRatio_working_3-way'!J186)</f>
        <v/>
      </c>
      <c r="N187" s="17" t="str">
        <f>IF('Log_working_3-way'!$D186="","",A187^('Log_working_3-way'!$D186))</f>
        <v/>
      </c>
      <c r="O187" s="21" t="str">
        <f>IF('Log_working_3-way'!$D186="","",B187^('Log_working_3-way'!$D186))</f>
        <v/>
      </c>
      <c r="P187" s="22" t="str">
        <f>IF('Log_working_3-way'!$D186="","",C187^('Log_working_3-way'!$D186))</f>
        <v/>
      </c>
    </row>
    <row r="188" spans="4:16" x14ac:dyDescent="0.2">
      <c r="D188" s="20" t="str">
        <f t="shared" si="326"/>
        <v/>
      </c>
      <c r="E188" s="17" t="str">
        <f>IF(OR($A188="",$B188="",$C188=""),"",A188*'MPTO_working_3-way'!$I187)</f>
        <v/>
      </c>
      <c r="F188" s="21" t="str">
        <f>IF(OR($A188="",$B188="",$C188=""),"",B188*'MPTO_working_3-way'!$I187)</f>
        <v/>
      </c>
      <c r="G188" s="22" t="str">
        <f>IF(OR($A188="",$B188="",$C188=""),"",C188*'MPTO_working_3-way'!$I187)</f>
        <v/>
      </c>
      <c r="H188" s="17" t="str">
        <f>IF(OR($A188="",$B188="",$C188=""),"",'MPTO_working_3-way'!E187)</f>
        <v/>
      </c>
      <c r="I188" s="21" t="str">
        <f>IF(OR($A188="",$B188="",$C188=""),"",'MPTO_working_3-way'!F187)</f>
        <v/>
      </c>
      <c r="J188" s="22" t="str">
        <f>IF(OR($A188="",$B188="",$C188=""),"",'MPTO_working_3-way'!G187)</f>
        <v/>
      </c>
      <c r="K188" s="17" t="str">
        <f>IF(OR($A188="",$B188="",$C188=""),"",'OddsRatio_working_3-way'!H187)</f>
        <v/>
      </c>
      <c r="L188" s="21" t="str">
        <f>IF(OR($A188="",$B188="",$C188=""),"",'OddsRatio_working_3-way'!I187)</f>
        <v/>
      </c>
      <c r="M188" s="22" t="str">
        <f>IF(OR($A188="",$B188="",$C188=""),"",'OddsRatio_working_3-way'!J187)</f>
        <v/>
      </c>
      <c r="N188" s="17" t="str">
        <f>IF('Log_working_3-way'!$D187="","",A188^('Log_working_3-way'!$D187))</f>
        <v/>
      </c>
      <c r="O188" s="21" t="str">
        <f>IF('Log_working_3-way'!$D187="","",B188^('Log_working_3-way'!$D187))</f>
        <v/>
      </c>
      <c r="P188" s="22" t="str">
        <f>IF('Log_working_3-way'!$D187="","",C188^('Log_working_3-way'!$D187))</f>
        <v/>
      </c>
    </row>
    <row r="189" spans="4:16" x14ac:dyDescent="0.2">
      <c r="D189" s="20" t="str">
        <f t="shared" si="326"/>
        <v/>
      </c>
      <c r="E189" s="17" t="str">
        <f>IF(OR($A189="",$B189="",$C189=""),"",A189*'MPTO_working_3-way'!$I188)</f>
        <v/>
      </c>
      <c r="F189" s="21" t="str">
        <f>IF(OR($A189="",$B189="",$C189=""),"",B189*'MPTO_working_3-way'!$I188)</f>
        <v/>
      </c>
      <c r="G189" s="22" t="str">
        <f>IF(OR($A189="",$B189="",$C189=""),"",C189*'MPTO_working_3-way'!$I188)</f>
        <v/>
      </c>
      <c r="H189" s="17" t="str">
        <f>IF(OR($A189="",$B189="",$C189=""),"",'MPTO_working_3-way'!E188)</f>
        <v/>
      </c>
      <c r="I189" s="21" t="str">
        <f>IF(OR($A189="",$B189="",$C189=""),"",'MPTO_working_3-way'!F188)</f>
        <v/>
      </c>
      <c r="J189" s="22" t="str">
        <f>IF(OR($A189="",$B189="",$C189=""),"",'MPTO_working_3-way'!G188)</f>
        <v/>
      </c>
      <c r="K189" s="17" t="str">
        <f>IF(OR($A189="",$B189="",$C189=""),"",'OddsRatio_working_3-way'!H188)</f>
        <v/>
      </c>
      <c r="L189" s="21" t="str">
        <f>IF(OR($A189="",$B189="",$C189=""),"",'OddsRatio_working_3-way'!I188)</f>
        <v/>
      </c>
      <c r="M189" s="22" t="str">
        <f>IF(OR($A189="",$B189="",$C189=""),"",'OddsRatio_working_3-way'!J188)</f>
        <v/>
      </c>
      <c r="N189" s="17" t="str">
        <f>IF('Log_working_3-way'!$D188="","",A189^('Log_working_3-way'!$D188))</f>
        <v/>
      </c>
      <c r="O189" s="21" t="str">
        <f>IF('Log_working_3-way'!$D188="","",B189^('Log_working_3-way'!$D188))</f>
        <v/>
      </c>
      <c r="P189" s="22" t="str">
        <f>IF('Log_working_3-way'!$D188="","",C189^('Log_working_3-way'!$D188))</f>
        <v/>
      </c>
    </row>
    <row r="190" spans="4:16" x14ac:dyDescent="0.2">
      <c r="D190" s="20" t="str">
        <f t="shared" si="326"/>
        <v/>
      </c>
      <c r="E190" s="17" t="str">
        <f>IF(OR($A190="",$B190="",$C190=""),"",A190*'MPTO_working_3-way'!$I189)</f>
        <v/>
      </c>
      <c r="F190" s="21" t="str">
        <f>IF(OR($A190="",$B190="",$C190=""),"",B190*'MPTO_working_3-way'!$I189)</f>
        <v/>
      </c>
      <c r="G190" s="22" t="str">
        <f>IF(OR($A190="",$B190="",$C190=""),"",C190*'MPTO_working_3-way'!$I189)</f>
        <v/>
      </c>
      <c r="H190" s="17" t="str">
        <f>IF(OR($A190="",$B190="",$C190=""),"",'MPTO_working_3-way'!E189)</f>
        <v/>
      </c>
      <c r="I190" s="21" t="str">
        <f>IF(OR($A190="",$B190="",$C190=""),"",'MPTO_working_3-way'!F189)</f>
        <v/>
      </c>
      <c r="J190" s="22" t="str">
        <f>IF(OR($A190="",$B190="",$C190=""),"",'MPTO_working_3-way'!G189)</f>
        <v/>
      </c>
      <c r="K190" s="17" t="str">
        <f>IF(OR($A190="",$B190="",$C190=""),"",'OddsRatio_working_3-way'!H189)</f>
        <v/>
      </c>
      <c r="L190" s="21" t="str">
        <f>IF(OR($A190="",$B190="",$C190=""),"",'OddsRatio_working_3-way'!I189)</f>
        <v/>
      </c>
      <c r="M190" s="22" t="str">
        <f>IF(OR($A190="",$B190="",$C190=""),"",'OddsRatio_working_3-way'!J189)</f>
        <v/>
      </c>
      <c r="N190" s="17" t="str">
        <f>IF('Log_working_3-way'!$D189="","",A190^('Log_working_3-way'!$D189))</f>
        <v/>
      </c>
      <c r="O190" s="21" t="str">
        <f>IF('Log_working_3-way'!$D189="","",B190^('Log_working_3-way'!$D189))</f>
        <v/>
      </c>
      <c r="P190" s="22" t="str">
        <f>IF('Log_working_3-way'!$D189="","",C190^('Log_working_3-way'!$D189))</f>
        <v/>
      </c>
    </row>
    <row r="191" spans="4:16" x14ac:dyDescent="0.2">
      <c r="D191" s="20" t="str">
        <f t="shared" si="326"/>
        <v/>
      </c>
      <c r="E191" s="17" t="str">
        <f>IF(OR($A191="",$B191="",$C191=""),"",A191*'MPTO_working_3-way'!$I190)</f>
        <v/>
      </c>
      <c r="F191" s="21" t="str">
        <f>IF(OR($A191="",$B191="",$C191=""),"",B191*'MPTO_working_3-way'!$I190)</f>
        <v/>
      </c>
      <c r="G191" s="22" t="str">
        <f>IF(OR($A191="",$B191="",$C191=""),"",C191*'MPTO_working_3-way'!$I190)</f>
        <v/>
      </c>
      <c r="H191" s="17" t="str">
        <f>IF(OR($A191="",$B191="",$C191=""),"",'MPTO_working_3-way'!E190)</f>
        <v/>
      </c>
      <c r="I191" s="21" t="str">
        <f>IF(OR($A191="",$B191="",$C191=""),"",'MPTO_working_3-way'!F190)</f>
        <v/>
      </c>
      <c r="J191" s="22" t="str">
        <f>IF(OR($A191="",$B191="",$C191=""),"",'MPTO_working_3-way'!G190)</f>
        <v/>
      </c>
      <c r="K191" s="17" t="str">
        <f>IF(OR($A191="",$B191="",$C191=""),"",'OddsRatio_working_3-way'!H190)</f>
        <v/>
      </c>
      <c r="L191" s="21" t="str">
        <f>IF(OR($A191="",$B191="",$C191=""),"",'OddsRatio_working_3-way'!I190)</f>
        <v/>
      </c>
      <c r="M191" s="22" t="str">
        <f>IF(OR($A191="",$B191="",$C191=""),"",'OddsRatio_working_3-way'!J190)</f>
        <v/>
      </c>
      <c r="N191" s="17" t="str">
        <f>IF('Log_working_3-way'!$D190="","",A191^('Log_working_3-way'!$D190))</f>
        <v/>
      </c>
      <c r="O191" s="21" t="str">
        <f>IF('Log_working_3-way'!$D190="","",B191^('Log_working_3-way'!$D190))</f>
        <v/>
      </c>
      <c r="P191" s="22" t="str">
        <f>IF('Log_working_3-way'!$D190="","",C191^('Log_working_3-way'!$D190))</f>
        <v/>
      </c>
    </row>
    <row r="192" spans="4:16" x14ac:dyDescent="0.2">
      <c r="D192" s="20" t="str">
        <f t="shared" si="326"/>
        <v/>
      </c>
      <c r="E192" s="17" t="str">
        <f>IF(OR($A192="",$B192="",$C192=""),"",A192*'MPTO_working_3-way'!$I191)</f>
        <v/>
      </c>
      <c r="F192" s="21" t="str">
        <f>IF(OR($A192="",$B192="",$C192=""),"",B192*'MPTO_working_3-way'!$I191)</f>
        <v/>
      </c>
      <c r="G192" s="22" t="str">
        <f>IF(OR($A192="",$B192="",$C192=""),"",C192*'MPTO_working_3-way'!$I191)</f>
        <v/>
      </c>
      <c r="H192" s="17" t="str">
        <f>IF(OR($A192="",$B192="",$C192=""),"",'MPTO_working_3-way'!E191)</f>
        <v/>
      </c>
      <c r="I192" s="21" t="str">
        <f>IF(OR($A192="",$B192="",$C192=""),"",'MPTO_working_3-way'!F191)</f>
        <v/>
      </c>
      <c r="J192" s="22" t="str">
        <f>IF(OR($A192="",$B192="",$C192=""),"",'MPTO_working_3-way'!G191)</f>
        <v/>
      </c>
      <c r="K192" s="17" t="str">
        <f>IF(OR($A192="",$B192="",$C192=""),"",'OddsRatio_working_3-way'!H191)</f>
        <v/>
      </c>
      <c r="L192" s="21" t="str">
        <f>IF(OR($A192="",$B192="",$C192=""),"",'OddsRatio_working_3-way'!I191)</f>
        <v/>
      </c>
      <c r="M192" s="22" t="str">
        <f>IF(OR($A192="",$B192="",$C192=""),"",'OddsRatio_working_3-way'!J191)</f>
        <v/>
      </c>
      <c r="N192" s="17" t="str">
        <f>IF('Log_working_3-way'!$D191="","",A192^('Log_working_3-way'!$D191))</f>
        <v/>
      </c>
      <c r="O192" s="21" t="str">
        <f>IF('Log_working_3-way'!$D191="","",B192^('Log_working_3-way'!$D191))</f>
        <v/>
      </c>
      <c r="P192" s="22" t="str">
        <f>IF('Log_working_3-way'!$D191="","",C192^('Log_working_3-way'!$D191))</f>
        <v/>
      </c>
    </row>
    <row r="193" spans="4:16" x14ac:dyDescent="0.2">
      <c r="D193" s="20" t="str">
        <f t="shared" si="326"/>
        <v/>
      </c>
      <c r="E193" s="17" t="str">
        <f>IF(OR($A193="",$B193="",$C193=""),"",A193*'MPTO_working_3-way'!$I192)</f>
        <v/>
      </c>
      <c r="F193" s="21" t="str">
        <f>IF(OR($A193="",$B193="",$C193=""),"",B193*'MPTO_working_3-way'!$I192)</f>
        <v/>
      </c>
      <c r="G193" s="22" t="str">
        <f>IF(OR($A193="",$B193="",$C193=""),"",C193*'MPTO_working_3-way'!$I192)</f>
        <v/>
      </c>
      <c r="H193" s="17" t="str">
        <f>IF(OR($A193="",$B193="",$C193=""),"",'MPTO_working_3-way'!E192)</f>
        <v/>
      </c>
      <c r="I193" s="21" t="str">
        <f>IF(OR($A193="",$B193="",$C193=""),"",'MPTO_working_3-way'!F192)</f>
        <v/>
      </c>
      <c r="J193" s="22" t="str">
        <f>IF(OR($A193="",$B193="",$C193=""),"",'MPTO_working_3-way'!G192)</f>
        <v/>
      </c>
      <c r="K193" s="17" t="str">
        <f>IF(OR($A193="",$B193="",$C193=""),"",'OddsRatio_working_3-way'!H192)</f>
        <v/>
      </c>
      <c r="L193" s="21" t="str">
        <f>IF(OR($A193="",$B193="",$C193=""),"",'OddsRatio_working_3-way'!I192)</f>
        <v/>
      </c>
      <c r="M193" s="22" t="str">
        <f>IF(OR($A193="",$B193="",$C193=""),"",'OddsRatio_working_3-way'!J192)</f>
        <v/>
      </c>
      <c r="N193" s="17" t="str">
        <f>IF('Log_working_3-way'!$D192="","",A193^('Log_working_3-way'!$D192))</f>
        <v/>
      </c>
      <c r="O193" s="21" t="str">
        <f>IF('Log_working_3-way'!$D192="","",B193^('Log_working_3-way'!$D192))</f>
        <v/>
      </c>
      <c r="P193" s="22" t="str">
        <f>IF('Log_working_3-way'!$D192="","",C193^('Log_working_3-way'!$D192))</f>
        <v/>
      </c>
    </row>
    <row r="194" spans="4:16" x14ac:dyDescent="0.2">
      <c r="D194" s="20" t="str">
        <f t="shared" si="326"/>
        <v/>
      </c>
      <c r="E194" s="17" t="str">
        <f>IF(OR($A194="",$B194="",$C194=""),"",A194*'MPTO_working_3-way'!$I193)</f>
        <v/>
      </c>
      <c r="F194" s="21" t="str">
        <f>IF(OR($A194="",$B194="",$C194=""),"",B194*'MPTO_working_3-way'!$I193)</f>
        <v/>
      </c>
      <c r="G194" s="22" t="str">
        <f>IF(OR($A194="",$B194="",$C194=""),"",C194*'MPTO_working_3-way'!$I193)</f>
        <v/>
      </c>
      <c r="H194" s="17" t="str">
        <f>IF(OR($A194="",$B194="",$C194=""),"",'MPTO_working_3-way'!E193)</f>
        <v/>
      </c>
      <c r="I194" s="21" t="str">
        <f>IF(OR($A194="",$B194="",$C194=""),"",'MPTO_working_3-way'!F193)</f>
        <v/>
      </c>
      <c r="J194" s="22" t="str">
        <f>IF(OR($A194="",$B194="",$C194=""),"",'MPTO_working_3-way'!G193)</f>
        <v/>
      </c>
      <c r="K194" s="17" t="str">
        <f>IF(OR($A194="",$B194="",$C194=""),"",'OddsRatio_working_3-way'!H193)</f>
        <v/>
      </c>
      <c r="L194" s="21" t="str">
        <f>IF(OR($A194="",$B194="",$C194=""),"",'OddsRatio_working_3-way'!I193)</f>
        <v/>
      </c>
      <c r="M194" s="22" t="str">
        <f>IF(OR($A194="",$B194="",$C194=""),"",'OddsRatio_working_3-way'!J193)</f>
        <v/>
      </c>
      <c r="N194" s="17" t="str">
        <f>IF('Log_working_3-way'!$D193="","",A194^('Log_working_3-way'!$D193))</f>
        <v/>
      </c>
      <c r="O194" s="21" t="str">
        <f>IF('Log_working_3-way'!$D193="","",B194^('Log_working_3-way'!$D193))</f>
        <v/>
      </c>
      <c r="P194" s="22" t="str">
        <f>IF('Log_working_3-way'!$D193="","",C194^('Log_working_3-way'!$D193))</f>
        <v/>
      </c>
    </row>
    <row r="195" spans="4:16" x14ac:dyDescent="0.2">
      <c r="D195" s="20" t="str">
        <f t="shared" si="326"/>
        <v/>
      </c>
      <c r="E195" s="17" t="str">
        <f>IF(OR($A195="",$B195="",$C195=""),"",A195*'MPTO_working_3-way'!$I194)</f>
        <v/>
      </c>
      <c r="F195" s="21" t="str">
        <f>IF(OR($A195="",$B195="",$C195=""),"",B195*'MPTO_working_3-way'!$I194)</f>
        <v/>
      </c>
      <c r="G195" s="22" t="str">
        <f>IF(OR($A195="",$B195="",$C195=""),"",C195*'MPTO_working_3-way'!$I194)</f>
        <v/>
      </c>
      <c r="H195" s="17" t="str">
        <f>IF(OR($A195="",$B195="",$C195=""),"",'MPTO_working_3-way'!E194)</f>
        <v/>
      </c>
      <c r="I195" s="21" t="str">
        <f>IF(OR($A195="",$B195="",$C195=""),"",'MPTO_working_3-way'!F194)</f>
        <v/>
      </c>
      <c r="J195" s="22" t="str">
        <f>IF(OR($A195="",$B195="",$C195=""),"",'MPTO_working_3-way'!G194)</f>
        <v/>
      </c>
      <c r="K195" s="17" t="str">
        <f>IF(OR($A195="",$B195="",$C195=""),"",'OddsRatio_working_3-way'!H194)</f>
        <v/>
      </c>
      <c r="L195" s="21" t="str">
        <f>IF(OR($A195="",$B195="",$C195=""),"",'OddsRatio_working_3-way'!I194)</f>
        <v/>
      </c>
      <c r="M195" s="22" t="str">
        <f>IF(OR($A195="",$B195="",$C195=""),"",'OddsRatio_working_3-way'!J194)</f>
        <v/>
      </c>
      <c r="N195" s="17" t="str">
        <f>IF('Log_working_3-way'!$D194="","",A195^('Log_working_3-way'!$D194))</f>
        <v/>
      </c>
      <c r="O195" s="21" t="str">
        <f>IF('Log_working_3-way'!$D194="","",B195^('Log_working_3-way'!$D194))</f>
        <v/>
      </c>
      <c r="P195" s="22" t="str">
        <f>IF('Log_working_3-way'!$D194="","",C195^('Log_working_3-way'!$D194))</f>
        <v/>
      </c>
    </row>
    <row r="196" spans="4:16" x14ac:dyDescent="0.2">
      <c r="D196" s="20" t="str">
        <f t="shared" si="326"/>
        <v/>
      </c>
      <c r="E196" s="17" t="str">
        <f>IF(OR($A196="",$B196="",$C196=""),"",A196*'MPTO_working_3-way'!$I195)</f>
        <v/>
      </c>
      <c r="F196" s="21" t="str">
        <f>IF(OR($A196="",$B196="",$C196=""),"",B196*'MPTO_working_3-way'!$I195)</f>
        <v/>
      </c>
      <c r="G196" s="22" t="str">
        <f>IF(OR($A196="",$B196="",$C196=""),"",C196*'MPTO_working_3-way'!$I195)</f>
        <v/>
      </c>
      <c r="H196" s="17" t="str">
        <f>IF(OR($A196="",$B196="",$C196=""),"",'MPTO_working_3-way'!E195)</f>
        <v/>
      </c>
      <c r="I196" s="21" t="str">
        <f>IF(OR($A196="",$B196="",$C196=""),"",'MPTO_working_3-way'!F195)</f>
        <v/>
      </c>
      <c r="J196" s="22" t="str">
        <f>IF(OR($A196="",$B196="",$C196=""),"",'MPTO_working_3-way'!G195)</f>
        <v/>
      </c>
      <c r="K196" s="17" t="str">
        <f>IF(OR($A196="",$B196="",$C196=""),"",'OddsRatio_working_3-way'!H195)</f>
        <v/>
      </c>
      <c r="L196" s="21" t="str">
        <f>IF(OR($A196="",$B196="",$C196=""),"",'OddsRatio_working_3-way'!I195)</f>
        <v/>
      </c>
      <c r="M196" s="22" t="str">
        <f>IF(OR($A196="",$B196="",$C196=""),"",'OddsRatio_working_3-way'!J195)</f>
        <v/>
      </c>
      <c r="N196" s="17" t="str">
        <f>IF('Log_working_3-way'!$D195="","",A196^('Log_working_3-way'!$D195))</f>
        <v/>
      </c>
      <c r="O196" s="21" t="str">
        <f>IF('Log_working_3-way'!$D195="","",B196^('Log_working_3-way'!$D195))</f>
        <v/>
      </c>
      <c r="P196" s="22" t="str">
        <f>IF('Log_working_3-way'!$D195="","",C196^('Log_working_3-way'!$D195))</f>
        <v/>
      </c>
    </row>
    <row r="197" spans="4:16" x14ac:dyDescent="0.2">
      <c r="D197" s="20" t="str">
        <f t="shared" ref="D197:D260" si="441">IF(OR($A197="",$B197="",$C197=""),"",(1/A197)+(1/B197)+(1/C197)-1)</f>
        <v/>
      </c>
      <c r="E197" s="17" t="str">
        <f>IF(OR($A197="",$B197="",$C197=""),"",A197*'MPTO_working_3-way'!$I196)</f>
        <v/>
      </c>
      <c r="F197" s="21" t="str">
        <f>IF(OR($A197="",$B197="",$C197=""),"",B197*'MPTO_working_3-way'!$I196)</f>
        <v/>
      </c>
      <c r="G197" s="22" t="str">
        <f>IF(OR($A197="",$B197="",$C197=""),"",C197*'MPTO_working_3-way'!$I196)</f>
        <v/>
      </c>
      <c r="H197" s="17" t="str">
        <f>IF(OR($A197="",$B197="",$C197=""),"",'MPTO_working_3-way'!E196)</f>
        <v/>
      </c>
      <c r="I197" s="21" t="str">
        <f>IF(OR($A197="",$B197="",$C197=""),"",'MPTO_working_3-way'!F196)</f>
        <v/>
      </c>
      <c r="J197" s="22" t="str">
        <f>IF(OR($A197="",$B197="",$C197=""),"",'MPTO_working_3-way'!G196)</f>
        <v/>
      </c>
      <c r="K197" s="17" t="str">
        <f>IF(OR($A197="",$B197="",$C197=""),"",'OddsRatio_working_3-way'!H196)</f>
        <v/>
      </c>
      <c r="L197" s="21" t="str">
        <f>IF(OR($A197="",$B197="",$C197=""),"",'OddsRatio_working_3-way'!I196)</f>
        <v/>
      </c>
      <c r="M197" s="22" t="str">
        <f>IF(OR($A197="",$B197="",$C197=""),"",'OddsRatio_working_3-way'!J196)</f>
        <v/>
      </c>
      <c r="N197" s="17" t="str">
        <f>IF('Log_working_3-way'!$D196="","",A197^('Log_working_3-way'!$D196))</f>
        <v/>
      </c>
      <c r="O197" s="21" t="str">
        <f>IF('Log_working_3-way'!$D196="","",B197^('Log_working_3-way'!$D196))</f>
        <v/>
      </c>
      <c r="P197" s="22" t="str">
        <f>IF('Log_working_3-way'!$D196="","",C197^('Log_working_3-way'!$D196))</f>
        <v/>
      </c>
    </row>
    <row r="198" spans="4:16" x14ac:dyDescent="0.2">
      <c r="D198" s="20" t="str">
        <f t="shared" si="441"/>
        <v/>
      </c>
      <c r="E198" s="17" t="str">
        <f>IF(OR($A198="",$B198="",$C198=""),"",A198*'MPTO_working_3-way'!$I197)</f>
        <v/>
      </c>
      <c r="F198" s="21" t="str">
        <f>IF(OR($A198="",$B198="",$C198=""),"",B198*'MPTO_working_3-way'!$I197)</f>
        <v/>
      </c>
      <c r="G198" s="22" t="str">
        <f>IF(OR($A198="",$B198="",$C198=""),"",C198*'MPTO_working_3-way'!$I197)</f>
        <v/>
      </c>
      <c r="H198" s="17" t="str">
        <f>IF(OR($A198="",$B198="",$C198=""),"",'MPTO_working_3-way'!E197)</f>
        <v/>
      </c>
      <c r="I198" s="21" t="str">
        <f>IF(OR($A198="",$B198="",$C198=""),"",'MPTO_working_3-way'!F197)</f>
        <v/>
      </c>
      <c r="J198" s="22" t="str">
        <f>IF(OR($A198="",$B198="",$C198=""),"",'MPTO_working_3-way'!G197)</f>
        <v/>
      </c>
      <c r="K198" s="17" t="str">
        <f>IF(OR($A198="",$B198="",$C198=""),"",'OddsRatio_working_3-way'!H197)</f>
        <v/>
      </c>
      <c r="L198" s="21" t="str">
        <f>IF(OR($A198="",$B198="",$C198=""),"",'OddsRatio_working_3-way'!I197)</f>
        <v/>
      </c>
      <c r="M198" s="22" t="str">
        <f>IF(OR($A198="",$B198="",$C198=""),"",'OddsRatio_working_3-way'!J197)</f>
        <v/>
      </c>
      <c r="N198" s="17" t="str">
        <f>IF('Log_working_3-way'!$D197="","",A198^('Log_working_3-way'!$D197))</f>
        <v/>
      </c>
      <c r="O198" s="21" t="str">
        <f>IF('Log_working_3-way'!$D197="","",B198^('Log_working_3-way'!$D197))</f>
        <v/>
      </c>
      <c r="P198" s="22" t="str">
        <f>IF('Log_working_3-way'!$D197="","",C198^('Log_working_3-way'!$D197))</f>
        <v/>
      </c>
    </row>
    <row r="199" spans="4:16" x14ac:dyDescent="0.2">
      <c r="D199" s="20" t="str">
        <f t="shared" si="441"/>
        <v/>
      </c>
      <c r="E199" s="17" t="str">
        <f>IF(OR($A199="",$B199="",$C199=""),"",A199*'MPTO_working_3-way'!$I198)</f>
        <v/>
      </c>
      <c r="F199" s="21" t="str">
        <f>IF(OR($A199="",$B199="",$C199=""),"",B199*'MPTO_working_3-way'!$I198)</f>
        <v/>
      </c>
      <c r="G199" s="22" t="str">
        <f>IF(OR($A199="",$B199="",$C199=""),"",C199*'MPTO_working_3-way'!$I198)</f>
        <v/>
      </c>
      <c r="H199" s="17" t="str">
        <f>IF(OR($A199="",$B199="",$C199=""),"",'MPTO_working_3-way'!E198)</f>
        <v/>
      </c>
      <c r="I199" s="21" t="str">
        <f>IF(OR($A199="",$B199="",$C199=""),"",'MPTO_working_3-way'!F198)</f>
        <v/>
      </c>
      <c r="J199" s="22" t="str">
        <f>IF(OR($A199="",$B199="",$C199=""),"",'MPTO_working_3-way'!G198)</f>
        <v/>
      </c>
      <c r="K199" s="17" t="str">
        <f>IF(OR($A199="",$B199="",$C199=""),"",'OddsRatio_working_3-way'!H198)</f>
        <v/>
      </c>
      <c r="L199" s="21" t="str">
        <f>IF(OR($A199="",$B199="",$C199=""),"",'OddsRatio_working_3-way'!I198)</f>
        <v/>
      </c>
      <c r="M199" s="22" t="str">
        <f>IF(OR($A199="",$B199="",$C199=""),"",'OddsRatio_working_3-way'!J198)</f>
        <v/>
      </c>
      <c r="N199" s="17" t="str">
        <f>IF('Log_working_3-way'!$D198="","",A199^('Log_working_3-way'!$D198))</f>
        <v/>
      </c>
      <c r="O199" s="21" t="str">
        <f>IF('Log_working_3-way'!$D198="","",B199^('Log_working_3-way'!$D198))</f>
        <v/>
      </c>
      <c r="P199" s="22" t="str">
        <f>IF('Log_working_3-way'!$D198="","",C199^('Log_working_3-way'!$D198))</f>
        <v/>
      </c>
    </row>
    <row r="200" spans="4:16" x14ac:dyDescent="0.2">
      <c r="D200" s="20" t="str">
        <f t="shared" si="441"/>
        <v/>
      </c>
      <c r="E200" s="17" t="str">
        <f>IF(OR($A200="",$B200="",$C200=""),"",A200*'MPTO_working_3-way'!$I199)</f>
        <v/>
      </c>
      <c r="F200" s="21" t="str">
        <f>IF(OR($A200="",$B200="",$C200=""),"",B200*'MPTO_working_3-way'!$I199)</f>
        <v/>
      </c>
      <c r="G200" s="22" t="str">
        <f>IF(OR($A200="",$B200="",$C200=""),"",C200*'MPTO_working_3-way'!$I199)</f>
        <v/>
      </c>
      <c r="H200" s="17" t="str">
        <f>IF(OR($A200="",$B200="",$C200=""),"",'MPTO_working_3-way'!E199)</f>
        <v/>
      </c>
      <c r="I200" s="21" t="str">
        <f>IF(OR($A200="",$B200="",$C200=""),"",'MPTO_working_3-way'!F199)</f>
        <v/>
      </c>
      <c r="J200" s="22" t="str">
        <f>IF(OR($A200="",$B200="",$C200=""),"",'MPTO_working_3-way'!G199)</f>
        <v/>
      </c>
      <c r="K200" s="17" t="str">
        <f>IF(OR($A200="",$B200="",$C200=""),"",'OddsRatio_working_3-way'!H199)</f>
        <v/>
      </c>
      <c r="L200" s="21" t="str">
        <f>IF(OR($A200="",$B200="",$C200=""),"",'OddsRatio_working_3-way'!I199)</f>
        <v/>
      </c>
      <c r="M200" s="22" t="str">
        <f>IF(OR($A200="",$B200="",$C200=""),"",'OddsRatio_working_3-way'!J199)</f>
        <v/>
      </c>
      <c r="N200" s="17" t="str">
        <f>IF('Log_working_3-way'!$D199="","",A200^('Log_working_3-way'!$D199))</f>
        <v/>
      </c>
      <c r="O200" s="21" t="str">
        <f>IF('Log_working_3-way'!$D199="","",B200^('Log_working_3-way'!$D199))</f>
        <v/>
      </c>
      <c r="P200" s="22" t="str">
        <f>IF('Log_working_3-way'!$D199="","",C200^('Log_working_3-way'!$D199))</f>
        <v/>
      </c>
    </row>
    <row r="201" spans="4:16" x14ac:dyDescent="0.2">
      <c r="D201" s="20" t="str">
        <f t="shared" si="441"/>
        <v/>
      </c>
      <c r="E201" s="17" t="str">
        <f>IF(OR($A201="",$B201="",$C201=""),"",A201*'MPTO_working_3-way'!$I200)</f>
        <v/>
      </c>
      <c r="F201" s="21" t="str">
        <f>IF(OR($A201="",$B201="",$C201=""),"",B201*'MPTO_working_3-way'!$I200)</f>
        <v/>
      </c>
      <c r="G201" s="22" t="str">
        <f>IF(OR($A201="",$B201="",$C201=""),"",C201*'MPTO_working_3-way'!$I200)</f>
        <v/>
      </c>
      <c r="H201" s="17" t="str">
        <f>IF(OR($A201="",$B201="",$C201=""),"",'MPTO_working_3-way'!E200)</f>
        <v/>
      </c>
      <c r="I201" s="21" t="str">
        <f>IF(OR($A201="",$B201="",$C201=""),"",'MPTO_working_3-way'!F200)</f>
        <v/>
      </c>
      <c r="J201" s="22" t="str">
        <f>IF(OR($A201="",$B201="",$C201=""),"",'MPTO_working_3-way'!G200)</f>
        <v/>
      </c>
      <c r="K201" s="17" t="str">
        <f>IF(OR($A201="",$B201="",$C201=""),"",'OddsRatio_working_3-way'!H200)</f>
        <v/>
      </c>
      <c r="L201" s="21" t="str">
        <f>IF(OR($A201="",$B201="",$C201=""),"",'OddsRatio_working_3-way'!I200)</f>
        <v/>
      </c>
      <c r="M201" s="22" t="str">
        <f>IF(OR($A201="",$B201="",$C201=""),"",'OddsRatio_working_3-way'!J200)</f>
        <v/>
      </c>
      <c r="N201" s="17" t="str">
        <f>IF('Log_working_3-way'!$D200="","",A201^('Log_working_3-way'!$D200))</f>
        <v/>
      </c>
      <c r="O201" s="21" t="str">
        <f>IF('Log_working_3-way'!$D200="","",B201^('Log_working_3-way'!$D200))</f>
        <v/>
      </c>
      <c r="P201" s="22" t="str">
        <f>IF('Log_working_3-way'!$D200="","",C201^('Log_working_3-way'!$D200))</f>
        <v/>
      </c>
    </row>
    <row r="202" spans="4:16" x14ac:dyDescent="0.2">
      <c r="D202" s="20" t="str">
        <f t="shared" si="441"/>
        <v/>
      </c>
      <c r="E202" s="17" t="str">
        <f>IF(OR($A202="",$B202="",$C202=""),"",A202*'MPTO_working_3-way'!$I201)</f>
        <v/>
      </c>
      <c r="F202" s="21" t="str">
        <f>IF(OR($A202="",$B202="",$C202=""),"",B202*'MPTO_working_3-way'!$I201)</f>
        <v/>
      </c>
      <c r="G202" s="22" t="str">
        <f>IF(OR($A202="",$B202="",$C202=""),"",C202*'MPTO_working_3-way'!$I201)</f>
        <v/>
      </c>
      <c r="H202" s="17" t="str">
        <f>IF(OR($A202="",$B202="",$C202=""),"",'MPTO_working_3-way'!E201)</f>
        <v/>
      </c>
      <c r="I202" s="21" t="str">
        <f>IF(OR($A202="",$B202="",$C202=""),"",'MPTO_working_3-way'!F201)</f>
        <v/>
      </c>
      <c r="J202" s="22" t="str">
        <f>IF(OR($A202="",$B202="",$C202=""),"",'MPTO_working_3-way'!G201)</f>
        <v/>
      </c>
      <c r="K202" s="17" t="str">
        <f>IF(OR($A202="",$B202="",$C202=""),"",'OddsRatio_working_3-way'!H201)</f>
        <v/>
      </c>
      <c r="L202" s="21" t="str">
        <f>IF(OR($A202="",$B202="",$C202=""),"",'OddsRatio_working_3-way'!I201)</f>
        <v/>
      </c>
      <c r="M202" s="22" t="str">
        <f>IF(OR($A202="",$B202="",$C202=""),"",'OddsRatio_working_3-way'!J201)</f>
        <v/>
      </c>
      <c r="N202" s="17" t="str">
        <f>IF('Log_working_3-way'!$D201="","",A202^('Log_working_3-way'!$D201))</f>
        <v/>
      </c>
      <c r="O202" s="21" t="str">
        <f>IF('Log_working_3-way'!$D201="","",B202^('Log_working_3-way'!$D201))</f>
        <v/>
      </c>
      <c r="P202" s="22" t="str">
        <f>IF('Log_working_3-way'!$D201="","",C202^('Log_working_3-way'!$D201))</f>
        <v/>
      </c>
    </row>
    <row r="203" spans="4:16" x14ac:dyDescent="0.2">
      <c r="D203" s="20" t="str">
        <f t="shared" si="441"/>
        <v/>
      </c>
      <c r="E203" s="17" t="str">
        <f>IF(OR($A203="",$B203="",$C203=""),"",A203*'MPTO_working_3-way'!$I202)</f>
        <v/>
      </c>
      <c r="F203" s="21" t="str">
        <f>IF(OR($A203="",$B203="",$C203=""),"",B203*'MPTO_working_3-way'!$I202)</f>
        <v/>
      </c>
      <c r="G203" s="22" t="str">
        <f>IF(OR($A203="",$B203="",$C203=""),"",C203*'MPTO_working_3-way'!$I202)</f>
        <v/>
      </c>
      <c r="H203" s="17" t="str">
        <f>IF(OR($A203="",$B203="",$C203=""),"",'MPTO_working_3-way'!E202)</f>
        <v/>
      </c>
      <c r="I203" s="21" t="str">
        <f>IF(OR($A203="",$B203="",$C203=""),"",'MPTO_working_3-way'!F202)</f>
        <v/>
      </c>
      <c r="J203" s="22" t="str">
        <f>IF(OR($A203="",$B203="",$C203=""),"",'MPTO_working_3-way'!G202)</f>
        <v/>
      </c>
      <c r="K203" s="17" t="str">
        <f>IF(OR($A203="",$B203="",$C203=""),"",'OddsRatio_working_3-way'!H202)</f>
        <v/>
      </c>
      <c r="L203" s="21" t="str">
        <f>IF(OR($A203="",$B203="",$C203=""),"",'OddsRatio_working_3-way'!I202)</f>
        <v/>
      </c>
      <c r="M203" s="22" t="str">
        <f>IF(OR($A203="",$B203="",$C203=""),"",'OddsRatio_working_3-way'!J202)</f>
        <v/>
      </c>
      <c r="N203" s="17" t="str">
        <f>IF('Log_working_3-way'!$D202="","",A203^('Log_working_3-way'!$D202))</f>
        <v/>
      </c>
      <c r="O203" s="21" t="str">
        <f>IF('Log_working_3-way'!$D202="","",B203^('Log_working_3-way'!$D202))</f>
        <v/>
      </c>
      <c r="P203" s="22" t="str">
        <f>IF('Log_working_3-way'!$D202="","",C203^('Log_working_3-way'!$D202))</f>
        <v/>
      </c>
    </row>
    <row r="204" spans="4:16" x14ac:dyDescent="0.2">
      <c r="D204" s="20" t="str">
        <f t="shared" si="441"/>
        <v/>
      </c>
      <c r="E204" s="17" t="str">
        <f>IF(OR($A204="",$B204="",$C204=""),"",A204*'MPTO_working_3-way'!$I203)</f>
        <v/>
      </c>
      <c r="F204" s="21" t="str">
        <f>IF(OR($A204="",$B204="",$C204=""),"",B204*'MPTO_working_3-way'!$I203)</f>
        <v/>
      </c>
      <c r="G204" s="22" t="str">
        <f>IF(OR($A204="",$B204="",$C204=""),"",C204*'MPTO_working_3-way'!$I203)</f>
        <v/>
      </c>
      <c r="H204" s="17" t="str">
        <f>IF(OR($A204="",$B204="",$C204=""),"",'MPTO_working_3-way'!E203)</f>
        <v/>
      </c>
      <c r="I204" s="21" t="str">
        <f>IF(OR($A204="",$B204="",$C204=""),"",'MPTO_working_3-way'!F203)</f>
        <v/>
      </c>
      <c r="J204" s="22" t="str">
        <f>IF(OR($A204="",$B204="",$C204=""),"",'MPTO_working_3-way'!G203)</f>
        <v/>
      </c>
      <c r="K204" s="17" t="str">
        <f>IF(OR($A204="",$B204="",$C204=""),"",'OddsRatio_working_3-way'!H203)</f>
        <v/>
      </c>
      <c r="L204" s="21" t="str">
        <f>IF(OR($A204="",$B204="",$C204=""),"",'OddsRatio_working_3-way'!I203)</f>
        <v/>
      </c>
      <c r="M204" s="22" t="str">
        <f>IF(OR($A204="",$B204="",$C204=""),"",'OddsRatio_working_3-way'!J203)</f>
        <v/>
      </c>
      <c r="N204" s="17" t="str">
        <f>IF('Log_working_3-way'!$D203="","",A204^('Log_working_3-way'!$D203))</f>
        <v/>
      </c>
      <c r="O204" s="21" t="str">
        <f>IF('Log_working_3-way'!$D203="","",B204^('Log_working_3-way'!$D203))</f>
        <v/>
      </c>
      <c r="P204" s="22" t="str">
        <f>IF('Log_working_3-way'!$D203="","",C204^('Log_working_3-way'!$D203))</f>
        <v/>
      </c>
    </row>
    <row r="205" spans="4:16" x14ac:dyDescent="0.2">
      <c r="D205" s="20" t="str">
        <f t="shared" si="441"/>
        <v/>
      </c>
      <c r="E205" s="17" t="str">
        <f>IF(OR($A205="",$B205="",$C205=""),"",A205*'MPTO_working_3-way'!$I204)</f>
        <v/>
      </c>
      <c r="F205" s="21" t="str">
        <f>IF(OR($A205="",$B205="",$C205=""),"",B205*'MPTO_working_3-way'!$I204)</f>
        <v/>
      </c>
      <c r="G205" s="22" t="str">
        <f>IF(OR($A205="",$B205="",$C205=""),"",C205*'MPTO_working_3-way'!$I204)</f>
        <v/>
      </c>
      <c r="H205" s="17" t="str">
        <f>IF(OR($A205="",$B205="",$C205=""),"",'MPTO_working_3-way'!E204)</f>
        <v/>
      </c>
      <c r="I205" s="21" t="str">
        <f>IF(OR($A205="",$B205="",$C205=""),"",'MPTO_working_3-way'!F204)</f>
        <v/>
      </c>
      <c r="J205" s="22" t="str">
        <f>IF(OR($A205="",$B205="",$C205=""),"",'MPTO_working_3-way'!G204)</f>
        <v/>
      </c>
      <c r="K205" s="17" t="str">
        <f>IF(OR($A205="",$B205="",$C205=""),"",'OddsRatio_working_3-way'!H204)</f>
        <v/>
      </c>
      <c r="L205" s="21" t="str">
        <f>IF(OR($A205="",$B205="",$C205=""),"",'OddsRatio_working_3-way'!I204)</f>
        <v/>
      </c>
      <c r="M205" s="22" t="str">
        <f>IF(OR($A205="",$B205="",$C205=""),"",'OddsRatio_working_3-way'!J204)</f>
        <v/>
      </c>
      <c r="N205" s="17" t="str">
        <f>IF('Log_working_3-way'!$D204="","",A205^('Log_working_3-way'!$D204))</f>
        <v/>
      </c>
      <c r="O205" s="21" t="str">
        <f>IF('Log_working_3-way'!$D204="","",B205^('Log_working_3-way'!$D204))</f>
        <v/>
      </c>
      <c r="P205" s="22" t="str">
        <f>IF('Log_working_3-way'!$D204="","",C205^('Log_working_3-way'!$D204))</f>
        <v/>
      </c>
    </row>
    <row r="206" spans="4:16" x14ac:dyDescent="0.2">
      <c r="D206" s="20" t="str">
        <f t="shared" si="441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17" t="str">
        <f>IF('Log_working_3-way'!$D205="","",A206^('Log_working_3-way'!$D205))</f>
        <v/>
      </c>
      <c r="O206" s="21" t="str">
        <f>IF('Log_working_3-way'!$D205="","",B206^('Log_working_3-way'!$D205))</f>
        <v/>
      </c>
      <c r="P206" s="22" t="str">
        <f>IF('Log_working_3-way'!$D205="","",C206^('Log_working_3-way'!$D205))</f>
        <v/>
      </c>
    </row>
    <row r="207" spans="4:16" x14ac:dyDescent="0.2">
      <c r="D207" s="20" t="str">
        <f t="shared" si="441"/>
        <v/>
      </c>
      <c r="E207" s="17" t="str">
        <f>IF(OR($A207="",$B207="",$C207=""),"",A207*'MPTO_working_3-way'!$I206)</f>
        <v/>
      </c>
      <c r="F207" s="21" t="str">
        <f>IF(OR($A207="",$B207="",$C207=""),"",B207*'MPTO_working_3-way'!$I206)</f>
        <v/>
      </c>
      <c r="G207" s="22" t="str">
        <f>IF(OR($A207="",$B207="",$C207=""),"",C207*'MPTO_working_3-way'!$I206)</f>
        <v/>
      </c>
      <c r="H207" s="17" t="str">
        <f>IF(OR($A207="",$B207="",$C207=""),"",'MPTO_working_3-way'!E206)</f>
        <v/>
      </c>
      <c r="I207" s="21" t="str">
        <f>IF(OR($A207="",$B207="",$C207=""),"",'MPTO_working_3-way'!F206)</f>
        <v/>
      </c>
      <c r="J207" s="22" t="str">
        <f>IF(OR($A207="",$B207="",$C207=""),"",'MPTO_working_3-way'!G206)</f>
        <v/>
      </c>
      <c r="K207" s="17" t="str">
        <f>IF(OR($A207="",$B207="",$C207=""),"",'OddsRatio_working_3-way'!H206)</f>
        <v/>
      </c>
      <c r="L207" s="21" t="str">
        <f>IF(OR($A207="",$B207="",$C207=""),"",'OddsRatio_working_3-way'!I206)</f>
        <v/>
      </c>
      <c r="M207" s="22" t="str">
        <f>IF(OR($A207="",$B207="",$C207=""),"",'OddsRatio_working_3-way'!J206)</f>
        <v/>
      </c>
      <c r="N207" s="17" t="str">
        <f>IF('Log_working_3-way'!$D206="","",A207^('Log_working_3-way'!$D206))</f>
        <v/>
      </c>
      <c r="O207" s="21" t="str">
        <f>IF('Log_working_3-way'!$D206="","",B207^('Log_working_3-way'!$D206))</f>
        <v/>
      </c>
      <c r="P207" s="22" t="str">
        <f>IF('Log_working_3-way'!$D206="","",C207^('Log_working_3-way'!$D206))</f>
        <v/>
      </c>
    </row>
    <row r="208" spans="4:16" x14ac:dyDescent="0.2">
      <c r="D208" s="20" t="str">
        <f t="shared" si="441"/>
        <v/>
      </c>
      <c r="E208" s="17" t="str">
        <f>IF(OR($A208="",$B208="",$C208=""),"",A208*'MPTO_working_3-way'!$I207)</f>
        <v/>
      </c>
      <c r="F208" s="21" t="str">
        <f>IF(OR($A208="",$B208="",$C208=""),"",B208*'MPTO_working_3-way'!$I207)</f>
        <v/>
      </c>
      <c r="G208" s="22" t="str">
        <f>IF(OR($A208="",$B208="",$C208=""),"",C208*'MPTO_working_3-way'!$I207)</f>
        <v/>
      </c>
      <c r="H208" s="17" t="str">
        <f>IF(OR($A208="",$B208="",$C208=""),"",'MPTO_working_3-way'!E207)</f>
        <v/>
      </c>
      <c r="I208" s="21" t="str">
        <f>IF(OR($A208="",$B208="",$C208=""),"",'MPTO_working_3-way'!F207)</f>
        <v/>
      </c>
      <c r="J208" s="22" t="str">
        <f>IF(OR($A208="",$B208="",$C208=""),"",'MPTO_working_3-way'!G207)</f>
        <v/>
      </c>
      <c r="K208" s="17" t="str">
        <f>IF(OR($A208="",$B208="",$C208=""),"",'OddsRatio_working_3-way'!H207)</f>
        <v/>
      </c>
      <c r="L208" s="21" t="str">
        <f>IF(OR($A208="",$B208="",$C208=""),"",'OddsRatio_working_3-way'!I207)</f>
        <v/>
      </c>
      <c r="M208" s="22" t="str">
        <f>IF(OR($A208="",$B208="",$C208=""),"",'OddsRatio_working_3-way'!J207)</f>
        <v/>
      </c>
      <c r="N208" s="17" t="str">
        <f>IF('Log_working_3-way'!$D207="","",A208^('Log_working_3-way'!$D207))</f>
        <v/>
      </c>
      <c r="O208" s="21" t="str">
        <f>IF('Log_working_3-way'!$D207="","",B208^('Log_working_3-way'!$D207))</f>
        <v/>
      </c>
      <c r="P208" s="22" t="str">
        <f>IF('Log_working_3-way'!$D207="","",C208^('Log_working_3-way'!$D207))</f>
        <v/>
      </c>
    </row>
    <row r="209" spans="4:16" x14ac:dyDescent="0.2">
      <c r="D209" s="20" t="str">
        <f t="shared" si="441"/>
        <v/>
      </c>
      <c r="E209" s="17" t="str">
        <f>IF(OR($A209="",$B209="",$C209=""),"",A209*'MPTO_working_3-way'!$I208)</f>
        <v/>
      </c>
      <c r="F209" s="21" t="str">
        <f>IF(OR($A209="",$B209="",$C209=""),"",B209*'MPTO_working_3-way'!$I208)</f>
        <v/>
      </c>
      <c r="G209" s="22" t="str">
        <f>IF(OR($A209="",$B209="",$C209=""),"",C209*'MPTO_working_3-way'!$I208)</f>
        <v/>
      </c>
      <c r="H209" s="17" t="str">
        <f>IF(OR($A209="",$B209="",$C209=""),"",'MPTO_working_3-way'!E208)</f>
        <v/>
      </c>
      <c r="I209" s="21" t="str">
        <f>IF(OR($A209="",$B209="",$C209=""),"",'MPTO_working_3-way'!F208)</f>
        <v/>
      </c>
      <c r="J209" s="22" t="str">
        <f>IF(OR($A209="",$B209="",$C209=""),"",'MPTO_working_3-way'!G208)</f>
        <v/>
      </c>
      <c r="K209" s="17" t="str">
        <f>IF(OR($A209="",$B209="",$C209=""),"",'OddsRatio_working_3-way'!H208)</f>
        <v/>
      </c>
      <c r="L209" s="21" t="str">
        <f>IF(OR($A209="",$B209="",$C209=""),"",'OddsRatio_working_3-way'!I208)</f>
        <v/>
      </c>
      <c r="M209" s="22" t="str">
        <f>IF(OR($A209="",$B209="",$C209=""),"",'OddsRatio_working_3-way'!J208)</f>
        <v/>
      </c>
      <c r="N209" s="17" t="str">
        <f>IF('Log_working_3-way'!$D208="","",A209^('Log_working_3-way'!$D208))</f>
        <v/>
      </c>
      <c r="O209" s="21" t="str">
        <f>IF('Log_working_3-way'!$D208="","",B209^('Log_working_3-way'!$D208))</f>
        <v/>
      </c>
      <c r="P209" s="22" t="str">
        <f>IF('Log_working_3-way'!$D208="","",C209^('Log_working_3-way'!$D208))</f>
        <v/>
      </c>
    </row>
    <row r="210" spans="4:16" x14ac:dyDescent="0.2">
      <c r="D210" s="20" t="str">
        <f t="shared" si="441"/>
        <v/>
      </c>
      <c r="E210" s="17" t="str">
        <f>IF(OR($A210="",$B210="",$C210=""),"",A210*'MPTO_working_3-way'!$I209)</f>
        <v/>
      </c>
      <c r="F210" s="21" t="str">
        <f>IF(OR($A210="",$B210="",$C210=""),"",B210*'MPTO_working_3-way'!$I209)</f>
        <v/>
      </c>
      <c r="G210" s="22" t="str">
        <f>IF(OR($A210="",$B210="",$C210=""),"",C210*'MPTO_working_3-way'!$I209)</f>
        <v/>
      </c>
      <c r="H210" s="17" t="str">
        <f>IF(OR($A210="",$B210="",$C210=""),"",'MPTO_working_3-way'!E209)</f>
        <v/>
      </c>
      <c r="I210" s="21" t="str">
        <f>IF(OR($A210="",$B210="",$C210=""),"",'MPTO_working_3-way'!F209)</f>
        <v/>
      </c>
      <c r="J210" s="22" t="str">
        <f>IF(OR($A210="",$B210="",$C210=""),"",'MPTO_working_3-way'!G209)</f>
        <v/>
      </c>
      <c r="K210" s="17" t="str">
        <f>IF(OR($A210="",$B210="",$C210=""),"",'OddsRatio_working_3-way'!H209)</f>
        <v/>
      </c>
      <c r="L210" s="21" t="str">
        <f>IF(OR($A210="",$B210="",$C210=""),"",'OddsRatio_working_3-way'!I209)</f>
        <v/>
      </c>
      <c r="M210" s="22" t="str">
        <f>IF(OR($A210="",$B210="",$C210=""),"",'OddsRatio_working_3-way'!J209)</f>
        <v/>
      </c>
      <c r="N210" s="17" t="str">
        <f>IF('Log_working_3-way'!$D209="","",A210^('Log_working_3-way'!$D209))</f>
        <v/>
      </c>
      <c r="O210" s="21" t="str">
        <f>IF('Log_working_3-way'!$D209="","",B210^('Log_working_3-way'!$D209))</f>
        <v/>
      </c>
      <c r="P210" s="22" t="str">
        <f>IF('Log_working_3-way'!$D209="","",C210^('Log_working_3-way'!$D209))</f>
        <v/>
      </c>
    </row>
    <row r="211" spans="4:16" x14ac:dyDescent="0.2">
      <c r="D211" s="20" t="str">
        <f t="shared" si="441"/>
        <v/>
      </c>
      <c r="E211" s="17" t="str">
        <f>IF(OR($A211="",$B211="",$C211=""),"",A211*'MPTO_working_3-way'!$I210)</f>
        <v/>
      </c>
      <c r="F211" s="21" t="str">
        <f>IF(OR($A211="",$B211="",$C211=""),"",B211*'MPTO_working_3-way'!$I210)</f>
        <v/>
      </c>
      <c r="G211" s="22" t="str">
        <f>IF(OR($A211="",$B211="",$C211=""),"",C211*'MPTO_working_3-way'!$I210)</f>
        <v/>
      </c>
      <c r="H211" s="17" t="str">
        <f>IF(OR($A211="",$B211="",$C211=""),"",'MPTO_working_3-way'!E210)</f>
        <v/>
      </c>
      <c r="I211" s="21" t="str">
        <f>IF(OR($A211="",$B211="",$C211=""),"",'MPTO_working_3-way'!F210)</f>
        <v/>
      </c>
      <c r="J211" s="22" t="str">
        <f>IF(OR($A211="",$B211="",$C211=""),"",'MPTO_working_3-way'!G210)</f>
        <v/>
      </c>
      <c r="K211" s="17" t="str">
        <f>IF(OR($A211="",$B211="",$C211=""),"",'OddsRatio_working_3-way'!H210)</f>
        <v/>
      </c>
      <c r="L211" s="21" t="str">
        <f>IF(OR($A211="",$B211="",$C211=""),"",'OddsRatio_working_3-way'!I210)</f>
        <v/>
      </c>
      <c r="M211" s="22" t="str">
        <f>IF(OR($A211="",$B211="",$C211=""),"",'OddsRatio_working_3-way'!J210)</f>
        <v/>
      </c>
      <c r="N211" s="17" t="str">
        <f>IF('Log_working_3-way'!$D210="","",A211^('Log_working_3-way'!$D210))</f>
        <v/>
      </c>
      <c r="O211" s="21" t="str">
        <f>IF('Log_working_3-way'!$D210="","",B211^('Log_working_3-way'!$D210))</f>
        <v/>
      </c>
      <c r="P211" s="22" t="str">
        <f>IF('Log_working_3-way'!$D210="","",C211^('Log_working_3-way'!$D210))</f>
        <v/>
      </c>
    </row>
    <row r="212" spans="4:16" x14ac:dyDescent="0.2">
      <c r="D212" s="20" t="str">
        <f t="shared" si="441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17" t="str">
        <f>IF('Log_working_3-way'!$D211="","",A212^('Log_working_3-way'!$D211))</f>
        <v/>
      </c>
      <c r="O212" s="21" t="str">
        <f>IF('Log_working_3-way'!$D211="","",B212^('Log_working_3-way'!$D211))</f>
        <v/>
      </c>
      <c r="P212" s="22" t="str">
        <f>IF('Log_working_3-way'!$D211="","",C212^('Log_working_3-way'!$D211))</f>
        <v/>
      </c>
    </row>
    <row r="213" spans="4:16" x14ac:dyDescent="0.2">
      <c r="D213" s="20" t="str">
        <f t="shared" si="441"/>
        <v/>
      </c>
      <c r="E213" s="17" t="str">
        <f>IF(OR($A213="",$B213="",$C213=""),"",A213*'MPTO_working_3-way'!$I212)</f>
        <v/>
      </c>
      <c r="F213" s="21" t="str">
        <f>IF(OR($A213="",$B213="",$C213=""),"",B213*'MPTO_working_3-way'!$I212)</f>
        <v/>
      </c>
      <c r="G213" s="22" t="str">
        <f>IF(OR($A213="",$B213="",$C213=""),"",C213*'MPTO_working_3-way'!$I212)</f>
        <v/>
      </c>
      <c r="H213" s="17" t="str">
        <f>IF(OR($A213="",$B213="",$C213=""),"",'MPTO_working_3-way'!E212)</f>
        <v/>
      </c>
      <c r="I213" s="21" t="str">
        <f>IF(OR($A213="",$B213="",$C213=""),"",'MPTO_working_3-way'!F212)</f>
        <v/>
      </c>
      <c r="J213" s="22" t="str">
        <f>IF(OR($A213="",$B213="",$C213=""),"",'MPTO_working_3-way'!G212)</f>
        <v/>
      </c>
      <c r="K213" s="17" t="str">
        <f>IF(OR($A213="",$B213="",$C213=""),"",'OddsRatio_working_3-way'!H212)</f>
        <v/>
      </c>
      <c r="L213" s="21" t="str">
        <f>IF(OR($A213="",$B213="",$C213=""),"",'OddsRatio_working_3-way'!I212)</f>
        <v/>
      </c>
      <c r="M213" s="22" t="str">
        <f>IF(OR($A213="",$B213="",$C213=""),"",'OddsRatio_working_3-way'!J212)</f>
        <v/>
      </c>
      <c r="N213" s="17" t="str">
        <f>IF('Log_working_3-way'!$D212="","",A213^('Log_working_3-way'!$D212))</f>
        <v/>
      </c>
      <c r="O213" s="21" t="str">
        <f>IF('Log_working_3-way'!$D212="","",B213^('Log_working_3-way'!$D212))</f>
        <v/>
      </c>
      <c r="P213" s="22" t="str">
        <f>IF('Log_working_3-way'!$D212="","",C213^('Log_working_3-way'!$D212))</f>
        <v/>
      </c>
    </row>
    <row r="214" spans="4:16" x14ac:dyDescent="0.2">
      <c r="D214" s="20" t="str">
        <f t="shared" si="441"/>
        <v/>
      </c>
      <c r="E214" s="17" t="str">
        <f>IF(OR($A214="",$B214="",$C214=""),"",A214*'MPTO_working_3-way'!$I213)</f>
        <v/>
      </c>
      <c r="F214" s="21" t="str">
        <f>IF(OR($A214="",$B214="",$C214=""),"",B214*'MPTO_working_3-way'!$I213)</f>
        <v/>
      </c>
      <c r="G214" s="22" t="str">
        <f>IF(OR($A214="",$B214="",$C214=""),"",C214*'MPTO_working_3-way'!$I213)</f>
        <v/>
      </c>
      <c r="H214" s="17" t="str">
        <f>IF(OR($A214="",$B214="",$C214=""),"",'MPTO_working_3-way'!E213)</f>
        <v/>
      </c>
      <c r="I214" s="21" t="str">
        <f>IF(OR($A214="",$B214="",$C214=""),"",'MPTO_working_3-way'!F213)</f>
        <v/>
      </c>
      <c r="J214" s="22" t="str">
        <f>IF(OR($A214="",$B214="",$C214=""),"",'MPTO_working_3-way'!G213)</f>
        <v/>
      </c>
      <c r="K214" s="17" t="str">
        <f>IF(OR($A214="",$B214="",$C214=""),"",'OddsRatio_working_3-way'!H213)</f>
        <v/>
      </c>
      <c r="L214" s="21" t="str">
        <f>IF(OR($A214="",$B214="",$C214=""),"",'OddsRatio_working_3-way'!I213)</f>
        <v/>
      </c>
      <c r="M214" s="22" t="str">
        <f>IF(OR($A214="",$B214="",$C214=""),"",'OddsRatio_working_3-way'!J213)</f>
        <v/>
      </c>
      <c r="N214" s="17" t="str">
        <f>IF('Log_working_3-way'!$D213="","",A214^('Log_working_3-way'!$D213))</f>
        <v/>
      </c>
      <c r="O214" s="21" t="str">
        <f>IF('Log_working_3-way'!$D213="","",B214^('Log_working_3-way'!$D213))</f>
        <v/>
      </c>
      <c r="P214" s="22" t="str">
        <f>IF('Log_working_3-way'!$D213="","",C214^('Log_working_3-way'!$D213))</f>
        <v/>
      </c>
    </row>
    <row r="215" spans="4:16" x14ac:dyDescent="0.2">
      <c r="D215" s="20" t="str">
        <f t="shared" si="441"/>
        <v/>
      </c>
      <c r="E215" s="17" t="str">
        <f>IF(OR($A215="",$B215="",$C215=""),"",A215*'MPTO_working_3-way'!$I214)</f>
        <v/>
      </c>
      <c r="F215" s="21" t="str">
        <f>IF(OR($A215="",$B215="",$C215=""),"",B215*'MPTO_working_3-way'!$I214)</f>
        <v/>
      </c>
      <c r="G215" s="22" t="str">
        <f>IF(OR($A215="",$B215="",$C215=""),"",C215*'MPTO_working_3-way'!$I214)</f>
        <v/>
      </c>
      <c r="H215" s="17" t="str">
        <f>IF(OR($A215="",$B215="",$C215=""),"",'MPTO_working_3-way'!E214)</f>
        <v/>
      </c>
      <c r="I215" s="21" t="str">
        <f>IF(OR($A215="",$B215="",$C215=""),"",'MPTO_working_3-way'!F214)</f>
        <v/>
      </c>
      <c r="J215" s="22" t="str">
        <f>IF(OR($A215="",$B215="",$C215=""),"",'MPTO_working_3-way'!G214)</f>
        <v/>
      </c>
      <c r="K215" s="17" t="str">
        <f>IF(OR($A215="",$B215="",$C215=""),"",'OddsRatio_working_3-way'!H214)</f>
        <v/>
      </c>
      <c r="L215" s="21" t="str">
        <f>IF(OR($A215="",$B215="",$C215=""),"",'OddsRatio_working_3-way'!I214)</f>
        <v/>
      </c>
      <c r="M215" s="22" t="str">
        <f>IF(OR($A215="",$B215="",$C215=""),"",'OddsRatio_working_3-way'!J214)</f>
        <v/>
      </c>
      <c r="N215" s="17" t="str">
        <f>IF('Log_working_3-way'!$D214="","",A215^('Log_working_3-way'!$D214))</f>
        <v/>
      </c>
      <c r="O215" s="21" t="str">
        <f>IF('Log_working_3-way'!$D214="","",B215^('Log_working_3-way'!$D214))</f>
        <v/>
      </c>
      <c r="P215" s="22" t="str">
        <f>IF('Log_working_3-way'!$D214="","",C215^('Log_working_3-way'!$D214))</f>
        <v/>
      </c>
    </row>
    <row r="216" spans="4:16" x14ac:dyDescent="0.2">
      <c r="D216" s="20" t="str">
        <f t="shared" si="441"/>
        <v/>
      </c>
      <c r="E216" s="17" t="str">
        <f>IF(OR($A216="",$B216="",$C216=""),"",A216*'MPTO_working_3-way'!$I215)</f>
        <v/>
      </c>
      <c r="F216" s="21" t="str">
        <f>IF(OR($A216="",$B216="",$C216=""),"",B216*'MPTO_working_3-way'!$I215)</f>
        <v/>
      </c>
      <c r="G216" s="22" t="str">
        <f>IF(OR($A216="",$B216="",$C216=""),"",C216*'MPTO_working_3-way'!$I215)</f>
        <v/>
      </c>
      <c r="H216" s="17" t="str">
        <f>IF(OR($A216="",$B216="",$C216=""),"",'MPTO_working_3-way'!E215)</f>
        <v/>
      </c>
      <c r="I216" s="21" t="str">
        <f>IF(OR($A216="",$B216="",$C216=""),"",'MPTO_working_3-way'!F215)</f>
        <v/>
      </c>
      <c r="J216" s="22" t="str">
        <f>IF(OR($A216="",$B216="",$C216=""),"",'MPTO_working_3-way'!G215)</f>
        <v/>
      </c>
      <c r="K216" s="17" t="str">
        <f>IF(OR($A216="",$B216="",$C216=""),"",'OddsRatio_working_3-way'!H215)</f>
        <v/>
      </c>
      <c r="L216" s="21" t="str">
        <f>IF(OR($A216="",$B216="",$C216=""),"",'OddsRatio_working_3-way'!I215)</f>
        <v/>
      </c>
      <c r="M216" s="22" t="str">
        <f>IF(OR($A216="",$B216="",$C216=""),"",'OddsRatio_working_3-way'!J215)</f>
        <v/>
      </c>
      <c r="N216" s="17" t="str">
        <f>IF('Log_working_3-way'!$D215="","",A216^('Log_working_3-way'!$D215))</f>
        <v/>
      </c>
      <c r="O216" s="21" t="str">
        <f>IF('Log_working_3-way'!$D215="","",B216^('Log_working_3-way'!$D215))</f>
        <v/>
      </c>
      <c r="P216" s="22" t="str">
        <f>IF('Log_working_3-way'!$D215="","",C216^('Log_working_3-way'!$D215))</f>
        <v/>
      </c>
    </row>
    <row r="217" spans="4:16" x14ac:dyDescent="0.2">
      <c r="D217" s="20" t="str">
        <f t="shared" si="441"/>
        <v/>
      </c>
      <c r="E217" s="17" t="str">
        <f>IF(OR($A217="",$B217="",$C217=""),"",A217*'MPTO_working_3-way'!$I216)</f>
        <v/>
      </c>
      <c r="F217" s="21" t="str">
        <f>IF(OR($A217="",$B217="",$C217=""),"",B217*'MPTO_working_3-way'!$I216)</f>
        <v/>
      </c>
      <c r="G217" s="22" t="str">
        <f>IF(OR($A217="",$B217="",$C217=""),"",C217*'MPTO_working_3-way'!$I216)</f>
        <v/>
      </c>
      <c r="H217" s="17" t="str">
        <f>IF(OR($A217="",$B217="",$C217=""),"",'MPTO_working_3-way'!E216)</f>
        <v/>
      </c>
      <c r="I217" s="21" t="str">
        <f>IF(OR($A217="",$B217="",$C217=""),"",'MPTO_working_3-way'!F216)</f>
        <v/>
      </c>
      <c r="J217" s="22" t="str">
        <f>IF(OR($A217="",$B217="",$C217=""),"",'MPTO_working_3-way'!G216)</f>
        <v/>
      </c>
      <c r="K217" s="17" t="str">
        <f>IF(OR($A217="",$B217="",$C217=""),"",'OddsRatio_working_3-way'!H216)</f>
        <v/>
      </c>
      <c r="L217" s="21" t="str">
        <f>IF(OR($A217="",$B217="",$C217=""),"",'OddsRatio_working_3-way'!I216)</f>
        <v/>
      </c>
      <c r="M217" s="22" t="str">
        <f>IF(OR($A217="",$B217="",$C217=""),"",'OddsRatio_working_3-way'!J216)</f>
        <v/>
      </c>
      <c r="N217" s="17" t="str">
        <f>IF('Log_working_3-way'!$D216="","",A217^('Log_working_3-way'!$D216))</f>
        <v/>
      </c>
      <c r="O217" s="21" t="str">
        <f>IF('Log_working_3-way'!$D216="","",B217^('Log_working_3-way'!$D216))</f>
        <v/>
      </c>
      <c r="P217" s="22" t="str">
        <f>IF('Log_working_3-way'!$D216="","",C217^('Log_working_3-way'!$D216))</f>
        <v/>
      </c>
    </row>
    <row r="218" spans="4:16" x14ac:dyDescent="0.2">
      <c r="D218" s="20" t="str">
        <f t="shared" si="441"/>
        <v/>
      </c>
      <c r="E218" s="17" t="str">
        <f>IF(OR($A218="",$B218="",$C218=""),"",A218*'MPTO_working_3-way'!$I217)</f>
        <v/>
      </c>
      <c r="F218" s="21" t="str">
        <f>IF(OR($A218="",$B218="",$C218=""),"",B218*'MPTO_working_3-way'!$I217)</f>
        <v/>
      </c>
      <c r="G218" s="22" t="str">
        <f>IF(OR($A218="",$B218="",$C218=""),"",C218*'MPTO_working_3-way'!$I217)</f>
        <v/>
      </c>
      <c r="H218" s="17" t="str">
        <f>IF(OR($A218="",$B218="",$C218=""),"",'MPTO_working_3-way'!E217)</f>
        <v/>
      </c>
      <c r="I218" s="21" t="str">
        <f>IF(OR($A218="",$B218="",$C218=""),"",'MPTO_working_3-way'!F217)</f>
        <v/>
      </c>
      <c r="J218" s="22" t="str">
        <f>IF(OR($A218="",$B218="",$C218=""),"",'MPTO_working_3-way'!G217)</f>
        <v/>
      </c>
      <c r="K218" s="17" t="str">
        <f>IF(OR($A218="",$B218="",$C218=""),"",'OddsRatio_working_3-way'!H217)</f>
        <v/>
      </c>
      <c r="L218" s="21" t="str">
        <f>IF(OR($A218="",$B218="",$C218=""),"",'OddsRatio_working_3-way'!I217)</f>
        <v/>
      </c>
      <c r="M218" s="22" t="str">
        <f>IF(OR($A218="",$B218="",$C218=""),"",'OddsRatio_working_3-way'!J217)</f>
        <v/>
      </c>
      <c r="N218" s="17" t="str">
        <f>IF('Log_working_3-way'!$D217="","",A218^('Log_working_3-way'!$D217))</f>
        <v/>
      </c>
      <c r="O218" s="21" t="str">
        <f>IF('Log_working_3-way'!$D217="","",B218^('Log_working_3-way'!$D217))</f>
        <v/>
      </c>
      <c r="P218" s="22" t="str">
        <f>IF('Log_working_3-way'!$D217="","",C218^('Log_working_3-way'!$D217))</f>
        <v/>
      </c>
    </row>
    <row r="219" spans="4:16" x14ac:dyDescent="0.2">
      <c r="D219" s="20" t="str">
        <f t="shared" si="441"/>
        <v/>
      </c>
      <c r="E219" s="17" t="str">
        <f>IF(OR($A219="",$B219="",$C219=""),"",A219*'MPTO_working_3-way'!$I218)</f>
        <v/>
      </c>
      <c r="F219" s="21" t="str">
        <f>IF(OR($A219="",$B219="",$C219=""),"",B219*'MPTO_working_3-way'!$I218)</f>
        <v/>
      </c>
      <c r="G219" s="22" t="str">
        <f>IF(OR($A219="",$B219="",$C219=""),"",C219*'MPTO_working_3-way'!$I218)</f>
        <v/>
      </c>
      <c r="H219" s="17" t="str">
        <f>IF(OR($A219="",$B219="",$C219=""),"",'MPTO_working_3-way'!E218)</f>
        <v/>
      </c>
      <c r="I219" s="21" t="str">
        <f>IF(OR($A219="",$B219="",$C219=""),"",'MPTO_working_3-way'!F218)</f>
        <v/>
      </c>
      <c r="J219" s="22" t="str">
        <f>IF(OR($A219="",$B219="",$C219=""),"",'MPTO_working_3-way'!G218)</f>
        <v/>
      </c>
      <c r="K219" s="17" t="str">
        <f>IF(OR($A219="",$B219="",$C219=""),"",'OddsRatio_working_3-way'!H218)</f>
        <v/>
      </c>
      <c r="L219" s="21" t="str">
        <f>IF(OR($A219="",$B219="",$C219=""),"",'OddsRatio_working_3-way'!I218)</f>
        <v/>
      </c>
      <c r="M219" s="22" t="str">
        <f>IF(OR($A219="",$B219="",$C219=""),"",'OddsRatio_working_3-way'!J218)</f>
        <v/>
      </c>
      <c r="N219" s="17" t="str">
        <f>IF('Log_working_3-way'!$D218="","",A219^('Log_working_3-way'!$D218))</f>
        <v/>
      </c>
      <c r="O219" s="21" t="str">
        <f>IF('Log_working_3-way'!$D218="","",B219^('Log_working_3-way'!$D218))</f>
        <v/>
      </c>
      <c r="P219" s="22" t="str">
        <f>IF('Log_working_3-way'!$D218="","",C219^('Log_working_3-way'!$D218))</f>
        <v/>
      </c>
    </row>
    <row r="220" spans="4:16" x14ac:dyDescent="0.2">
      <c r="D220" s="20" t="str">
        <f t="shared" si="441"/>
        <v/>
      </c>
      <c r="E220" s="17" t="str">
        <f>IF(OR($A220="",$B220="",$C220=""),"",A220*'MPTO_working_3-way'!$I219)</f>
        <v/>
      </c>
      <c r="F220" s="21" t="str">
        <f>IF(OR($A220="",$B220="",$C220=""),"",B220*'MPTO_working_3-way'!$I219)</f>
        <v/>
      </c>
      <c r="G220" s="22" t="str">
        <f>IF(OR($A220="",$B220="",$C220=""),"",C220*'MPTO_working_3-way'!$I219)</f>
        <v/>
      </c>
      <c r="H220" s="17" t="str">
        <f>IF(OR($A220="",$B220="",$C220=""),"",'MPTO_working_3-way'!E219)</f>
        <v/>
      </c>
      <c r="I220" s="21" t="str">
        <f>IF(OR($A220="",$B220="",$C220=""),"",'MPTO_working_3-way'!F219)</f>
        <v/>
      </c>
      <c r="J220" s="22" t="str">
        <f>IF(OR($A220="",$B220="",$C220=""),"",'MPTO_working_3-way'!G219)</f>
        <v/>
      </c>
      <c r="K220" s="17" t="str">
        <f>IF(OR($A220="",$B220="",$C220=""),"",'OddsRatio_working_3-way'!H219)</f>
        <v/>
      </c>
      <c r="L220" s="21" t="str">
        <f>IF(OR($A220="",$B220="",$C220=""),"",'OddsRatio_working_3-way'!I219)</f>
        <v/>
      </c>
      <c r="M220" s="22" t="str">
        <f>IF(OR($A220="",$B220="",$C220=""),"",'OddsRatio_working_3-way'!J219)</f>
        <v/>
      </c>
      <c r="N220" s="17" t="str">
        <f>IF('Log_working_3-way'!$D219="","",A220^('Log_working_3-way'!$D219))</f>
        <v/>
      </c>
      <c r="O220" s="21" t="str">
        <f>IF('Log_working_3-way'!$D219="","",B220^('Log_working_3-way'!$D219))</f>
        <v/>
      </c>
      <c r="P220" s="22" t="str">
        <f>IF('Log_working_3-way'!$D219="","",C220^('Log_working_3-way'!$D219))</f>
        <v/>
      </c>
    </row>
    <row r="221" spans="4:16" x14ac:dyDescent="0.2">
      <c r="D221" s="20" t="str">
        <f t="shared" si="441"/>
        <v/>
      </c>
      <c r="E221" s="17" t="str">
        <f>IF(OR($A221="",$B221="",$C221=""),"",A221*'MPTO_working_3-way'!$I220)</f>
        <v/>
      </c>
      <c r="F221" s="21" t="str">
        <f>IF(OR($A221="",$B221="",$C221=""),"",B221*'MPTO_working_3-way'!$I220)</f>
        <v/>
      </c>
      <c r="G221" s="22" t="str">
        <f>IF(OR($A221="",$B221="",$C221=""),"",C221*'MPTO_working_3-way'!$I220)</f>
        <v/>
      </c>
      <c r="H221" s="17" t="str">
        <f>IF(OR($A221="",$B221="",$C221=""),"",'MPTO_working_3-way'!E220)</f>
        <v/>
      </c>
      <c r="I221" s="21" t="str">
        <f>IF(OR($A221="",$B221="",$C221=""),"",'MPTO_working_3-way'!F220)</f>
        <v/>
      </c>
      <c r="J221" s="22" t="str">
        <f>IF(OR($A221="",$B221="",$C221=""),"",'MPTO_working_3-way'!G220)</f>
        <v/>
      </c>
      <c r="K221" s="17" t="str">
        <f>IF(OR($A221="",$B221="",$C221=""),"",'OddsRatio_working_3-way'!H220)</f>
        <v/>
      </c>
      <c r="L221" s="21" t="str">
        <f>IF(OR($A221="",$B221="",$C221=""),"",'OddsRatio_working_3-way'!I220)</f>
        <v/>
      </c>
      <c r="M221" s="22" t="str">
        <f>IF(OR($A221="",$B221="",$C221=""),"",'OddsRatio_working_3-way'!J220)</f>
        <v/>
      </c>
      <c r="N221" s="17" t="str">
        <f>IF('Log_working_3-way'!$D220="","",A221^('Log_working_3-way'!$D220))</f>
        <v/>
      </c>
      <c r="O221" s="21" t="str">
        <f>IF('Log_working_3-way'!$D220="","",B221^('Log_working_3-way'!$D220))</f>
        <v/>
      </c>
      <c r="P221" s="22" t="str">
        <f>IF('Log_working_3-way'!$D220="","",C221^('Log_working_3-way'!$D220))</f>
        <v/>
      </c>
    </row>
    <row r="222" spans="4:16" x14ac:dyDescent="0.2">
      <c r="D222" s="20" t="str">
        <f t="shared" si="441"/>
        <v/>
      </c>
      <c r="E222" s="17" t="str">
        <f>IF(OR($A222="",$B222="",$C222=""),"",A222*'MPTO_working_3-way'!$I221)</f>
        <v/>
      </c>
      <c r="F222" s="21" t="str">
        <f>IF(OR($A222="",$B222="",$C222=""),"",B222*'MPTO_working_3-way'!$I221)</f>
        <v/>
      </c>
      <c r="G222" s="22" t="str">
        <f>IF(OR($A222="",$B222="",$C222=""),"",C222*'MPTO_working_3-way'!$I221)</f>
        <v/>
      </c>
      <c r="H222" s="17" t="str">
        <f>IF(OR($A222="",$B222="",$C222=""),"",'MPTO_working_3-way'!E221)</f>
        <v/>
      </c>
      <c r="I222" s="21" t="str">
        <f>IF(OR($A222="",$B222="",$C222=""),"",'MPTO_working_3-way'!F221)</f>
        <v/>
      </c>
      <c r="J222" s="22" t="str">
        <f>IF(OR($A222="",$B222="",$C222=""),"",'MPTO_working_3-way'!G221)</f>
        <v/>
      </c>
      <c r="K222" s="17" t="str">
        <f>IF(OR($A222="",$B222="",$C222=""),"",'OddsRatio_working_3-way'!H221)</f>
        <v/>
      </c>
      <c r="L222" s="21" t="str">
        <f>IF(OR($A222="",$B222="",$C222=""),"",'OddsRatio_working_3-way'!I221)</f>
        <v/>
      </c>
      <c r="M222" s="22" t="str">
        <f>IF(OR($A222="",$B222="",$C222=""),"",'OddsRatio_working_3-way'!J221)</f>
        <v/>
      </c>
      <c r="N222" s="17" t="str">
        <f>IF('Log_working_3-way'!$D221="","",A222^('Log_working_3-way'!$D221))</f>
        <v/>
      </c>
      <c r="O222" s="21" t="str">
        <f>IF('Log_working_3-way'!$D221="","",B222^('Log_working_3-way'!$D221))</f>
        <v/>
      </c>
      <c r="P222" s="22" t="str">
        <f>IF('Log_working_3-way'!$D221="","",C222^('Log_working_3-way'!$D221))</f>
        <v/>
      </c>
    </row>
    <row r="223" spans="4:16" x14ac:dyDescent="0.2">
      <c r="D223" s="20" t="str">
        <f t="shared" si="441"/>
        <v/>
      </c>
      <c r="E223" s="17" t="str">
        <f>IF(OR($A223="",$B223="",$C223=""),"",A223*'MPTO_working_3-way'!$I222)</f>
        <v/>
      </c>
      <c r="F223" s="21" t="str">
        <f>IF(OR($A223="",$B223="",$C223=""),"",B223*'MPTO_working_3-way'!$I222)</f>
        <v/>
      </c>
      <c r="G223" s="22" t="str">
        <f>IF(OR($A223="",$B223="",$C223=""),"",C223*'MPTO_working_3-way'!$I222)</f>
        <v/>
      </c>
      <c r="H223" s="17" t="str">
        <f>IF(OR($A223="",$B223="",$C223=""),"",'MPTO_working_3-way'!E222)</f>
        <v/>
      </c>
      <c r="I223" s="21" t="str">
        <f>IF(OR($A223="",$B223="",$C223=""),"",'MPTO_working_3-way'!F222)</f>
        <v/>
      </c>
      <c r="J223" s="22" t="str">
        <f>IF(OR($A223="",$B223="",$C223=""),"",'MPTO_working_3-way'!G222)</f>
        <v/>
      </c>
      <c r="K223" s="17" t="str">
        <f>IF(OR($A223="",$B223="",$C223=""),"",'OddsRatio_working_3-way'!H222)</f>
        <v/>
      </c>
      <c r="L223" s="21" t="str">
        <f>IF(OR($A223="",$B223="",$C223=""),"",'OddsRatio_working_3-way'!I222)</f>
        <v/>
      </c>
      <c r="M223" s="22" t="str">
        <f>IF(OR($A223="",$B223="",$C223=""),"",'OddsRatio_working_3-way'!J222)</f>
        <v/>
      </c>
      <c r="N223" s="17" t="str">
        <f>IF('Log_working_3-way'!$D222="","",A223^('Log_working_3-way'!$D222))</f>
        <v/>
      </c>
      <c r="O223" s="21" t="str">
        <f>IF('Log_working_3-way'!$D222="","",B223^('Log_working_3-way'!$D222))</f>
        <v/>
      </c>
      <c r="P223" s="22" t="str">
        <f>IF('Log_working_3-way'!$D222="","",C223^('Log_working_3-way'!$D222))</f>
        <v/>
      </c>
    </row>
    <row r="224" spans="4:16" x14ac:dyDescent="0.2">
      <c r="D224" s="20" t="str">
        <f t="shared" si="441"/>
        <v/>
      </c>
      <c r="E224" s="17" t="str">
        <f>IF(OR($A224="",$B224="",$C224=""),"",A224*'MPTO_working_3-way'!$I223)</f>
        <v/>
      </c>
      <c r="F224" s="21" t="str">
        <f>IF(OR($A224="",$B224="",$C224=""),"",B224*'MPTO_working_3-way'!$I223)</f>
        <v/>
      </c>
      <c r="G224" s="22" t="str">
        <f>IF(OR($A224="",$B224="",$C224=""),"",C224*'MPTO_working_3-way'!$I223)</f>
        <v/>
      </c>
      <c r="H224" s="17" t="str">
        <f>IF(OR($A224="",$B224="",$C224=""),"",'MPTO_working_3-way'!E223)</f>
        <v/>
      </c>
      <c r="I224" s="21" t="str">
        <f>IF(OR($A224="",$B224="",$C224=""),"",'MPTO_working_3-way'!F223)</f>
        <v/>
      </c>
      <c r="J224" s="22" t="str">
        <f>IF(OR($A224="",$B224="",$C224=""),"",'MPTO_working_3-way'!G223)</f>
        <v/>
      </c>
      <c r="K224" s="17" t="str">
        <f>IF(OR($A224="",$B224="",$C224=""),"",'OddsRatio_working_3-way'!H223)</f>
        <v/>
      </c>
      <c r="L224" s="21" t="str">
        <f>IF(OR($A224="",$B224="",$C224=""),"",'OddsRatio_working_3-way'!I223)</f>
        <v/>
      </c>
      <c r="M224" s="22" t="str">
        <f>IF(OR($A224="",$B224="",$C224=""),"",'OddsRatio_working_3-way'!J223)</f>
        <v/>
      </c>
      <c r="N224" s="17" t="str">
        <f>IF('Log_working_3-way'!$D223="","",A224^('Log_working_3-way'!$D223))</f>
        <v/>
      </c>
      <c r="O224" s="21" t="str">
        <f>IF('Log_working_3-way'!$D223="","",B224^('Log_working_3-way'!$D223))</f>
        <v/>
      </c>
      <c r="P224" s="22" t="str">
        <f>IF('Log_working_3-way'!$D223="","",C224^('Log_working_3-way'!$D223))</f>
        <v/>
      </c>
    </row>
    <row r="225" spans="4:16" x14ac:dyDescent="0.2">
      <c r="D225" s="20" t="str">
        <f t="shared" si="441"/>
        <v/>
      </c>
      <c r="E225" s="17" t="str">
        <f>IF(OR($A225="",$B225="",$C225=""),"",A225*'MPTO_working_3-way'!$I224)</f>
        <v/>
      </c>
      <c r="F225" s="21" t="str">
        <f>IF(OR($A225="",$B225="",$C225=""),"",B225*'MPTO_working_3-way'!$I224)</f>
        <v/>
      </c>
      <c r="G225" s="22" t="str">
        <f>IF(OR($A225="",$B225="",$C225=""),"",C225*'MPTO_working_3-way'!$I224)</f>
        <v/>
      </c>
      <c r="H225" s="17" t="str">
        <f>IF(OR($A225="",$B225="",$C225=""),"",'MPTO_working_3-way'!E224)</f>
        <v/>
      </c>
      <c r="I225" s="21" t="str">
        <f>IF(OR($A225="",$B225="",$C225=""),"",'MPTO_working_3-way'!F224)</f>
        <v/>
      </c>
      <c r="J225" s="22" t="str">
        <f>IF(OR($A225="",$B225="",$C225=""),"",'MPTO_working_3-way'!G224)</f>
        <v/>
      </c>
      <c r="K225" s="17" t="str">
        <f>IF(OR($A225="",$B225="",$C225=""),"",'OddsRatio_working_3-way'!H224)</f>
        <v/>
      </c>
      <c r="L225" s="21" t="str">
        <f>IF(OR($A225="",$B225="",$C225=""),"",'OddsRatio_working_3-way'!I224)</f>
        <v/>
      </c>
      <c r="M225" s="22" t="str">
        <f>IF(OR($A225="",$B225="",$C225=""),"",'OddsRatio_working_3-way'!J224)</f>
        <v/>
      </c>
      <c r="N225" s="17" t="str">
        <f>IF('Log_working_3-way'!$D224="","",A225^('Log_working_3-way'!$D224))</f>
        <v/>
      </c>
      <c r="O225" s="21" t="str">
        <f>IF('Log_working_3-way'!$D224="","",B225^('Log_working_3-way'!$D224))</f>
        <v/>
      </c>
      <c r="P225" s="22" t="str">
        <f>IF('Log_working_3-way'!$D224="","",C225^('Log_working_3-way'!$D224))</f>
        <v/>
      </c>
    </row>
    <row r="226" spans="4:16" x14ac:dyDescent="0.2">
      <c r="D226" s="20" t="str">
        <f t="shared" si="441"/>
        <v/>
      </c>
      <c r="E226" s="17" t="str">
        <f>IF(OR($A226="",$B226="",$C226=""),"",A226*'MPTO_working_3-way'!$I225)</f>
        <v/>
      </c>
      <c r="F226" s="21" t="str">
        <f>IF(OR($A226="",$B226="",$C226=""),"",B226*'MPTO_working_3-way'!$I225)</f>
        <v/>
      </c>
      <c r="G226" s="22" t="str">
        <f>IF(OR($A226="",$B226="",$C226=""),"",C226*'MPTO_working_3-way'!$I225)</f>
        <v/>
      </c>
      <c r="H226" s="17" t="str">
        <f>IF(OR($A226="",$B226="",$C226=""),"",'MPTO_working_3-way'!E225)</f>
        <v/>
      </c>
      <c r="I226" s="21" t="str">
        <f>IF(OR($A226="",$B226="",$C226=""),"",'MPTO_working_3-way'!F225)</f>
        <v/>
      </c>
      <c r="J226" s="22" t="str">
        <f>IF(OR($A226="",$B226="",$C226=""),"",'MPTO_working_3-way'!G225)</f>
        <v/>
      </c>
      <c r="K226" s="17" t="str">
        <f>IF(OR($A226="",$B226="",$C226=""),"",'OddsRatio_working_3-way'!H225)</f>
        <v/>
      </c>
      <c r="L226" s="21" t="str">
        <f>IF(OR($A226="",$B226="",$C226=""),"",'OddsRatio_working_3-way'!I225)</f>
        <v/>
      </c>
      <c r="M226" s="22" t="str">
        <f>IF(OR($A226="",$B226="",$C226=""),"",'OddsRatio_working_3-way'!J225)</f>
        <v/>
      </c>
      <c r="N226" s="17" t="str">
        <f>IF('Log_working_3-way'!$D225="","",A226^('Log_working_3-way'!$D225))</f>
        <v/>
      </c>
      <c r="O226" s="21" t="str">
        <f>IF('Log_working_3-way'!$D225="","",B226^('Log_working_3-way'!$D225))</f>
        <v/>
      </c>
      <c r="P226" s="22" t="str">
        <f>IF('Log_working_3-way'!$D225="","",C226^('Log_working_3-way'!$D225))</f>
        <v/>
      </c>
    </row>
    <row r="227" spans="4:16" x14ac:dyDescent="0.2">
      <c r="D227" s="20" t="str">
        <f t="shared" si="441"/>
        <v/>
      </c>
      <c r="E227" s="17" t="str">
        <f>IF(OR($A227="",$B227="",$C227=""),"",A227*'MPTO_working_3-way'!$I226)</f>
        <v/>
      </c>
      <c r="F227" s="21" t="str">
        <f>IF(OR($A227="",$B227="",$C227=""),"",B227*'MPTO_working_3-way'!$I226)</f>
        <v/>
      </c>
      <c r="G227" s="22" t="str">
        <f>IF(OR($A227="",$B227="",$C227=""),"",C227*'MPTO_working_3-way'!$I226)</f>
        <v/>
      </c>
      <c r="H227" s="17" t="str">
        <f>IF(OR($A227="",$B227="",$C227=""),"",'MPTO_working_3-way'!E226)</f>
        <v/>
      </c>
      <c r="I227" s="21" t="str">
        <f>IF(OR($A227="",$B227="",$C227=""),"",'MPTO_working_3-way'!F226)</f>
        <v/>
      </c>
      <c r="J227" s="22" t="str">
        <f>IF(OR($A227="",$B227="",$C227=""),"",'MPTO_working_3-way'!G226)</f>
        <v/>
      </c>
      <c r="K227" s="17" t="str">
        <f>IF(OR($A227="",$B227="",$C227=""),"",'OddsRatio_working_3-way'!H226)</f>
        <v/>
      </c>
      <c r="L227" s="21" t="str">
        <f>IF(OR($A227="",$B227="",$C227=""),"",'OddsRatio_working_3-way'!I226)</f>
        <v/>
      </c>
      <c r="M227" s="22" t="str">
        <f>IF(OR($A227="",$B227="",$C227=""),"",'OddsRatio_working_3-way'!J226)</f>
        <v/>
      </c>
      <c r="N227" s="17" t="str">
        <f>IF('Log_working_3-way'!$D226="","",A227^('Log_working_3-way'!$D226))</f>
        <v/>
      </c>
      <c r="O227" s="21" t="str">
        <f>IF('Log_working_3-way'!$D226="","",B227^('Log_working_3-way'!$D226))</f>
        <v/>
      </c>
      <c r="P227" s="22" t="str">
        <f>IF('Log_working_3-way'!$D226="","",C227^('Log_working_3-way'!$D226))</f>
        <v/>
      </c>
    </row>
    <row r="228" spans="4:16" x14ac:dyDescent="0.2">
      <c r="D228" s="20" t="str">
        <f t="shared" si="441"/>
        <v/>
      </c>
      <c r="E228" s="17" t="str">
        <f>IF(OR($A228="",$B228="",$C228=""),"",A228*'MPTO_working_3-way'!$I227)</f>
        <v/>
      </c>
      <c r="F228" s="21" t="str">
        <f>IF(OR($A228="",$B228="",$C228=""),"",B228*'MPTO_working_3-way'!$I227)</f>
        <v/>
      </c>
      <c r="G228" s="22" t="str">
        <f>IF(OR($A228="",$B228="",$C228=""),"",C228*'MPTO_working_3-way'!$I227)</f>
        <v/>
      </c>
      <c r="H228" s="17" t="str">
        <f>IF(OR($A228="",$B228="",$C228=""),"",'MPTO_working_3-way'!E227)</f>
        <v/>
      </c>
      <c r="I228" s="21" t="str">
        <f>IF(OR($A228="",$B228="",$C228=""),"",'MPTO_working_3-way'!F227)</f>
        <v/>
      </c>
      <c r="J228" s="22" t="str">
        <f>IF(OR($A228="",$B228="",$C228=""),"",'MPTO_working_3-way'!G227)</f>
        <v/>
      </c>
      <c r="K228" s="17" t="str">
        <f>IF(OR($A228="",$B228="",$C228=""),"",'OddsRatio_working_3-way'!H227)</f>
        <v/>
      </c>
      <c r="L228" s="21" t="str">
        <f>IF(OR($A228="",$B228="",$C228=""),"",'OddsRatio_working_3-way'!I227)</f>
        <v/>
      </c>
      <c r="M228" s="22" t="str">
        <f>IF(OR($A228="",$B228="",$C228=""),"",'OddsRatio_working_3-way'!J227)</f>
        <v/>
      </c>
      <c r="N228" s="17" t="str">
        <f>IF('Log_working_3-way'!$D227="","",A228^('Log_working_3-way'!$D227))</f>
        <v/>
      </c>
      <c r="O228" s="21" t="str">
        <f>IF('Log_working_3-way'!$D227="","",B228^('Log_working_3-way'!$D227))</f>
        <v/>
      </c>
      <c r="P228" s="22" t="str">
        <f>IF('Log_working_3-way'!$D227="","",C228^('Log_working_3-way'!$D227))</f>
        <v/>
      </c>
    </row>
    <row r="229" spans="4:16" x14ac:dyDescent="0.2">
      <c r="D229" s="20" t="str">
        <f t="shared" si="441"/>
        <v/>
      </c>
      <c r="E229" s="17" t="str">
        <f>IF(OR($A229="",$B229="",$C229=""),"",A229*'MPTO_working_3-way'!$I228)</f>
        <v/>
      </c>
      <c r="F229" s="21" t="str">
        <f>IF(OR($A229="",$B229="",$C229=""),"",B229*'MPTO_working_3-way'!$I228)</f>
        <v/>
      </c>
      <c r="G229" s="22" t="str">
        <f>IF(OR($A229="",$B229="",$C229=""),"",C229*'MPTO_working_3-way'!$I228)</f>
        <v/>
      </c>
      <c r="H229" s="17" t="str">
        <f>IF(OR($A229="",$B229="",$C229=""),"",'MPTO_working_3-way'!E228)</f>
        <v/>
      </c>
      <c r="I229" s="21" t="str">
        <f>IF(OR($A229="",$B229="",$C229=""),"",'MPTO_working_3-way'!F228)</f>
        <v/>
      </c>
      <c r="J229" s="22" t="str">
        <f>IF(OR($A229="",$B229="",$C229=""),"",'MPTO_working_3-way'!G228)</f>
        <v/>
      </c>
      <c r="K229" s="17" t="str">
        <f>IF(OR($A229="",$B229="",$C229=""),"",'OddsRatio_working_3-way'!H228)</f>
        <v/>
      </c>
      <c r="L229" s="21" t="str">
        <f>IF(OR($A229="",$B229="",$C229=""),"",'OddsRatio_working_3-way'!I228)</f>
        <v/>
      </c>
      <c r="M229" s="22" t="str">
        <f>IF(OR($A229="",$B229="",$C229=""),"",'OddsRatio_working_3-way'!J228)</f>
        <v/>
      </c>
      <c r="N229" s="17" t="str">
        <f>IF('Log_working_3-way'!$D228="","",A229^('Log_working_3-way'!$D228))</f>
        <v/>
      </c>
      <c r="O229" s="21" t="str">
        <f>IF('Log_working_3-way'!$D228="","",B229^('Log_working_3-way'!$D228))</f>
        <v/>
      </c>
      <c r="P229" s="22" t="str">
        <f>IF('Log_working_3-way'!$D228="","",C229^('Log_working_3-way'!$D228))</f>
        <v/>
      </c>
    </row>
    <row r="230" spans="4:16" x14ac:dyDescent="0.2">
      <c r="D230" s="20" t="str">
        <f t="shared" si="441"/>
        <v/>
      </c>
      <c r="E230" s="17" t="str">
        <f>IF(OR($A230="",$B230="",$C230=""),"",A230*'MPTO_working_3-way'!$I229)</f>
        <v/>
      </c>
      <c r="F230" s="21" t="str">
        <f>IF(OR($A230="",$B230="",$C230=""),"",B230*'MPTO_working_3-way'!$I229)</f>
        <v/>
      </c>
      <c r="G230" s="22" t="str">
        <f>IF(OR($A230="",$B230="",$C230=""),"",C230*'MPTO_working_3-way'!$I229)</f>
        <v/>
      </c>
      <c r="H230" s="17" t="str">
        <f>IF(OR($A230="",$B230="",$C230=""),"",'MPTO_working_3-way'!E229)</f>
        <v/>
      </c>
      <c r="I230" s="21" t="str">
        <f>IF(OR($A230="",$B230="",$C230=""),"",'MPTO_working_3-way'!F229)</f>
        <v/>
      </c>
      <c r="J230" s="22" t="str">
        <f>IF(OR($A230="",$B230="",$C230=""),"",'MPTO_working_3-way'!G229)</f>
        <v/>
      </c>
      <c r="K230" s="17" t="str">
        <f>IF(OR($A230="",$B230="",$C230=""),"",'OddsRatio_working_3-way'!H229)</f>
        <v/>
      </c>
      <c r="L230" s="21" t="str">
        <f>IF(OR($A230="",$B230="",$C230=""),"",'OddsRatio_working_3-way'!I229)</f>
        <v/>
      </c>
      <c r="M230" s="22" t="str">
        <f>IF(OR($A230="",$B230="",$C230=""),"",'OddsRatio_working_3-way'!J229)</f>
        <v/>
      </c>
      <c r="N230" s="17" t="str">
        <f>IF('Log_working_3-way'!$D229="","",A230^('Log_working_3-way'!$D229))</f>
        <v/>
      </c>
      <c r="O230" s="21" t="str">
        <f>IF('Log_working_3-way'!$D229="","",B230^('Log_working_3-way'!$D229))</f>
        <v/>
      </c>
      <c r="P230" s="22" t="str">
        <f>IF('Log_working_3-way'!$D229="","",C230^('Log_working_3-way'!$D229))</f>
        <v/>
      </c>
    </row>
    <row r="231" spans="4:16" x14ac:dyDescent="0.2">
      <c r="D231" s="20" t="str">
        <f t="shared" si="441"/>
        <v/>
      </c>
      <c r="E231" s="17" t="str">
        <f>IF(OR($A231="",$B231="",$C231=""),"",A231*'MPTO_working_3-way'!$I230)</f>
        <v/>
      </c>
      <c r="F231" s="21" t="str">
        <f>IF(OR($A231="",$B231="",$C231=""),"",B231*'MPTO_working_3-way'!$I230)</f>
        <v/>
      </c>
      <c r="G231" s="22" t="str">
        <f>IF(OR($A231="",$B231="",$C231=""),"",C231*'MPTO_working_3-way'!$I230)</f>
        <v/>
      </c>
      <c r="H231" s="17" t="str">
        <f>IF(OR($A231="",$B231="",$C231=""),"",'MPTO_working_3-way'!E230)</f>
        <v/>
      </c>
      <c r="I231" s="21" t="str">
        <f>IF(OR($A231="",$B231="",$C231=""),"",'MPTO_working_3-way'!F230)</f>
        <v/>
      </c>
      <c r="J231" s="22" t="str">
        <f>IF(OR($A231="",$B231="",$C231=""),"",'MPTO_working_3-way'!G230)</f>
        <v/>
      </c>
      <c r="K231" s="17" t="str">
        <f>IF(OR($A231="",$B231="",$C231=""),"",'OddsRatio_working_3-way'!H230)</f>
        <v/>
      </c>
      <c r="L231" s="21" t="str">
        <f>IF(OR($A231="",$B231="",$C231=""),"",'OddsRatio_working_3-way'!I230)</f>
        <v/>
      </c>
      <c r="M231" s="22" t="str">
        <f>IF(OR($A231="",$B231="",$C231=""),"",'OddsRatio_working_3-way'!J230)</f>
        <v/>
      </c>
      <c r="N231" s="17" t="str">
        <f>IF('Log_working_3-way'!$D230="","",A231^('Log_working_3-way'!$D230))</f>
        <v/>
      </c>
      <c r="O231" s="21" t="str">
        <f>IF('Log_working_3-way'!$D230="","",B231^('Log_working_3-way'!$D230))</f>
        <v/>
      </c>
      <c r="P231" s="22" t="str">
        <f>IF('Log_working_3-way'!$D230="","",C231^('Log_working_3-way'!$D230))</f>
        <v/>
      </c>
    </row>
    <row r="232" spans="4:16" x14ac:dyDescent="0.2">
      <c r="D232" s="20" t="str">
        <f t="shared" si="441"/>
        <v/>
      </c>
      <c r="E232" s="17" t="str">
        <f>IF(OR($A232="",$B232="",$C232=""),"",A232*'MPTO_working_3-way'!$I231)</f>
        <v/>
      </c>
      <c r="F232" s="21" t="str">
        <f>IF(OR($A232="",$B232="",$C232=""),"",B232*'MPTO_working_3-way'!$I231)</f>
        <v/>
      </c>
      <c r="G232" s="22" t="str">
        <f>IF(OR($A232="",$B232="",$C232=""),"",C232*'MPTO_working_3-way'!$I231)</f>
        <v/>
      </c>
      <c r="H232" s="17" t="str">
        <f>IF(OR($A232="",$B232="",$C232=""),"",'MPTO_working_3-way'!E231)</f>
        <v/>
      </c>
      <c r="I232" s="21" t="str">
        <f>IF(OR($A232="",$B232="",$C232=""),"",'MPTO_working_3-way'!F231)</f>
        <v/>
      </c>
      <c r="J232" s="22" t="str">
        <f>IF(OR($A232="",$B232="",$C232=""),"",'MPTO_working_3-way'!G231)</f>
        <v/>
      </c>
      <c r="K232" s="17" t="str">
        <f>IF(OR($A232="",$B232="",$C232=""),"",'OddsRatio_working_3-way'!H231)</f>
        <v/>
      </c>
      <c r="L232" s="21" t="str">
        <f>IF(OR($A232="",$B232="",$C232=""),"",'OddsRatio_working_3-way'!I231)</f>
        <v/>
      </c>
      <c r="M232" s="22" t="str">
        <f>IF(OR($A232="",$B232="",$C232=""),"",'OddsRatio_working_3-way'!J231)</f>
        <v/>
      </c>
      <c r="N232" s="17" t="str">
        <f>IF('Log_working_3-way'!$D231="","",A232^('Log_working_3-way'!$D231))</f>
        <v/>
      </c>
      <c r="O232" s="21" t="str">
        <f>IF('Log_working_3-way'!$D231="","",B232^('Log_working_3-way'!$D231))</f>
        <v/>
      </c>
      <c r="P232" s="22" t="str">
        <f>IF('Log_working_3-way'!$D231="","",C232^('Log_working_3-way'!$D231))</f>
        <v/>
      </c>
    </row>
    <row r="233" spans="4:16" x14ac:dyDescent="0.2">
      <c r="D233" s="20" t="str">
        <f t="shared" si="441"/>
        <v/>
      </c>
      <c r="E233" s="17" t="str">
        <f>IF(OR($A233="",$B233="",$C233=""),"",A233*'MPTO_working_3-way'!$I232)</f>
        <v/>
      </c>
      <c r="F233" s="21" t="str">
        <f>IF(OR($A233="",$B233="",$C233=""),"",B233*'MPTO_working_3-way'!$I232)</f>
        <v/>
      </c>
      <c r="G233" s="22" t="str">
        <f>IF(OR($A233="",$B233="",$C233=""),"",C233*'MPTO_working_3-way'!$I232)</f>
        <v/>
      </c>
      <c r="H233" s="17" t="str">
        <f>IF(OR($A233="",$B233="",$C233=""),"",'MPTO_working_3-way'!E232)</f>
        <v/>
      </c>
      <c r="I233" s="21" t="str">
        <f>IF(OR($A233="",$B233="",$C233=""),"",'MPTO_working_3-way'!F232)</f>
        <v/>
      </c>
      <c r="J233" s="22" t="str">
        <f>IF(OR($A233="",$B233="",$C233=""),"",'MPTO_working_3-way'!G232)</f>
        <v/>
      </c>
      <c r="K233" s="17" t="str">
        <f>IF(OR($A233="",$B233="",$C233=""),"",'OddsRatio_working_3-way'!H232)</f>
        <v/>
      </c>
      <c r="L233" s="21" t="str">
        <f>IF(OR($A233="",$B233="",$C233=""),"",'OddsRatio_working_3-way'!I232)</f>
        <v/>
      </c>
      <c r="M233" s="22" t="str">
        <f>IF(OR($A233="",$B233="",$C233=""),"",'OddsRatio_working_3-way'!J232)</f>
        <v/>
      </c>
      <c r="N233" s="17" t="str">
        <f>IF('Log_working_3-way'!$D232="","",A233^('Log_working_3-way'!$D232))</f>
        <v/>
      </c>
      <c r="O233" s="21" t="str">
        <f>IF('Log_working_3-way'!$D232="","",B233^('Log_working_3-way'!$D232))</f>
        <v/>
      </c>
      <c r="P233" s="22" t="str">
        <f>IF('Log_working_3-way'!$D232="","",C233^('Log_working_3-way'!$D232))</f>
        <v/>
      </c>
    </row>
    <row r="234" spans="4:16" x14ac:dyDescent="0.2">
      <c r="D234" s="20" t="str">
        <f t="shared" si="441"/>
        <v/>
      </c>
      <c r="E234" s="17" t="str">
        <f>IF(OR($A234="",$B234="",$C234=""),"",A234*'MPTO_working_3-way'!$I233)</f>
        <v/>
      </c>
      <c r="F234" s="21" t="str">
        <f>IF(OR($A234="",$B234="",$C234=""),"",B234*'MPTO_working_3-way'!$I233)</f>
        <v/>
      </c>
      <c r="G234" s="22" t="str">
        <f>IF(OR($A234="",$B234="",$C234=""),"",C234*'MPTO_working_3-way'!$I233)</f>
        <v/>
      </c>
      <c r="H234" s="17" t="str">
        <f>IF(OR($A234="",$B234="",$C234=""),"",'MPTO_working_3-way'!E233)</f>
        <v/>
      </c>
      <c r="I234" s="21" t="str">
        <f>IF(OR($A234="",$B234="",$C234=""),"",'MPTO_working_3-way'!F233)</f>
        <v/>
      </c>
      <c r="J234" s="22" t="str">
        <f>IF(OR($A234="",$B234="",$C234=""),"",'MPTO_working_3-way'!G233)</f>
        <v/>
      </c>
      <c r="K234" s="17" t="str">
        <f>IF(OR($A234="",$B234="",$C234=""),"",'OddsRatio_working_3-way'!H233)</f>
        <v/>
      </c>
      <c r="L234" s="21" t="str">
        <f>IF(OR($A234="",$B234="",$C234=""),"",'OddsRatio_working_3-way'!I233)</f>
        <v/>
      </c>
      <c r="M234" s="22" t="str">
        <f>IF(OR($A234="",$B234="",$C234=""),"",'OddsRatio_working_3-way'!J233)</f>
        <v/>
      </c>
      <c r="N234" s="17" t="str">
        <f>IF('Log_working_3-way'!$D233="","",A234^('Log_working_3-way'!$D233))</f>
        <v/>
      </c>
      <c r="O234" s="21" t="str">
        <f>IF('Log_working_3-way'!$D233="","",B234^('Log_working_3-way'!$D233))</f>
        <v/>
      </c>
      <c r="P234" s="22" t="str">
        <f>IF('Log_working_3-way'!$D233="","",C234^('Log_working_3-way'!$D233))</f>
        <v/>
      </c>
    </row>
    <row r="235" spans="4:16" x14ac:dyDescent="0.2">
      <c r="D235" s="20" t="str">
        <f t="shared" si="441"/>
        <v/>
      </c>
      <c r="E235" s="17" t="str">
        <f>IF(OR($A235="",$B235="",$C235=""),"",A235*'MPTO_working_3-way'!$I234)</f>
        <v/>
      </c>
      <c r="F235" s="21" t="str">
        <f>IF(OR($A235="",$B235="",$C235=""),"",B235*'MPTO_working_3-way'!$I234)</f>
        <v/>
      </c>
      <c r="G235" s="22" t="str">
        <f>IF(OR($A235="",$B235="",$C235=""),"",C235*'MPTO_working_3-way'!$I234)</f>
        <v/>
      </c>
      <c r="H235" s="17" t="str">
        <f>IF(OR($A235="",$B235="",$C235=""),"",'MPTO_working_3-way'!E234)</f>
        <v/>
      </c>
      <c r="I235" s="21" t="str">
        <f>IF(OR($A235="",$B235="",$C235=""),"",'MPTO_working_3-way'!F234)</f>
        <v/>
      </c>
      <c r="J235" s="22" t="str">
        <f>IF(OR($A235="",$B235="",$C235=""),"",'MPTO_working_3-way'!G234)</f>
        <v/>
      </c>
      <c r="K235" s="17" t="str">
        <f>IF(OR($A235="",$B235="",$C235=""),"",'OddsRatio_working_3-way'!H234)</f>
        <v/>
      </c>
      <c r="L235" s="21" t="str">
        <f>IF(OR($A235="",$B235="",$C235=""),"",'OddsRatio_working_3-way'!I234)</f>
        <v/>
      </c>
      <c r="M235" s="22" t="str">
        <f>IF(OR($A235="",$B235="",$C235=""),"",'OddsRatio_working_3-way'!J234)</f>
        <v/>
      </c>
      <c r="N235" s="17" t="str">
        <f>IF('Log_working_3-way'!$D234="","",A235^('Log_working_3-way'!$D234))</f>
        <v/>
      </c>
      <c r="O235" s="21" t="str">
        <f>IF('Log_working_3-way'!$D234="","",B235^('Log_working_3-way'!$D234))</f>
        <v/>
      </c>
      <c r="P235" s="22" t="str">
        <f>IF('Log_working_3-way'!$D234="","",C235^('Log_working_3-way'!$D234))</f>
        <v/>
      </c>
    </row>
    <row r="236" spans="4:16" x14ac:dyDescent="0.2">
      <c r="D236" s="20" t="str">
        <f t="shared" si="441"/>
        <v/>
      </c>
      <c r="E236" s="17" t="str">
        <f>IF(OR($A236="",$B236="",$C236=""),"",A236*'MPTO_working_3-way'!$I235)</f>
        <v/>
      </c>
      <c r="F236" s="21" t="str">
        <f>IF(OR($A236="",$B236="",$C236=""),"",B236*'MPTO_working_3-way'!$I235)</f>
        <v/>
      </c>
      <c r="G236" s="22" t="str">
        <f>IF(OR($A236="",$B236="",$C236=""),"",C236*'MPTO_working_3-way'!$I235)</f>
        <v/>
      </c>
      <c r="H236" s="17" t="str">
        <f>IF(OR($A236="",$B236="",$C236=""),"",'MPTO_working_3-way'!E235)</f>
        <v/>
      </c>
      <c r="I236" s="21" t="str">
        <f>IF(OR($A236="",$B236="",$C236=""),"",'MPTO_working_3-way'!F235)</f>
        <v/>
      </c>
      <c r="J236" s="22" t="str">
        <f>IF(OR($A236="",$B236="",$C236=""),"",'MPTO_working_3-way'!G235)</f>
        <v/>
      </c>
      <c r="K236" s="17" t="str">
        <f>IF(OR($A236="",$B236="",$C236=""),"",'OddsRatio_working_3-way'!H235)</f>
        <v/>
      </c>
      <c r="L236" s="21" t="str">
        <f>IF(OR($A236="",$B236="",$C236=""),"",'OddsRatio_working_3-way'!I235)</f>
        <v/>
      </c>
      <c r="M236" s="22" t="str">
        <f>IF(OR($A236="",$B236="",$C236=""),"",'OddsRatio_working_3-way'!J235)</f>
        <v/>
      </c>
      <c r="N236" s="17" t="str">
        <f>IF('Log_working_3-way'!$D235="","",A236^('Log_working_3-way'!$D235))</f>
        <v/>
      </c>
      <c r="O236" s="21" t="str">
        <f>IF('Log_working_3-way'!$D235="","",B236^('Log_working_3-way'!$D235))</f>
        <v/>
      </c>
      <c r="P236" s="22" t="str">
        <f>IF('Log_working_3-way'!$D235="","",C236^('Log_working_3-way'!$D235))</f>
        <v/>
      </c>
    </row>
    <row r="237" spans="4:16" x14ac:dyDescent="0.2">
      <c r="D237" s="20" t="str">
        <f t="shared" si="441"/>
        <v/>
      </c>
      <c r="E237" s="17" t="str">
        <f>IF(OR($A237="",$B237="",$C237=""),"",A237*'MPTO_working_3-way'!$I236)</f>
        <v/>
      </c>
      <c r="F237" s="21" t="str">
        <f>IF(OR($A237="",$B237="",$C237=""),"",B237*'MPTO_working_3-way'!$I236)</f>
        <v/>
      </c>
      <c r="G237" s="22" t="str">
        <f>IF(OR($A237="",$B237="",$C237=""),"",C237*'MPTO_working_3-way'!$I236)</f>
        <v/>
      </c>
      <c r="H237" s="17" t="str">
        <f>IF(OR($A237="",$B237="",$C237=""),"",'MPTO_working_3-way'!E236)</f>
        <v/>
      </c>
      <c r="I237" s="21" t="str">
        <f>IF(OR($A237="",$B237="",$C237=""),"",'MPTO_working_3-way'!F236)</f>
        <v/>
      </c>
      <c r="J237" s="22" t="str">
        <f>IF(OR($A237="",$B237="",$C237=""),"",'MPTO_working_3-way'!G236)</f>
        <v/>
      </c>
      <c r="K237" s="17" t="str">
        <f>IF(OR($A237="",$B237="",$C237=""),"",'OddsRatio_working_3-way'!H236)</f>
        <v/>
      </c>
      <c r="L237" s="21" t="str">
        <f>IF(OR($A237="",$B237="",$C237=""),"",'OddsRatio_working_3-way'!I236)</f>
        <v/>
      </c>
      <c r="M237" s="22" t="str">
        <f>IF(OR($A237="",$B237="",$C237=""),"",'OddsRatio_working_3-way'!J236)</f>
        <v/>
      </c>
      <c r="N237" s="17" t="str">
        <f>IF('Log_working_3-way'!$D236="","",A237^('Log_working_3-way'!$D236))</f>
        <v/>
      </c>
      <c r="O237" s="21" t="str">
        <f>IF('Log_working_3-way'!$D236="","",B237^('Log_working_3-way'!$D236))</f>
        <v/>
      </c>
      <c r="P237" s="22" t="str">
        <f>IF('Log_working_3-way'!$D236="","",C237^('Log_working_3-way'!$D236))</f>
        <v/>
      </c>
    </row>
    <row r="238" spans="4:16" x14ac:dyDescent="0.2">
      <c r="D238" s="20" t="str">
        <f t="shared" si="441"/>
        <v/>
      </c>
      <c r="E238" s="17" t="str">
        <f>IF(OR($A238="",$B238="",$C238=""),"",A238*'MPTO_working_3-way'!$I237)</f>
        <v/>
      </c>
      <c r="F238" s="21" t="str">
        <f>IF(OR($A238="",$B238="",$C238=""),"",B238*'MPTO_working_3-way'!$I237)</f>
        <v/>
      </c>
      <c r="G238" s="22" t="str">
        <f>IF(OR($A238="",$B238="",$C238=""),"",C238*'MPTO_working_3-way'!$I237)</f>
        <v/>
      </c>
      <c r="H238" s="17" t="str">
        <f>IF(OR($A238="",$B238="",$C238=""),"",'MPTO_working_3-way'!E237)</f>
        <v/>
      </c>
      <c r="I238" s="21" t="str">
        <f>IF(OR($A238="",$B238="",$C238=""),"",'MPTO_working_3-way'!F237)</f>
        <v/>
      </c>
      <c r="J238" s="22" t="str">
        <f>IF(OR($A238="",$B238="",$C238=""),"",'MPTO_working_3-way'!G237)</f>
        <v/>
      </c>
      <c r="K238" s="17" t="str">
        <f>IF(OR($A238="",$B238="",$C238=""),"",'OddsRatio_working_3-way'!H237)</f>
        <v/>
      </c>
      <c r="L238" s="21" t="str">
        <f>IF(OR($A238="",$B238="",$C238=""),"",'OddsRatio_working_3-way'!I237)</f>
        <v/>
      </c>
      <c r="M238" s="22" t="str">
        <f>IF(OR($A238="",$B238="",$C238=""),"",'OddsRatio_working_3-way'!J237)</f>
        <v/>
      </c>
      <c r="N238" s="17" t="str">
        <f>IF('Log_working_3-way'!$D237="","",A238^('Log_working_3-way'!$D237))</f>
        <v/>
      </c>
      <c r="O238" s="21" t="str">
        <f>IF('Log_working_3-way'!$D237="","",B238^('Log_working_3-way'!$D237))</f>
        <v/>
      </c>
      <c r="P238" s="22" t="str">
        <f>IF('Log_working_3-way'!$D237="","",C238^('Log_working_3-way'!$D237))</f>
        <v/>
      </c>
    </row>
    <row r="239" spans="4:16" x14ac:dyDescent="0.2">
      <c r="D239" s="20" t="str">
        <f t="shared" si="441"/>
        <v/>
      </c>
      <c r="E239" s="17" t="str">
        <f>IF(OR($A239="",$B239="",$C239=""),"",A239*'MPTO_working_3-way'!$I238)</f>
        <v/>
      </c>
      <c r="F239" s="21" t="str">
        <f>IF(OR($A239="",$B239="",$C239=""),"",B239*'MPTO_working_3-way'!$I238)</f>
        <v/>
      </c>
      <c r="G239" s="22" t="str">
        <f>IF(OR($A239="",$B239="",$C239=""),"",C239*'MPTO_working_3-way'!$I238)</f>
        <v/>
      </c>
      <c r="H239" s="17" t="str">
        <f>IF(OR($A239="",$B239="",$C239=""),"",'MPTO_working_3-way'!E238)</f>
        <v/>
      </c>
      <c r="I239" s="21" t="str">
        <f>IF(OR($A239="",$B239="",$C239=""),"",'MPTO_working_3-way'!F238)</f>
        <v/>
      </c>
      <c r="J239" s="22" t="str">
        <f>IF(OR($A239="",$B239="",$C239=""),"",'MPTO_working_3-way'!G238)</f>
        <v/>
      </c>
      <c r="K239" s="17" t="str">
        <f>IF(OR($A239="",$B239="",$C239=""),"",'OddsRatio_working_3-way'!H238)</f>
        <v/>
      </c>
      <c r="L239" s="21" t="str">
        <f>IF(OR($A239="",$B239="",$C239=""),"",'OddsRatio_working_3-way'!I238)</f>
        <v/>
      </c>
      <c r="M239" s="22" t="str">
        <f>IF(OR($A239="",$B239="",$C239=""),"",'OddsRatio_working_3-way'!J238)</f>
        <v/>
      </c>
      <c r="N239" s="17" t="str">
        <f>IF('Log_working_3-way'!$D238="","",A239^('Log_working_3-way'!$D238))</f>
        <v/>
      </c>
      <c r="O239" s="21" t="str">
        <f>IF('Log_working_3-way'!$D238="","",B239^('Log_working_3-way'!$D238))</f>
        <v/>
      </c>
      <c r="P239" s="22" t="str">
        <f>IF('Log_working_3-way'!$D238="","",C239^('Log_working_3-way'!$D238))</f>
        <v/>
      </c>
    </row>
    <row r="240" spans="4:16" x14ac:dyDescent="0.2">
      <c r="D240" s="20" t="str">
        <f t="shared" si="441"/>
        <v/>
      </c>
      <c r="E240" s="17" t="str">
        <f>IF(OR($A240="",$B240="",$C240=""),"",A240*'MPTO_working_3-way'!$I239)</f>
        <v/>
      </c>
      <c r="F240" s="21" t="str">
        <f>IF(OR($A240="",$B240="",$C240=""),"",B240*'MPTO_working_3-way'!$I239)</f>
        <v/>
      </c>
      <c r="G240" s="22" t="str">
        <f>IF(OR($A240="",$B240="",$C240=""),"",C240*'MPTO_working_3-way'!$I239)</f>
        <v/>
      </c>
      <c r="H240" s="17" t="str">
        <f>IF(OR($A240="",$B240="",$C240=""),"",'MPTO_working_3-way'!E239)</f>
        <v/>
      </c>
      <c r="I240" s="21" t="str">
        <f>IF(OR($A240="",$B240="",$C240=""),"",'MPTO_working_3-way'!F239)</f>
        <v/>
      </c>
      <c r="J240" s="22" t="str">
        <f>IF(OR($A240="",$B240="",$C240=""),"",'MPTO_working_3-way'!G239)</f>
        <v/>
      </c>
      <c r="K240" s="17" t="str">
        <f>IF(OR($A240="",$B240="",$C240=""),"",'OddsRatio_working_3-way'!H239)</f>
        <v/>
      </c>
      <c r="L240" s="21" t="str">
        <f>IF(OR($A240="",$B240="",$C240=""),"",'OddsRatio_working_3-way'!I239)</f>
        <v/>
      </c>
      <c r="M240" s="22" t="str">
        <f>IF(OR($A240="",$B240="",$C240=""),"",'OddsRatio_working_3-way'!J239)</f>
        <v/>
      </c>
      <c r="N240" s="17" t="str">
        <f>IF('Log_working_3-way'!$D239="","",A240^('Log_working_3-way'!$D239))</f>
        <v/>
      </c>
      <c r="O240" s="21" t="str">
        <f>IF('Log_working_3-way'!$D239="","",B240^('Log_working_3-way'!$D239))</f>
        <v/>
      </c>
      <c r="P240" s="22" t="str">
        <f>IF('Log_working_3-way'!$D239="","",C240^('Log_working_3-way'!$D239))</f>
        <v/>
      </c>
    </row>
    <row r="241" spans="4:16" x14ac:dyDescent="0.2">
      <c r="D241" s="20" t="str">
        <f t="shared" si="441"/>
        <v/>
      </c>
      <c r="E241" s="17" t="str">
        <f>IF(OR($A241="",$B241="",$C241=""),"",A241*'MPTO_working_3-way'!$I240)</f>
        <v/>
      </c>
      <c r="F241" s="21" t="str">
        <f>IF(OR($A241="",$B241="",$C241=""),"",B241*'MPTO_working_3-way'!$I240)</f>
        <v/>
      </c>
      <c r="G241" s="22" t="str">
        <f>IF(OR($A241="",$B241="",$C241=""),"",C241*'MPTO_working_3-way'!$I240)</f>
        <v/>
      </c>
      <c r="H241" s="17" t="str">
        <f>IF(OR($A241="",$B241="",$C241=""),"",'MPTO_working_3-way'!E240)</f>
        <v/>
      </c>
      <c r="I241" s="21" t="str">
        <f>IF(OR($A241="",$B241="",$C241=""),"",'MPTO_working_3-way'!F240)</f>
        <v/>
      </c>
      <c r="J241" s="22" t="str">
        <f>IF(OR($A241="",$B241="",$C241=""),"",'MPTO_working_3-way'!G240)</f>
        <v/>
      </c>
      <c r="K241" s="17" t="str">
        <f>IF(OR($A241="",$B241="",$C241=""),"",'OddsRatio_working_3-way'!H240)</f>
        <v/>
      </c>
      <c r="L241" s="21" t="str">
        <f>IF(OR($A241="",$B241="",$C241=""),"",'OddsRatio_working_3-way'!I240)</f>
        <v/>
      </c>
      <c r="M241" s="22" t="str">
        <f>IF(OR($A241="",$B241="",$C241=""),"",'OddsRatio_working_3-way'!J240)</f>
        <v/>
      </c>
      <c r="N241" s="17" t="str">
        <f>IF('Log_working_3-way'!$D240="","",A241^('Log_working_3-way'!$D240))</f>
        <v/>
      </c>
      <c r="O241" s="21" t="str">
        <f>IF('Log_working_3-way'!$D240="","",B241^('Log_working_3-way'!$D240))</f>
        <v/>
      </c>
      <c r="P241" s="22" t="str">
        <f>IF('Log_working_3-way'!$D240="","",C241^('Log_working_3-way'!$D240))</f>
        <v/>
      </c>
    </row>
    <row r="242" spans="4:16" x14ac:dyDescent="0.2">
      <c r="D242" s="20" t="str">
        <f t="shared" si="441"/>
        <v/>
      </c>
      <c r="E242" s="17" t="str">
        <f>IF(OR($A242="",$B242="",$C242=""),"",A242*'MPTO_working_3-way'!$I241)</f>
        <v/>
      </c>
      <c r="F242" s="21" t="str">
        <f>IF(OR($A242="",$B242="",$C242=""),"",B242*'MPTO_working_3-way'!$I241)</f>
        <v/>
      </c>
      <c r="G242" s="22" t="str">
        <f>IF(OR($A242="",$B242="",$C242=""),"",C242*'MPTO_working_3-way'!$I241)</f>
        <v/>
      </c>
      <c r="H242" s="17" t="str">
        <f>IF(OR($A242="",$B242="",$C242=""),"",'MPTO_working_3-way'!E241)</f>
        <v/>
      </c>
      <c r="I242" s="21" t="str">
        <f>IF(OR($A242="",$B242="",$C242=""),"",'MPTO_working_3-way'!F241)</f>
        <v/>
      </c>
      <c r="J242" s="22" t="str">
        <f>IF(OR($A242="",$B242="",$C242=""),"",'MPTO_working_3-way'!G241)</f>
        <v/>
      </c>
      <c r="K242" s="17" t="str">
        <f>IF(OR($A242="",$B242="",$C242=""),"",'OddsRatio_working_3-way'!H241)</f>
        <v/>
      </c>
      <c r="L242" s="21" t="str">
        <f>IF(OR($A242="",$B242="",$C242=""),"",'OddsRatio_working_3-way'!I241)</f>
        <v/>
      </c>
      <c r="M242" s="22" t="str">
        <f>IF(OR($A242="",$B242="",$C242=""),"",'OddsRatio_working_3-way'!J241)</f>
        <v/>
      </c>
      <c r="N242" s="17" t="str">
        <f>IF('Log_working_3-way'!$D241="","",A242^('Log_working_3-way'!$D241))</f>
        <v/>
      </c>
      <c r="O242" s="21" t="str">
        <f>IF('Log_working_3-way'!$D241="","",B242^('Log_working_3-way'!$D241))</f>
        <v/>
      </c>
      <c r="P242" s="22" t="str">
        <f>IF('Log_working_3-way'!$D241="","",C242^('Log_working_3-way'!$D241))</f>
        <v/>
      </c>
    </row>
    <row r="243" spans="4:16" x14ac:dyDescent="0.2">
      <c r="D243" s="20" t="str">
        <f t="shared" si="441"/>
        <v/>
      </c>
      <c r="E243" s="17" t="str">
        <f>IF(OR($A243="",$B243="",$C243=""),"",A243*'MPTO_working_3-way'!$I242)</f>
        <v/>
      </c>
      <c r="F243" s="21" t="str">
        <f>IF(OR($A243="",$B243="",$C243=""),"",B243*'MPTO_working_3-way'!$I242)</f>
        <v/>
      </c>
      <c r="G243" s="22" t="str">
        <f>IF(OR($A243="",$B243="",$C243=""),"",C243*'MPTO_working_3-way'!$I242)</f>
        <v/>
      </c>
      <c r="H243" s="17" t="str">
        <f>IF(OR($A243="",$B243="",$C243=""),"",'MPTO_working_3-way'!E242)</f>
        <v/>
      </c>
      <c r="I243" s="21" t="str">
        <f>IF(OR($A243="",$B243="",$C243=""),"",'MPTO_working_3-way'!F242)</f>
        <v/>
      </c>
      <c r="J243" s="22" t="str">
        <f>IF(OR($A243="",$B243="",$C243=""),"",'MPTO_working_3-way'!G242)</f>
        <v/>
      </c>
      <c r="K243" s="17" t="str">
        <f>IF(OR($A243="",$B243="",$C243=""),"",'OddsRatio_working_3-way'!H242)</f>
        <v/>
      </c>
      <c r="L243" s="21" t="str">
        <f>IF(OR($A243="",$B243="",$C243=""),"",'OddsRatio_working_3-way'!I242)</f>
        <v/>
      </c>
      <c r="M243" s="22" t="str">
        <f>IF(OR($A243="",$B243="",$C243=""),"",'OddsRatio_working_3-way'!J242)</f>
        <v/>
      </c>
      <c r="N243" s="17" t="str">
        <f>IF('Log_working_3-way'!$D242="","",A243^('Log_working_3-way'!$D242))</f>
        <v/>
      </c>
      <c r="O243" s="21" t="str">
        <f>IF('Log_working_3-way'!$D242="","",B243^('Log_working_3-way'!$D242))</f>
        <v/>
      </c>
      <c r="P243" s="22" t="str">
        <f>IF('Log_working_3-way'!$D242="","",C243^('Log_working_3-way'!$D242))</f>
        <v/>
      </c>
    </row>
    <row r="244" spans="4:16" x14ac:dyDescent="0.2">
      <c r="D244" s="20" t="str">
        <f t="shared" si="441"/>
        <v/>
      </c>
      <c r="E244" s="17" t="str">
        <f>IF(OR($A244="",$B244="",$C244=""),"",A244*'MPTO_working_3-way'!$I243)</f>
        <v/>
      </c>
      <c r="F244" s="21" t="str">
        <f>IF(OR($A244="",$B244="",$C244=""),"",B244*'MPTO_working_3-way'!$I243)</f>
        <v/>
      </c>
      <c r="G244" s="22" t="str">
        <f>IF(OR($A244="",$B244="",$C244=""),"",C244*'MPTO_working_3-way'!$I243)</f>
        <v/>
      </c>
      <c r="H244" s="17" t="str">
        <f>IF(OR($A244="",$B244="",$C244=""),"",'MPTO_working_3-way'!E243)</f>
        <v/>
      </c>
      <c r="I244" s="21" t="str">
        <f>IF(OR($A244="",$B244="",$C244=""),"",'MPTO_working_3-way'!F243)</f>
        <v/>
      </c>
      <c r="J244" s="22" t="str">
        <f>IF(OR($A244="",$B244="",$C244=""),"",'MPTO_working_3-way'!G243)</f>
        <v/>
      </c>
      <c r="K244" s="17" t="str">
        <f>IF(OR($A244="",$B244="",$C244=""),"",'OddsRatio_working_3-way'!H243)</f>
        <v/>
      </c>
      <c r="L244" s="21" t="str">
        <f>IF(OR($A244="",$B244="",$C244=""),"",'OddsRatio_working_3-way'!I243)</f>
        <v/>
      </c>
      <c r="M244" s="22" t="str">
        <f>IF(OR($A244="",$B244="",$C244=""),"",'OddsRatio_working_3-way'!J243)</f>
        <v/>
      </c>
      <c r="N244" s="17" t="str">
        <f>IF('Log_working_3-way'!$D243="","",A244^('Log_working_3-way'!$D243))</f>
        <v/>
      </c>
      <c r="O244" s="21" t="str">
        <f>IF('Log_working_3-way'!$D243="","",B244^('Log_working_3-way'!$D243))</f>
        <v/>
      </c>
      <c r="P244" s="22" t="str">
        <f>IF('Log_working_3-way'!$D243="","",C244^('Log_working_3-way'!$D243))</f>
        <v/>
      </c>
    </row>
    <row r="245" spans="4:16" x14ac:dyDescent="0.2">
      <c r="D245" s="20" t="str">
        <f t="shared" si="441"/>
        <v/>
      </c>
      <c r="E245" s="17" t="str">
        <f>IF(OR($A245="",$B245="",$C245=""),"",A245*'MPTO_working_3-way'!$I244)</f>
        <v/>
      </c>
      <c r="F245" s="21" t="str">
        <f>IF(OR($A245="",$B245="",$C245=""),"",B245*'MPTO_working_3-way'!$I244)</f>
        <v/>
      </c>
      <c r="G245" s="22" t="str">
        <f>IF(OR($A245="",$B245="",$C245=""),"",C245*'MPTO_working_3-way'!$I244)</f>
        <v/>
      </c>
      <c r="H245" s="17" t="str">
        <f>IF(OR($A245="",$B245="",$C245=""),"",'MPTO_working_3-way'!E244)</f>
        <v/>
      </c>
      <c r="I245" s="21" t="str">
        <f>IF(OR($A245="",$B245="",$C245=""),"",'MPTO_working_3-way'!F244)</f>
        <v/>
      </c>
      <c r="J245" s="22" t="str">
        <f>IF(OR($A245="",$B245="",$C245=""),"",'MPTO_working_3-way'!G244)</f>
        <v/>
      </c>
      <c r="K245" s="17" t="str">
        <f>IF(OR($A245="",$B245="",$C245=""),"",'OddsRatio_working_3-way'!H244)</f>
        <v/>
      </c>
      <c r="L245" s="21" t="str">
        <f>IF(OR($A245="",$B245="",$C245=""),"",'OddsRatio_working_3-way'!I244)</f>
        <v/>
      </c>
      <c r="M245" s="22" t="str">
        <f>IF(OR($A245="",$B245="",$C245=""),"",'OddsRatio_working_3-way'!J244)</f>
        <v/>
      </c>
      <c r="N245" s="17" t="str">
        <f>IF('Log_working_3-way'!$D244="","",A245^('Log_working_3-way'!$D244))</f>
        <v/>
      </c>
      <c r="O245" s="21" t="str">
        <f>IF('Log_working_3-way'!$D244="","",B245^('Log_working_3-way'!$D244))</f>
        <v/>
      </c>
      <c r="P245" s="22" t="str">
        <f>IF('Log_working_3-way'!$D244="","",C245^('Log_working_3-way'!$D244))</f>
        <v/>
      </c>
    </row>
    <row r="246" spans="4:16" x14ac:dyDescent="0.2">
      <c r="D246" s="20" t="str">
        <f t="shared" si="441"/>
        <v/>
      </c>
      <c r="E246" s="17" t="str">
        <f>IF(OR($A246="",$B246="",$C246=""),"",A246*'MPTO_working_3-way'!$I245)</f>
        <v/>
      </c>
      <c r="F246" s="21" t="str">
        <f>IF(OR($A246="",$B246="",$C246=""),"",B246*'MPTO_working_3-way'!$I245)</f>
        <v/>
      </c>
      <c r="G246" s="22" t="str">
        <f>IF(OR($A246="",$B246="",$C246=""),"",C246*'MPTO_working_3-way'!$I245)</f>
        <v/>
      </c>
      <c r="H246" s="17" t="str">
        <f>IF(OR($A246="",$B246="",$C246=""),"",'MPTO_working_3-way'!E245)</f>
        <v/>
      </c>
      <c r="I246" s="21" t="str">
        <f>IF(OR($A246="",$B246="",$C246=""),"",'MPTO_working_3-way'!F245)</f>
        <v/>
      </c>
      <c r="J246" s="22" t="str">
        <f>IF(OR($A246="",$B246="",$C246=""),"",'MPTO_working_3-way'!G245)</f>
        <v/>
      </c>
      <c r="K246" s="17" t="str">
        <f>IF(OR($A246="",$B246="",$C246=""),"",'OddsRatio_working_3-way'!H245)</f>
        <v/>
      </c>
      <c r="L246" s="21" t="str">
        <f>IF(OR($A246="",$B246="",$C246=""),"",'OddsRatio_working_3-way'!I245)</f>
        <v/>
      </c>
      <c r="M246" s="22" t="str">
        <f>IF(OR($A246="",$B246="",$C246=""),"",'OddsRatio_working_3-way'!J245)</f>
        <v/>
      </c>
      <c r="N246" s="17" t="str">
        <f>IF('Log_working_3-way'!$D245="","",A246^('Log_working_3-way'!$D245))</f>
        <v/>
      </c>
      <c r="O246" s="21" t="str">
        <f>IF('Log_working_3-way'!$D245="","",B246^('Log_working_3-way'!$D245))</f>
        <v/>
      </c>
      <c r="P246" s="22" t="str">
        <f>IF('Log_working_3-way'!$D245="","",C246^('Log_working_3-way'!$D245))</f>
        <v/>
      </c>
    </row>
    <row r="247" spans="4:16" x14ac:dyDescent="0.2">
      <c r="D247" s="20" t="str">
        <f t="shared" si="441"/>
        <v/>
      </c>
      <c r="E247" s="17" t="str">
        <f>IF(OR($A247="",$B247="",$C247=""),"",A247*'MPTO_working_3-way'!$I246)</f>
        <v/>
      </c>
      <c r="F247" s="21" t="str">
        <f>IF(OR($A247="",$B247="",$C247=""),"",B247*'MPTO_working_3-way'!$I246)</f>
        <v/>
      </c>
      <c r="G247" s="22" t="str">
        <f>IF(OR($A247="",$B247="",$C247=""),"",C247*'MPTO_working_3-way'!$I246)</f>
        <v/>
      </c>
      <c r="H247" s="17" t="str">
        <f>IF(OR($A247="",$B247="",$C247=""),"",'MPTO_working_3-way'!E246)</f>
        <v/>
      </c>
      <c r="I247" s="21" t="str">
        <f>IF(OR($A247="",$B247="",$C247=""),"",'MPTO_working_3-way'!F246)</f>
        <v/>
      </c>
      <c r="J247" s="22" t="str">
        <f>IF(OR($A247="",$B247="",$C247=""),"",'MPTO_working_3-way'!G246)</f>
        <v/>
      </c>
      <c r="K247" s="17" t="str">
        <f>IF(OR($A247="",$B247="",$C247=""),"",'OddsRatio_working_3-way'!H246)</f>
        <v/>
      </c>
      <c r="L247" s="21" t="str">
        <f>IF(OR($A247="",$B247="",$C247=""),"",'OddsRatio_working_3-way'!I246)</f>
        <v/>
      </c>
      <c r="M247" s="22" t="str">
        <f>IF(OR($A247="",$B247="",$C247=""),"",'OddsRatio_working_3-way'!J246)</f>
        <v/>
      </c>
      <c r="N247" s="17" t="str">
        <f>IF('Log_working_3-way'!$D246="","",A247^('Log_working_3-way'!$D246))</f>
        <v/>
      </c>
      <c r="O247" s="21" t="str">
        <f>IF('Log_working_3-way'!$D246="","",B247^('Log_working_3-way'!$D246))</f>
        <v/>
      </c>
      <c r="P247" s="22" t="str">
        <f>IF('Log_working_3-way'!$D246="","",C247^('Log_working_3-way'!$D246))</f>
        <v/>
      </c>
    </row>
    <row r="248" spans="4:16" x14ac:dyDescent="0.2">
      <c r="D248" s="20" t="str">
        <f t="shared" si="441"/>
        <v/>
      </c>
      <c r="E248" s="17" t="str">
        <f>IF(OR($A248="",$B248="",$C248=""),"",A248*'MPTO_working_3-way'!$I247)</f>
        <v/>
      </c>
      <c r="F248" s="21" t="str">
        <f>IF(OR($A248="",$B248="",$C248=""),"",B248*'MPTO_working_3-way'!$I247)</f>
        <v/>
      </c>
      <c r="G248" s="22" t="str">
        <f>IF(OR($A248="",$B248="",$C248=""),"",C248*'MPTO_working_3-way'!$I247)</f>
        <v/>
      </c>
      <c r="H248" s="17" t="str">
        <f>IF(OR($A248="",$B248="",$C248=""),"",'MPTO_working_3-way'!E247)</f>
        <v/>
      </c>
      <c r="I248" s="21" t="str">
        <f>IF(OR($A248="",$B248="",$C248=""),"",'MPTO_working_3-way'!F247)</f>
        <v/>
      </c>
      <c r="J248" s="22" t="str">
        <f>IF(OR($A248="",$B248="",$C248=""),"",'MPTO_working_3-way'!G247)</f>
        <v/>
      </c>
      <c r="K248" s="17" t="str">
        <f>IF(OR($A248="",$B248="",$C248=""),"",'OddsRatio_working_3-way'!H247)</f>
        <v/>
      </c>
      <c r="L248" s="21" t="str">
        <f>IF(OR($A248="",$B248="",$C248=""),"",'OddsRatio_working_3-way'!I247)</f>
        <v/>
      </c>
      <c r="M248" s="22" t="str">
        <f>IF(OR($A248="",$B248="",$C248=""),"",'OddsRatio_working_3-way'!J247)</f>
        <v/>
      </c>
      <c r="N248" s="17" t="str">
        <f>IF('Log_working_3-way'!$D247="","",A248^('Log_working_3-way'!$D247))</f>
        <v/>
      </c>
      <c r="O248" s="21" t="str">
        <f>IF('Log_working_3-way'!$D247="","",B248^('Log_working_3-way'!$D247))</f>
        <v/>
      </c>
      <c r="P248" s="22" t="str">
        <f>IF('Log_working_3-way'!$D247="","",C248^('Log_working_3-way'!$D247))</f>
        <v/>
      </c>
    </row>
    <row r="249" spans="4:16" x14ac:dyDescent="0.2">
      <c r="D249" s="20" t="str">
        <f t="shared" si="441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17" t="str">
        <f>IF('Log_working_3-way'!$D248="","",A249^('Log_working_3-way'!$D248))</f>
        <v/>
      </c>
      <c r="O249" s="21" t="str">
        <f>IF('Log_working_3-way'!$D248="","",B249^('Log_working_3-way'!$D248))</f>
        <v/>
      </c>
      <c r="P249" s="22" t="str">
        <f>IF('Log_working_3-way'!$D248="","",C249^('Log_working_3-way'!$D248))</f>
        <v/>
      </c>
    </row>
    <row r="250" spans="4:16" x14ac:dyDescent="0.2">
      <c r="D250" s="20" t="str">
        <f t="shared" si="441"/>
        <v/>
      </c>
      <c r="E250" s="17" t="str">
        <f>IF(OR($A250="",$B250="",$C250=""),"",A250*'MPTO_working_3-way'!$I249)</f>
        <v/>
      </c>
      <c r="F250" s="21" t="str">
        <f>IF(OR($A250="",$B250="",$C250=""),"",B250*'MPTO_working_3-way'!$I249)</f>
        <v/>
      </c>
      <c r="G250" s="22" t="str">
        <f>IF(OR($A250="",$B250="",$C250=""),"",C250*'MPTO_working_3-way'!$I249)</f>
        <v/>
      </c>
      <c r="H250" s="17" t="str">
        <f>IF(OR($A250="",$B250="",$C250=""),"",'MPTO_working_3-way'!E249)</f>
        <v/>
      </c>
      <c r="I250" s="21" t="str">
        <f>IF(OR($A250="",$B250="",$C250=""),"",'MPTO_working_3-way'!F249)</f>
        <v/>
      </c>
      <c r="J250" s="22" t="str">
        <f>IF(OR($A250="",$B250="",$C250=""),"",'MPTO_working_3-way'!G249)</f>
        <v/>
      </c>
      <c r="K250" s="17" t="str">
        <f>IF(OR($A250="",$B250="",$C250=""),"",'OddsRatio_working_3-way'!H249)</f>
        <v/>
      </c>
      <c r="L250" s="21" t="str">
        <f>IF(OR($A250="",$B250="",$C250=""),"",'OddsRatio_working_3-way'!I249)</f>
        <v/>
      </c>
      <c r="M250" s="22" t="str">
        <f>IF(OR($A250="",$B250="",$C250=""),"",'OddsRatio_working_3-way'!J249)</f>
        <v/>
      </c>
      <c r="N250" s="17" t="str">
        <f>IF('Log_working_3-way'!$D249="","",A250^('Log_working_3-way'!$D249))</f>
        <v/>
      </c>
      <c r="O250" s="21" t="str">
        <f>IF('Log_working_3-way'!$D249="","",B250^('Log_working_3-way'!$D249))</f>
        <v/>
      </c>
      <c r="P250" s="22" t="str">
        <f>IF('Log_working_3-way'!$D249="","",C250^('Log_working_3-way'!$D249))</f>
        <v/>
      </c>
    </row>
    <row r="251" spans="4:16" x14ac:dyDescent="0.2">
      <c r="D251" s="20" t="str">
        <f t="shared" si="441"/>
        <v/>
      </c>
      <c r="E251" s="17" t="str">
        <f>IF(OR($A251="",$B251="",$C251=""),"",A251*'MPTO_working_3-way'!$I250)</f>
        <v/>
      </c>
      <c r="F251" s="21" t="str">
        <f>IF(OR($A251="",$B251="",$C251=""),"",B251*'MPTO_working_3-way'!$I250)</f>
        <v/>
      </c>
      <c r="G251" s="22" t="str">
        <f>IF(OR($A251="",$B251="",$C251=""),"",C251*'MPTO_working_3-way'!$I250)</f>
        <v/>
      </c>
      <c r="H251" s="17" t="str">
        <f>IF(OR($A251="",$B251="",$C251=""),"",'MPTO_working_3-way'!E250)</f>
        <v/>
      </c>
      <c r="I251" s="21" t="str">
        <f>IF(OR($A251="",$B251="",$C251=""),"",'MPTO_working_3-way'!F250)</f>
        <v/>
      </c>
      <c r="J251" s="22" t="str">
        <f>IF(OR($A251="",$B251="",$C251=""),"",'MPTO_working_3-way'!G250)</f>
        <v/>
      </c>
      <c r="K251" s="17" t="str">
        <f>IF(OR($A251="",$B251="",$C251=""),"",'OddsRatio_working_3-way'!H250)</f>
        <v/>
      </c>
      <c r="L251" s="21" t="str">
        <f>IF(OR($A251="",$B251="",$C251=""),"",'OddsRatio_working_3-way'!I250)</f>
        <v/>
      </c>
      <c r="M251" s="22" t="str">
        <f>IF(OR($A251="",$B251="",$C251=""),"",'OddsRatio_working_3-way'!J250)</f>
        <v/>
      </c>
      <c r="N251" s="17" t="str">
        <f>IF('Log_working_3-way'!$D250="","",A251^('Log_working_3-way'!$D250))</f>
        <v/>
      </c>
      <c r="O251" s="21" t="str">
        <f>IF('Log_working_3-way'!$D250="","",B251^('Log_working_3-way'!$D250))</f>
        <v/>
      </c>
      <c r="P251" s="22" t="str">
        <f>IF('Log_working_3-way'!$D250="","",C251^('Log_working_3-way'!$D250))</f>
        <v/>
      </c>
    </row>
    <row r="252" spans="4:16" x14ac:dyDescent="0.2">
      <c r="D252" s="20" t="str">
        <f t="shared" si="441"/>
        <v/>
      </c>
      <c r="E252" s="17" t="str">
        <f>IF(OR($A252="",$B252="",$C252=""),"",A252*'MPTO_working_3-way'!$I251)</f>
        <v/>
      </c>
      <c r="F252" s="21" t="str">
        <f>IF(OR($A252="",$B252="",$C252=""),"",B252*'MPTO_working_3-way'!$I251)</f>
        <v/>
      </c>
      <c r="G252" s="22" t="str">
        <f>IF(OR($A252="",$B252="",$C252=""),"",C252*'MPTO_working_3-way'!$I251)</f>
        <v/>
      </c>
      <c r="H252" s="17" t="str">
        <f>IF(OR($A252="",$B252="",$C252=""),"",'MPTO_working_3-way'!E251)</f>
        <v/>
      </c>
      <c r="I252" s="21" t="str">
        <f>IF(OR($A252="",$B252="",$C252=""),"",'MPTO_working_3-way'!F251)</f>
        <v/>
      </c>
      <c r="J252" s="22" t="str">
        <f>IF(OR($A252="",$B252="",$C252=""),"",'MPTO_working_3-way'!G251)</f>
        <v/>
      </c>
      <c r="K252" s="17" t="str">
        <f>IF(OR($A252="",$B252="",$C252=""),"",'OddsRatio_working_3-way'!H251)</f>
        <v/>
      </c>
      <c r="L252" s="21" t="str">
        <f>IF(OR($A252="",$B252="",$C252=""),"",'OddsRatio_working_3-way'!I251)</f>
        <v/>
      </c>
      <c r="M252" s="22" t="str">
        <f>IF(OR($A252="",$B252="",$C252=""),"",'OddsRatio_working_3-way'!J251)</f>
        <v/>
      </c>
      <c r="N252" s="17" t="str">
        <f>IF('Log_working_3-way'!$D251="","",A252^('Log_working_3-way'!$D251))</f>
        <v/>
      </c>
      <c r="O252" s="21" t="str">
        <f>IF('Log_working_3-way'!$D251="","",B252^('Log_working_3-way'!$D251))</f>
        <v/>
      </c>
      <c r="P252" s="22" t="str">
        <f>IF('Log_working_3-way'!$D251="","",C252^('Log_working_3-way'!$D251))</f>
        <v/>
      </c>
    </row>
    <row r="253" spans="4:16" x14ac:dyDescent="0.2">
      <c r="D253" s="20" t="str">
        <f t="shared" si="441"/>
        <v/>
      </c>
      <c r="E253" s="17" t="str">
        <f>IF(OR($A253="",$B253="",$C253=""),"",A253*'MPTO_working_3-way'!$I252)</f>
        <v/>
      </c>
      <c r="F253" s="21" t="str">
        <f>IF(OR($A253="",$B253="",$C253=""),"",B253*'MPTO_working_3-way'!$I252)</f>
        <v/>
      </c>
      <c r="G253" s="22" t="str">
        <f>IF(OR($A253="",$B253="",$C253=""),"",C253*'MPTO_working_3-way'!$I252)</f>
        <v/>
      </c>
      <c r="H253" s="17" t="str">
        <f>IF(OR($A253="",$B253="",$C253=""),"",'MPTO_working_3-way'!E252)</f>
        <v/>
      </c>
      <c r="I253" s="21" t="str">
        <f>IF(OR($A253="",$B253="",$C253=""),"",'MPTO_working_3-way'!F252)</f>
        <v/>
      </c>
      <c r="J253" s="22" t="str">
        <f>IF(OR($A253="",$B253="",$C253=""),"",'MPTO_working_3-way'!G252)</f>
        <v/>
      </c>
      <c r="K253" s="17" t="str">
        <f>IF(OR($A253="",$B253="",$C253=""),"",'OddsRatio_working_3-way'!H252)</f>
        <v/>
      </c>
      <c r="L253" s="21" t="str">
        <f>IF(OR($A253="",$B253="",$C253=""),"",'OddsRatio_working_3-way'!I252)</f>
        <v/>
      </c>
      <c r="M253" s="22" t="str">
        <f>IF(OR($A253="",$B253="",$C253=""),"",'OddsRatio_working_3-way'!J252)</f>
        <v/>
      </c>
      <c r="N253" s="17" t="str">
        <f>IF('Log_working_3-way'!$D252="","",A253^('Log_working_3-way'!$D252))</f>
        <v/>
      </c>
      <c r="O253" s="21" t="str">
        <f>IF('Log_working_3-way'!$D252="","",B253^('Log_working_3-way'!$D252))</f>
        <v/>
      </c>
      <c r="P253" s="22" t="str">
        <f>IF('Log_working_3-way'!$D252="","",C253^('Log_working_3-way'!$D252))</f>
        <v/>
      </c>
    </row>
    <row r="254" spans="4:16" x14ac:dyDescent="0.2">
      <c r="D254" s="20" t="str">
        <f t="shared" si="441"/>
        <v/>
      </c>
      <c r="E254" s="17" t="str">
        <f>IF(OR($A254="",$B254="",$C254=""),"",A254*'MPTO_working_3-way'!$I253)</f>
        <v/>
      </c>
      <c r="F254" s="21" t="str">
        <f>IF(OR($A254="",$B254="",$C254=""),"",B254*'MPTO_working_3-way'!$I253)</f>
        <v/>
      </c>
      <c r="G254" s="22" t="str">
        <f>IF(OR($A254="",$B254="",$C254=""),"",C254*'MPTO_working_3-way'!$I253)</f>
        <v/>
      </c>
      <c r="H254" s="17" t="str">
        <f>IF(OR($A254="",$B254="",$C254=""),"",'MPTO_working_3-way'!E253)</f>
        <v/>
      </c>
      <c r="I254" s="21" t="str">
        <f>IF(OR($A254="",$B254="",$C254=""),"",'MPTO_working_3-way'!F253)</f>
        <v/>
      </c>
      <c r="J254" s="22" t="str">
        <f>IF(OR($A254="",$B254="",$C254=""),"",'MPTO_working_3-way'!G253)</f>
        <v/>
      </c>
      <c r="K254" s="17" t="str">
        <f>IF(OR($A254="",$B254="",$C254=""),"",'OddsRatio_working_3-way'!H253)</f>
        <v/>
      </c>
      <c r="L254" s="21" t="str">
        <f>IF(OR($A254="",$B254="",$C254=""),"",'OddsRatio_working_3-way'!I253)</f>
        <v/>
      </c>
      <c r="M254" s="22" t="str">
        <f>IF(OR($A254="",$B254="",$C254=""),"",'OddsRatio_working_3-way'!J253)</f>
        <v/>
      </c>
      <c r="N254" s="17" t="str">
        <f>IF('Log_working_3-way'!$D253="","",A254^('Log_working_3-way'!$D253))</f>
        <v/>
      </c>
      <c r="O254" s="21" t="str">
        <f>IF('Log_working_3-way'!$D253="","",B254^('Log_working_3-way'!$D253))</f>
        <v/>
      </c>
      <c r="P254" s="22" t="str">
        <f>IF('Log_working_3-way'!$D253="","",C254^('Log_working_3-way'!$D253))</f>
        <v/>
      </c>
    </row>
    <row r="255" spans="4:16" x14ac:dyDescent="0.2">
      <c r="D255" s="20" t="str">
        <f t="shared" si="441"/>
        <v/>
      </c>
      <c r="E255" s="17" t="str">
        <f>IF(OR($A255="",$B255="",$C255=""),"",A255*'MPTO_working_3-way'!$I254)</f>
        <v/>
      </c>
      <c r="F255" s="21" t="str">
        <f>IF(OR($A255="",$B255="",$C255=""),"",B255*'MPTO_working_3-way'!$I254)</f>
        <v/>
      </c>
      <c r="G255" s="22" t="str">
        <f>IF(OR($A255="",$B255="",$C255=""),"",C255*'MPTO_working_3-way'!$I254)</f>
        <v/>
      </c>
      <c r="H255" s="17" t="str">
        <f>IF(OR($A255="",$B255="",$C255=""),"",'MPTO_working_3-way'!E254)</f>
        <v/>
      </c>
      <c r="I255" s="21" t="str">
        <f>IF(OR($A255="",$B255="",$C255=""),"",'MPTO_working_3-way'!F254)</f>
        <v/>
      </c>
      <c r="J255" s="22" t="str">
        <f>IF(OR($A255="",$B255="",$C255=""),"",'MPTO_working_3-way'!G254)</f>
        <v/>
      </c>
      <c r="K255" s="17" t="str">
        <f>IF(OR($A255="",$B255="",$C255=""),"",'OddsRatio_working_3-way'!H254)</f>
        <v/>
      </c>
      <c r="L255" s="21" t="str">
        <f>IF(OR($A255="",$B255="",$C255=""),"",'OddsRatio_working_3-way'!I254)</f>
        <v/>
      </c>
      <c r="M255" s="22" t="str">
        <f>IF(OR($A255="",$B255="",$C255=""),"",'OddsRatio_working_3-way'!J254)</f>
        <v/>
      </c>
      <c r="N255" s="17" t="str">
        <f>IF('Log_working_3-way'!$D254="","",A255^('Log_working_3-way'!$D254))</f>
        <v/>
      </c>
      <c r="O255" s="21" t="str">
        <f>IF('Log_working_3-way'!$D254="","",B255^('Log_working_3-way'!$D254))</f>
        <v/>
      </c>
      <c r="P255" s="22" t="str">
        <f>IF('Log_working_3-way'!$D254="","",C255^('Log_working_3-way'!$D254))</f>
        <v/>
      </c>
    </row>
    <row r="256" spans="4:16" x14ac:dyDescent="0.2">
      <c r="D256" s="20" t="str">
        <f t="shared" si="441"/>
        <v/>
      </c>
      <c r="E256" s="17" t="str">
        <f>IF(OR($A256="",$B256="",$C256=""),"",A256*'MPTO_working_3-way'!$I255)</f>
        <v/>
      </c>
      <c r="F256" s="21" t="str">
        <f>IF(OR($A256="",$B256="",$C256=""),"",B256*'MPTO_working_3-way'!$I255)</f>
        <v/>
      </c>
      <c r="G256" s="22" t="str">
        <f>IF(OR($A256="",$B256="",$C256=""),"",C256*'MPTO_working_3-way'!$I255)</f>
        <v/>
      </c>
      <c r="H256" s="17" t="str">
        <f>IF(OR($A256="",$B256="",$C256=""),"",'MPTO_working_3-way'!E255)</f>
        <v/>
      </c>
      <c r="I256" s="21" t="str">
        <f>IF(OR($A256="",$B256="",$C256=""),"",'MPTO_working_3-way'!F255)</f>
        <v/>
      </c>
      <c r="J256" s="22" t="str">
        <f>IF(OR($A256="",$B256="",$C256=""),"",'MPTO_working_3-way'!G255)</f>
        <v/>
      </c>
      <c r="K256" s="17" t="str">
        <f>IF(OR($A256="",$B256="",$C256=""),"",'OddsRatio_working_3-way'!H255)</f>
        <v/>
      </c>
      <c r="L256" s="21" t="str">
        <f>IF(OR($A256="",$B256="",$C256=""),"",'OddsRatio_working_3-way'!I255)</f>
        <v/>
      </c>
      <c r="M256" s="22" t="str">
        <f>IF(OR($A256="",$B256="",$C256=""),"",'OddsRatio_working_3-way'!J255)</f>
        <v/>
      </c>
      <c r="N256" s="17" t="str">
        <f>IF('Log_working_3-way'!$D255="","",A256^('Log_working_3-way'!$D255))</f>
        <v/>
      </c>
      <c r="O256" s="21" t="str">
        <f>IF('Log_working_3-way'!$D255="","",B256^('Log_working_3-way'!$D255))</f>
        <v/>
      </c>
      <c r="P256" s="22" t="str">
        <f>IF('Log_working_3-way'!$D255="","",C256^('Log_working_3-way'!$D255))</f>
        <v/>
      </c>
    </row>
    <row r="257" spans="4:16" x14ac:dyDescent="0.2">
      <c r="D257" s="20" t="str">
        <f t="shared" si="441"/>
        <v/>
      </c>
      <c r="E257" s="17" t="str">
        <f>IF(OR($A257="",$B257="",$C257=""),"",A257*'MPTO_working_3-way'!$I256)</f>
        <v/>
      </c>
      <c r="F257" s="21" t="str">
        <f>IF(OR($A257="",$B257="",$C257=""),"",B257*'MPTO_working_3-way'!$I256)</f>
        <v/>
      </c>
      <c r="G257" s="22" t="str">
        <f>IF(OR($A257="",$B257="",$C257=""),"",C257*'MPTO_working_3-way'!$I256)</f>
        <v/>
      </c>
      <c r="H257" s="17" t="str">
        <f>IF(OR($A257="",$B257="",$C257=""),"",'MPTO_working_3-way'!E256)</f>
        <v/>
      </c>
      <c r="I257" s="21" t="str">
        <f>IF(OR($A257="",$B257="",$C257=""),"",'MPTO_working_3-way'!F256)</f>
        <v/>
      </c>
      <c r="J257" s="22" t="str">
        <f>IF(OR($A257="",$B257="",$C257=""),"",'MPTO_working_3-way'!G256)</f>
        <v/>
      </c>
      <c r="K257" s="17" t="str">
        <f>IF(OR($A257="",$B257="",$C257=""),"",'OddsRatio_working_3-way'!H256)</f>
        <v/>
      </c>
      <c r="L257" s="21" t="str">
        <f>IF(OR($A257="",$B257="",$C257=""),"",'OddsRatio_working_3-way'!I256)</f>
        <v/>
      </c>
      <c r="M257" s="22" t="str">
        <f>IF(OR($A257="",$B257="",$C257=""),"",'OddsRatio_working_3-way'!J256)</f>
        <v/>
      </c>
      <c r="N257" s="17" t="str">
        <f>IF('Log_working_3-way'!$D256="","",A257^('Log_working_3-way'!$D256))</f>
        <v/>
      </c>
      <c r="O257" s="21" t="str">
        <f>IF('Log_working_3-way'!$D256="","",B257^('Log_working_3-way'!$D256))</f>
        <v/>
      </c>
      <c r="P257" s="22" t="str">
        <f>IF('Log_working_3-way'!$D256="","",C257^('Log_working_3-way'!$D256))</f>
        <v/>
      </c>
    </row>
    <row r="258" spans="4:16" x14ac:dyDescent="0.2">
      <c r="D258" s="20" t="str">
        <f t="shared" si="441"/>
        <v/>
      </c>
      <c r="E258" s="17" t="str">
        <f>IF(OR($A258="",$B258="",$C258=""),"",A258*'MPTO_working_3-way'!$I257)</f>
        <v/>
      </c>
      <c r="F258" s="21" t="str">
        <f>IF(OR($A258="",$B258="",$C258=""),"",B258*'MPTO_working_3-way'!$I257)</f>
        <v/>
      </c>
      <c r="G258" s="22" t="str">
        <f>IF(OR($A258="",$B258="",$C258=""),"",C258*'MPTO_working_3-way'!$I257)</f>
        <v/>
      </c>
      <c r="H258" s="17" t="str">
        <f>IF(OR($A258="",$B258="",$C258=""),"",'MPTO_working_3-way'!E257)</f>
        <v/>
      </c>
      <c r="I258" s="21" t="str">
        <f>IF(OR($A258="",$B258="",$C258=""),"",'MPTO_working_3-way'!F257)</f>
        <v/>
      </c>
      <c r="J258" s="22" t="str">
        <f>IF(OR($A258="",$B258="",$C258=""),"",'MPTO_working_3-way'!G257)</f>
        <v/>
      </c>
      <c r="K258" s="17" t="str">
        <f>IF(OR($A258="",$B258="",$C258=""),"",'OddsRatio_working_3-way'!H257)</f>
        <v/>
      </c>
      <c r="L258" s="21" t="str">
        <f>IF(OR($A258="",$B258="",$C258=""),"",'OddsRatio_working_3-way'!I257)</f>
        <v/>
      </c>
      <c r="M258" s="22" t="str">
        <f>IF(OR($A258="",$B258="",$C258=""),"",'OddsRatio_working_3-way'!J257)</f>
        <v/>
      </c>
      <c r="N258" s="17" t="str">
        <f>IF('Log_working_3-way'!$D257="","",A258^('Log_working_3-way'!$D257))</f>
        <v/>
      </c>
      <c r="O258" s="21" t="str">
        <f>IF('Log_working_3-way'!$D257="","",B258^('Log_working_3-way'!$D257))</f>
        <v/>
      </c>
      <c r="P258" s="22" t="str">
        <f>IF('Log_working_3-way'!$D257="","",C258^('Log_working_3-way'!$D257))</f>
        <v/>
      </c>
    </row>
    <row r="259" spans="4:16" x14ac:dyDescent="0.2">
      <c r="D259" s="20" t="str">
        <f t="shared" si="441"/>
        <v/>
      </c>
      <c r="E259" s="17" t="str">
        <f>IF(OR($A259="",$B259="",$C259=""),"",A259*'MPTO_working_3-way'!$I258)</f>
        <v/>
      </c>
      <c r="F259" s="21" t="str">
        <f>IF(OR($A259="",$B259="",$C259=""),"",B259*'MPTO_working_3-way'!$I258)</f>
        <v/>
      </c>
      <c r="G259" s="22" t="str">
        <f>IF(OR($A259="",$B259="",$C259=""),"",C259*'MPTO_working_3-way'!$I258)</f>
        <v/>
      </c>
      <c r="H259" s="17" t="str">
        <f>IF(OR($A259="",$B259="",$C259=""),"",'MPTO_working_3-way'!E258)</f>
        <v/>
      </c>
      <c r="I259" s="21" t="str">
        <f>IF(OR($A259="",$B259="",$C259=""),"",'MPTO_working_3-way'!F258)</f>
        <v/>
      </c>
      <c r="J259" s="22" t="str">
        <f>IF(OR($A259="",$B259="",$C259=""),"",'MPTO_working_3-way'!G258)</f>
        <v/>
      </c>
      <c r="K259" s="17" t="str">
        <f>IF(OR($A259="",$B259="",$C259=""),"",'OddsRatio_working_3-way'!H258)</f>
        <v/>
      </c>
      <c r="L259" s="21" t="str">
        <f>IF(OR($A259="",$B259="",$C259=""),"",'OddsRatio_working_3-way'!I258)</f>
        <v/>
      </c>
      <c r="M259" s="22" t="str">
        <f>IF(OR($A259="",$B259="",$C259=""),"",'OddsRatio_working_3-way'!J258)</f>
        <v/>
      </c>
      <c r="N259" s="17" t="str">
        <f>IF('Log_working_3-way'!$D258="","",A259^('Log_working_3-way'!$D258))</f>
        <v/>
      </c>
      <c r="O259" s="21" t="str">
        <f>IF('Log_working_3-way'!$D258="","",B259^('Log_working_3-way'!$D258))</f>
        <v/>
      </c>
      <c r="P259" s="22" t="str">
        <f>IF('Log_working_3-way'!$D258="","",C259^('Log_working_3-way'!$D258))</f>
        <v/>
      </c>
    </row>
    <row r="260" spans="4:16" x14ac:dyDescent="0.2">
      <c r="D260" s="20" t="str">
        <f t="shared" si="441"/>
        <v/>
      </c>
      <c r="E260" s="17" t="str">
        <f>IF(OR($A260="",$B260="",$C260=""),"",A260*'MPTO_working_3-way'!$I259)</f>
        <v/>
      </c>
      <c r="F260" s="21" t="str">
        <f>IF(OR($A260="",$B260="",$C260=""),"",B260*'MPTO_working_3-way'!$I259)</f>
        <v/>
      </c>
      <c r="G260" s="22" t="str">
        <f>IF(OR($A260="",$B260="",$C260=""),"",C260*'MPTO_working_3-way'!$I259)</f>
        <v/>
      </c>
      <c r="H260" s="17" t="str">
        <f>IF(OR($A260="",$B260="",$C260=""),"",'MPTO_working_3-way'!E259)</f>
        <v/>
      </c>
      <c r="I260" s="21" t="str">
        <f>IF(OR($A260="",$B260="",$C260=""),"",'MPTO_working_3-way'!F259)</f>
        <v/>
      </c>
      <c r="J260" s="22" t="str">
        <f>IF(OR($A260="",$B260="",$C260=""),"",'MPTO_working_3-way'!G259)</f>
        <v/>
      </c>
      <c r="K260" s="17" t="str">
        <f>IF(OR($A260="",$B260="",$C260=""),"",'OddsRatio_working_3-way'!H259)</f>
        <v/>
      </c>
      <c r="L260" s="21" t="str">
        <f>IF(OR($A260="",$B260="",$C260=""),"",'OddsRatio_working_3-way'!I259)</f>
        <v/>
      </c>
      <c r="M260" s="22" t="str">
        <f>IF(OR($A260="",$B260="",$C260=""),"",'OddsRatio_working_3-way'!J259)</f>
        <v/>
      </c>
      <c r="N260" s="17" t="str">
        <f>IF('Log_working_3-way'!$D259="","",A260^('Log_working_3-way'!$D259))</f>
        <v/>
      </c>
      <c r="O260" s="21" t="str">
        <f>IF('Log_working_3-way'!$D259="","",B260^('Log_working_3-way'!$D259))</f>
        <v/>
      </c>
      <c r="P260" s="22" t="str">
        <f>IF('Log_working_3-way'!$D259="","",C260^('Log_working_3-way'!$D259))</f>
        <v/>
      </c>
    </row>
    <row r="261" spans="4:16" x14ac:dyDescent="0.2">
      <c r="D261" s="20" t="str">
        <f t="shared" ref="D261:D324" si="442">IF(OR($A261="",$B261="",$C261=""),"",(1/A261)+(1/B261)+(1/C261)-1)</f>
        <v/>
      </c>
      <c r="E261" s="17" t="str">
        <f>IF(OR($A261="",$B261="",$C261=""),"",A261*'MPTO_working_3-way'!$I260)</f>
        <v/>
      </c>
      <c r="F261" s="21" t="str">
        <f>IF(OR($A261="",$B261="",$C261=""),"",B261*'MPTO_working_3-way'!$I260)</f>
        <v/>
      </c>
      <c r="G261" s="22" t="str">
        <f>IF(OR($A261="",$B261="",$C261=""),"",C261*'MPTO_working_3-way'!$I260)</f>
        <v/>
      </c>
      <c r="H261" s="17" t="str">
        <f>IF(OR($A261="",$B261="",$C261=""),"",'MPTO_working_3-way'!E260)</f>
        <v/>
      </c>
      <c r="I261" s="21" t="str">
        <f>IF(OR($A261="",$B261="",$C261=""),"",'MPTO_working_3-way'!F260)</f>
        <v/>
      </c>
      <c r="J261" s="22" t="str">
        <f>IF(OR($A261="",$B261="",$C261=""),"",'MPTO_working_3-way'!G260)</f>
        <v/>
      </c>
      <c r="K261" s="17" t="str">
        <f>IF(OR($A261="",$B261="",$C261=""),"",'OddsRatio_working_3-way'!H260)</f>
        <v/>
      </c>
      <c r="L261" s="21" t="str">
        <f>IF(OR($A261="",$B261="",$C261=""),"",'OddsRatio_working_3-way'!I260)</f>
        <v/>
      </c>
      <c r="M261" s="22" t="str">
        <f>IF(OR($A261="",$B261="",$C261=""),"",'OddsRatio_working_3-way'!J260)</f>
        <v/>
      </c>
      <c r="N261" s="17" t="str">
        <f>IF('Log_working_3-way'!$D260="","",A261^('Log_working_3-way'!$D260))</f>
        <v/>
      </c>
      <c r="O261" s="21" t="str">
        <f>IF('Log_working_3-way'!$D260="","",B261^('Log_working_3-way'!$D260))</f>
        <v/>
      </c>
      <c r="P261" s="22" t="str">
        <f>IF('Log_working_3-way'!$D260="","",C261^('Log_working_3-way'!$D260))</f>
        <v/>
      </c>
    </row>
    <row r="262" spans="4:16" x14ac:dyDescent="0.2">
      <c r="D262" s="20" t="str">
        <f t="shared" si="442"/>
        <v/>
      </c>
      <c r="E262" s="17" t="str">
        <f>IF(OR($A262="",$B262="",$C262=""),"",A262*'MPTO_working_3-way'!$I261)</f>
        <v/>
      </c>
      <c r="F262" s="21" t="str">
        <f>IF(OR($A262="",$B262="",$C262=""),"",B262*'MPTO_working_3-way'!$I261)</f>
        <v/>
      </c>
      <c r="G262" s="22" t="str">
        <f>IF(OR($A262="",$B262="",$C262=""),"",C262*'MPTO_working_3-way'!$I261)</f>
        <v/>
      </c>
      <c r="H262" s="17" t="str">
        <f>IF(OR($A262="",$B262="",$C262=""),"",'MPTO_working_3-way'!E261)</f>
        <v/>
      </c>
      <c r="I262" s="21" t="str">
        <f>IF(OR($A262="",$B262="",$C262=""),"",'MPTO_working_3-way'!F261)</f>
        <v/>
      </c>
      <c r="J262" s="22" t="str">
        <f>IF(OR($A262="",$B262="",$C262=""),"",'MPTO_working_3-way'!G261)</f>
        <v/>
      </c>
      <c r="K262" s="17" t="str">
        <f>IF(OR($A262="",$B262="",$C262=""),"",'OddsRatio_working_3-way'!H261)</f>
        <v/>
      </c>
      <c r="L262" s="21" t="str">
        <f>IF(OR($A262="",$B262="",$C262=""),"",'OddsRatio_working_3-way'!I261)</f>
        <v/>
      </c>
      <c r="M262" s="22" t="str">
        <f>IF(OR($A262="",$B262="",$C262=""),"",'OddsRatio_working_3-way'!J261)</f>
        <v/>
      </c>
      <c r="N262" s="17" t="str">
        <f>IF('Log_working_3-way'!$D261="","",A262^('Log_working_3-way'!$D261))</f>
        <v/>
      </c>
      <c r="O262" s="21" t="str">
        <f>IF('Log_working_3-way'!$D261="","",B262^('Log_working_3-way'!$D261))</f>
        <v/>
      </c>
      <c r="P262" s="22" t="str">
        <f>IF('Log_working_3-way'!$D261="","",C262^('Log_working_3-way'!$D261))</f>
        <v/>
      </c>
    </row>
    <row r="263" spans="4:16" x14ac:dyDescent="0.2">
      <c r="D263" s="20" t="str">
        <f t="shared" si="442"/>
        <v/>
      </c>
      <c r="E263" s="17" t="str">
        <f>IF(OR($A263="",$B263="",$C263=""),"",A263*'MPTO_working_3-way'!$I262)</f>
        <v/>
      </c>
      <c r="F263" s="21" t="str">
        <f>IF(OR($A263="",$B263="",$C263=""),"",B263*'MPTO_working_3-way'!$I262)</f>
        <v/>
      </c>
      <c r="G263" s="22" t="str">
        <f>IF(OR($A263="",$B263="",$C263=""),"",C263*'MPTO_working_3-way'!$I262)</f>
        <v/>
      </c>
      <c r="H263" s="17" t="str">
        <f>IF(OR($A263="",$B263="",$C263=""),"",'MPTO_working_3-way'!E262)</f>
        <v/>
      </c>
      <c r="I263" s="21" t="str">
        <f>IF(OR($A263="",$B263="",$C263=""),"",'MPTO_working_3-way'!F262)</f>
        <v/>
      </c>
      <c r="J263" s="22" t="str">
        <f>IF(OR($A263="",$B263="",$C263=""),"",'MPTO_working_3-way'!G262)</f>
        <v/>
      </c>
      <c r="K263" s="17" t="str">
        <f>IF(OR($A263="",$B263="",$C263=""),"",'OddsRatio_working_3-way'!H262)</f>
        <v/>
      </c>
      <c r="L263" s="21" t="str">
        <f>IF(OR($A263="",$B263="",$C263=""),"",'OddsRatio_working_3-way'!I262)</f>
        <v/>
      </c>
      <c r="M263" s="22" t="str">
        <f>IF(OR($A263="",$B263="",$C263=""),"",'OddsRatio_working_3-way'!J262)</f>
        <v/>
      </c>
      <c r="N263" s="17" t="str">
        <f>IF('Log_working_3-way'!$D262="","",A263^('Log_working_3-way'!$D262))</f>
        <v/>
      </c>
      <c r="O263" s="21" t="str">
        <f>IF('Log_working_3-way'!$D262="","",B263^('Log_working_3-way'!$D262))</f>
        <v/>
      </c>
      <c r="P263" s="22" t="str">
        <f>IF('Log_working_3-way'!$D262="","",C263^('Log_working_3-way'!$D262))</f>
        <v/>
      </c>
    </row>
    <row r="264" spans="4:16" x14ac:dyDescent="0.2">
      <c r="D264" s="20" t="str">
        <f t="shared" si="442"/>
        <v/>
      </c>
      <c r="E264" s="17" t="str">
        <f>IF(OR($A264="",$B264="",$C264=""),"",A264*'MPTO_working_3-way'!$I263)</f>
        <v/>
      </c>
      <c r="F264" s="21" t="str">
        <f>IF(OR($A264="",$B264="",$C264=""),"",B264*'MPTO_working_3-way'!$I263)</f>
        <v/>
      </c>
      <c r="G264" s="22" t="str">
        <f>IF(OR($A264="",$B264="",$C264=""),"",C264*'MPTO_working_3-way'!$I263)</f>
        <v/>
      </c>
      <c r="H264" s="17" t="str">
        <f>IF(OR($A264="",$B264="",$C264=""),"",'MPTO_working_3-way'!E263)</f>
        <v/>
      </c>
      <c r="I264" s="21" t="str">
        <f>IF(OR($A264="",$B264="",$C264=""),"",'MPTO_working_3-way'!F263)</f>
        <v/>
      </c>
      <c r="J264" s="22" t="str">
        <f>IF(OR($A264="",$B264="",$C264=""),"",'MPTO_working_3-way'!G263)</f>
        <v/>
      </c>
      <c r="K264" s="17" t="str">
        <f>IF(OR($A264="",$B264="",$C264=""),"",'OddsRatio_working_3-way'!H263)</f>
        <v/>
      </c>
      <c r="L264" s="21" t="str">
        <f>IF(OR($A264="",$B264="",$C264=""),"",'OddsRatio_working_3-way'!I263)</f>
        <v/>
      </c>
      <c r="M264" s="22" t="str">
        <f>IF(OR($A264="",$B264="",$C264=""),"",'OddsRatio_working_3-way'!J263)</f>
        <v/>
      </c>
      <c r="N264" s="17" t="str">
        <f>IF('Log_working_3-way'!$D263="","",A264^('Log_working_3-way'!$D263))</f>
        <v/>
      </c>
      <c r="O264" s="21" t="str">
        <f>IF('Log_working_3-way'!$D263="","",B264^('Log_working_3-way'!$D263))</f>
        <v/>
      </c>
      <c r="P264" s="22" t="str">
        <f>IF('Log_working_3-way'!$D263="","",C264^('Log_working_3-way'!$D263))</f>
        <v/>
      </c>
    </row>
    <row r="265" spans="4:16" x14ac:dyDescent="0.2">
      <c r="D265" s="20" t="str">
        <f t="shared" si="442"/>
        <v/>
      </c>
      <c r="E265" s="17" t="str">
        <f>IF(OR($A265="",$B265="",$C265=""),"",A265*'MPTO_working_3-way'!$I264)</f>
        <v/>
      </c>
      <c r="F265" s="21" t="str">
        <f>IF(OR($A265="",$B265="",$C265=""),"",B265*'MPTO_working_3-way'!$I264)</f>
        <v/>
      </c>
      <c r="G265" s="22" t="str">
        <f>IF(OR($A265="",$B265="",$C265=""),"",C265*'MPTO_working_3-way'!$I264)</f>
        <v/>
      </c>
      <c r="H265" s="17" t="str">
        <f>IF(OR($A265="",$B265="",$C265=""),"",'MPTO_working_3-way'!E264)</f>
        <v/>
      </c>
      <c r="I265" s="21" t="str">
        <f>IF(OR($A265="",$B265="",$C265=""),"",'MPTO_working_3-way'!F264)</f>
        <v/>
      </c>
      <c r="J265" s="22" t="str">
        <f>IF(OR($A265="",$B265="",$C265=""),"",'MPTO_working_3-way'!G264)</f>
        <v/>
      </c>
      <c r="K265" s="17" t="str">
        <f>IF(OR($A265="",$B265="",$C265=""),"",'OddsRatio_working_3-way'!H264)</f>
        <v/>
      </c>
      <c r="L265" s="21" t="str">
        <f>IF(OR($A265="",$B265="",$C265=""),"",'OddsRatio_working_3-way'!I264)</f>
        <v/>
      </c>
      <c r="M265" s="22" t="str">
        <f>IF(OR($A265="",$B265="",$C265=""),"",'OddsRatio_working_3-way'!J264)</f>
        <v/>
      </c>
      <c r="N265" s="17" t="str">
        <f>IF('Log_working_3-way'!$D264="","",A265^('Log_working_3-way'!$D264))</f>
        <v/>
      </c>
      <c r="O265" s="21" t="str">
        <f>IF('Log_working_3-way'!$D264="","",B265^('Log_working_3-way'!$D264))</f>
        <v/>
      </c>
      <c r="P265" s="22" t="str">
        <f>IF('Log_working_3-way'!$D264="","",C265^('Log_working_3-way'!$D264))</f>
        <v/>
      </c>
    </row>
    <row r="266" spans="4:16" x14ac:dyDescent="0.2">
      <c r="D266" s="20" t="str">
        <f t="shared" si="442"/>
        <v/>
      </c>
      <c r="E266" s="17" t="str">
        <f>IF(OR($A266="",$B266="",$C266=""),"",A266*'MPTO_working_3-way'!$I265)</f>
        <v/>
      </c>
      <c r="F266" s="21" t="str">
        <f>IF(OR($A266="",$B266="",$C266=""),"",B266*'MPTO_working_3-way'!$I265)</f>
        <v/>
      </c>
      <c r="G266" s="22" t="str">
        <f>IF(OR($A266="",$B266="",$C266=""),"",C266*'MPTO_working_3-way'!$I265)</f>
        <v/>
      </c>
      <c r="H266" s="17" t="str">
        <f>IF(OR($A266="",$B266="",$C266=""),"",'MPTO_working_3-way'!E265)</f>
        <v/>
      </c>
      <c r="I266" s="21" t="str">
        <f>IF(OR($A266="",$B266="",$C266=""),"",'MPTO_working_3-way'!F265)</f>
        <v/>
      </c>
      <c r="J266" s="22" t="str">
        <f>IF(OR($A266="",$B266="",$C266=""),"",'MPTO_working_3-way'!G265)</f>
        <v/>
      </c>
      <c r="K266" s="17" t="str">
        <f>IF(OR($A266="",$B266="",$C266=""),"",'OddsRatio_working_3-way'!H265)</f>
        <v/>
      </c>
      <c r="L266" s="21" t="str">
        <f>IF(OR($A266="",$B266="",$C266=""),"",'OddsRatio_working_3-way'!I265)</f>
        <v/>
      </c>
      <c r="M266" s="22" t="str">
        <f>IF(OR($A266="",$B266="",$C266=""),"",'OddsRatio_working_3-way'!J265)</f>
        <v/>
      </c>
      <c r="N266" s="17" t="str">
        <f>IF('Log_working_3-way'!$D265="","",A266^('Log_working_3-way'!$D265))</f>
        <v/>
      </c>
      <c r="O266" s="21" t="str">
        <f>IF('Log_working_3-way'!$D265="","",B266^('Log_working_3-way'!$D265))</f>
        <v/>
      </c>
      <c r="P266" s="22" t="str">
        <f>IF('Log_working_3-way'!$D265="","",C266^('Log_working_3-way'!$D265))</f>
        <v/>
      </c>
    </row>
    <row r="267" spans="4:16" x14ac:dyDescent="0.2">
      <c r="D267" s="20" t="str">
        <f t="shared" si="442"/>
        <v/>
      </c>
      <c r="E267" s="17" t="str">
        <f>IF(OR($A267="",$B267="",$C267=""),"",A267*'MPTO_working_3-way'!$I266)</f>
        <v/>
      </c>
      <c r="F267" s="21" t="str">
        <f>IF(OR($A267="",$B267="",$C267=""),"",B267*'MPTO_working_3-way'!$I266)</f>
        <v/>
      </c>
      <c r="G267" s="22" t="str">
        <f>IF(OR($A267="",$B267="",$C267=""),"",C267*'MPTO_working_3-way'!$I266)</f>
        <v/>
      </c>
      <c r="H267" s="17" t="str">
        <f>IF(OR($A267="",$B267="",$C267=""),"",'MPTO_working_3-way'!E266)</f>
        <v/>
      </c>
      <c r="I267" s="21" t="str">
        <f>IF(OR($A267="",$B267="",$C267=""),"",'MPTO_working_3-way'!F266)</f>
        <v/>
      </c>
      <c r="J267" s="22" t="str">
        <f>IF(OR($A267="",$B267="",$C267=""),"",'MPTO_working_3-way'!G266)</f>
        <v/>
      </c>
      <c r="K267" s="17" t="str">
        <f>IF(OR($A267="",$B267="",$C267=""),"",'OddsRatio_working_3-way'!H266)</f>
        <v/>
      </c>
      <c r="L267" s="21" t="str">
        <f>IF(OR($A267="",$B267="",$C267=""),"",'OddsRatio_working_3-way'!I266)</f>
        <v/>
      </c>
      <c r="M267" s="22" t="str">
        <f>IF(OR($A267="",$B267="",$C267=""),"",'OddsRatio_working_3-way'!J266)</f>
        <v/>
      </c>
      <c r="N267" s="17" t="str">
        <f>IF('Log_working_3-way'!$D266="","",A267^('Log_working_3-way'!$D266))</f>
        <v/>
      </c>
      <c r="O267" s="21" t="str">
        <f>IF('Log_working_3-way'!$D266="","",B267^('Log_working_3-way'!$D266))</f>
        <v/>
      </c>
      <c r="P267" s="22" t="str">
        <f>IF('Log_working_3-way'!$D266="","",C267^('Log_working_3-way'!$D266))</f>
        <v/>
      </c>
    </row>
    <row r="268" spans="4:16" x14ac:dyDescent="0.2">
      <c r="D268" s="20" t="str">
        <f t="shared" si="442"/>
        <v/>
      </c>
      <c r="E268" s="17" t="str">
        <f>IF(OR($A268="",$B268="",$C268=""),"",A268*'MPTO_working_3-way'!$I267)</f>
        <v/>
      </c>
      <c r="F268" s="21" t="str">
        <f>IF(OR($A268="",$B268="",$C268=""),"",B268*'MPTO_working_3-way'!$I267)</f>
        <v/>
      </c>
      <c r="G268" s="22" t="str">
        <f>IF(OR($A268="",$B268="",$C268=""),"",C268*'MPTO_working_3-way'!$I267)</f>
        <v/>
      </c>
      <c r="H268" s="17" t="str">
        <f>IF(OR($A268="",$B268="",$C268=""),"",'MPTO_working_3-way'!E267)</f>
        <v/>
      </c>
      <c r="I268" s="21" t="str">
        <f>IF(OR($A268="",$B268="",$C268=""),"",'MPTO_working_3-way'!F267)</f>
        <v/>
      </c>
      <c r="J268" s="22" t="str">
        <f>IF(OR($A268="",$B268="",$C268=""),"",'MPTO_working_3-way'!G267)</f>
        <v/>
      </c>
      <c r="K268" s="17" t="str">
        <f>IF(OR($A268="",$B268="",$C268=""),"",'OddsRatio_working_3-way'!H267)</f>
        <v/>
      </c>
      <c r="L268" s="21" t="str">
        <f>IF(OR($A268="",$B268="",$C268=""),"",'OddsRatio_working_3-way'!I267)</f>
        <v/>
      </c>
      <c r="M268" s="22" t="str">
        <f>IF(OR($A268="",$B268="",$C268=""),"",'OddsRatio_working_3-way'!J267)</f>
        <v/>
      </c>
      <c r="N268" s="17" t="str">
        <f>IF('Log_working_3-way'!$D267="","",A268^('Log_working_3-way'!$D267))</f>
        <v/>
      </c>
      <c r="O268" s="21" t="str">
        <f>IF('Log_working_3-way'!$D267="","",B268^('Log_working_3-way'!$D267))</f>
        <v/>
      </c>
      <c r="P268" s="22" t="str">
        <f>IF('Log_working_3-way'!$D267="","",C268^('Log_working_3-way'!$D267))</f>
        <v/>
      </c>
    </row>
    <row r="269" spans="4:16" x14ac:dyDescent="0.2">
      <c r="D269" s="20" t="str">
        <f t="shared" si="442"/>
        <v/>
      </c>
      <c r="E269" s="17" t="str">
        <f>IF(OR($A269="",$B269="",$C269=""),"",A269*'MPTO_working_3-way'!$I268)</f>
        <v/>
      </c>
      <c r="F269" s="21" t="str">
        <f>IF(OR($A269="",$B269="",$C269=""),"",B269*'MPTO_working_3-way'!$I268)</f>
        <v/>
      </c>
      <c r="G269" s="22" t="str">
        <f>IF(OR($A269="",$B269="",$C269=""),"",C269*'MPTO_working_3-way'!$I268)</f>
        <v/>
      </c>
      <c r="H269" s="17" t="str">
        <f>IF(OR($A269="",$B269="",$C269=""),"",'MPTO_working_3-way'!E268)</f>
        <v/>
      </c>
      <c r="I269" s="21" t="str">
        <f>IF(OR($A269="",$B269="",$C269=""),"",'MPTO_working_3-way'!F268)</f>
        <v/>
      </c>
      <c r="J269" s="22" t="str">
        <f>IF(OR($A269="",$B269="",$C269=""),"",'MPTO_working_3-way'!G268)</f>
        <v/>
      </c>
      <c r="K269" s="17" t="str">
        <f>IF(OR($A269="",$B269="",$C269=""),"",'OddsRatio_working_3-way'!H268)</f>
        <v/>
      </c>
      <c r="L269" s="21" t="str">
        <f>IF(OR($A269="",$B269="",$C269=""),"",'OddsRatio_working_3-way'!I268)</f>
        <v/>
      </c>
      <c r="M269" s="22" t="str">
        <f>IF(OR($A269="",$B269="",$C269=""),"",'OddsRatio_working_3-way'!J268)</f>
        <v/>
      </c>
      <c r="N269" s="17" t="str">
        <f>IF('Log_working_3-way'!$D268="","",A269^('Log_working_3-way'!$D268))</f>
        <v/>
      </c>
      <c r="O269" s="21" t="str">
        <f>IF('Log_working_3-way'!$D268="","",B269^('Log_working_3-way'!$D268))</f>
        <v/>
      </c>
      <c r="P269" s="22" t="str">
        <f>IF('Log_working_3-way'!$D268="","",C269^('Log_working_3-way'!$D268))</f>
        <v/>
      </c>
    </row>
    <row r="270" spans="4:16" x14ac:dyDescent="0.2">
      <c r="D270" s="20" t="str">
        <f t="shared" si="442"/>
        <v/>
      </c>
      <c r="E270" s="17" t="str">
        <f>IF(OR($A270="",$B270="",$C270=""),"",A270*'MPTO_working_3-way'!$I269)</f>
        <v/>
      </c>
      <c r="F270" s="21" t="str">
        <f>IF(OR($A270="",$B270="",$C270=""),"",B270*'MPTO_working_3-way'!$I269)</f>
        <v/>
      </c>
      <c r="G270" s="22" t="str">
        <f>IF(OR($A270="",$B270="",$C270=""),"",C270*'MPTO_working_3-way'!$I269)</f>
        <v/>
      </c>
      <c r="H270" s="17" t="str">
        <f>IF(OR($A270="",$B270="",$C270=""),"",'MPTO_working_3-way'!E269)</f>
        <v/>
      </c>
      <c r="I270" s="21" t="str">
        <f>IF(OR($A270="",$B270="",$C270=""),"",'MPTO_working_3-way'!F269)</f>
        <v/>
      </c>
      <c r="J270" s="22" t="str">
        <f>IF(OR($A270="",$B270="",$C270=""),"",'MPTO_working_3-way'!G269)</f>
        <v/>
      </c>
      <c r="K270" s="17" t="str">
        <f>IF(OR($A270="",$B270="",$C270=""),"",'OddsRatio_working_3-way'!H269)</f>
        <v/>
      </c>
      <c r="L270" s="21" t="str">
        <f>IF(OR($A270="",$B270="",$C270=""),"",'OddsRatio_working_3-way'!I269)</f>
        <v/>
      </c>
      <c r="M270" s="22" t="str">
        <f>IF(OR($A270="",$B270="",$C270=""),"",'OddsRatio_working_3-way'!J269)</f>
        <v/>
      </c>
      <c r="N270" s="17" t="str">
        <f>IF('Log_working_3-way'!$D269="","",A270^('Log_working_3-way'!$D269))</f>
        <v/>
      </c>
      <c r="O270" s="21" t="str">
        <f>IF('Log_working_3-way'!$D269="","",B270^('Log_working_3-way'!$D269))</f>
        <v/>
      </c>
      <c r="P270" s="22" t="str">
        <f>IF('Log_working_3-way'!$D269="","",C270^('Log_working_3-way'!$D269))</f>
        <v/>
      </c>
    </row>
    <row r="271" spans="4:16" x14ac:dyDescent="0.2">
      <c r="D271" s="20" t="str">
        <f t="shared" si="442"/>
        <v/>
      </c>
      <c r="E271" s="17" t="str">
        <f>IF(OR($A271="",$B271="",$C271=""),"",A271*'MPTO_working_3-way'!$I270)</f>
        <v/>
      </c>
      <c r="F271" s="21" t="str">
        <f>IF(OR($A271="",$B271="",$C271=""),"",B271*'MPTO_working_3-way'!$I270)</f>
        <v/>
      </c>
      <c r="G271" s="22" t="str">
        <f>IF(OR($A271="",$B271="",$C271=""),"",C271*'MPTO_working_3-way'!$I270)</f>
        <v/>
      </c>
      <c r="H271" s="17" t="str">
        <f>IF(OR($A271="",$B271="",$C271=""),"",'MPTO_working_3-way'!E270)</f>
        <v/>
      </c>
      <c r="I271" s="21" t="str">
        <f>IF(OR($A271="",$B271="",$C271=""),"",'MPTO_working_3-way'!F270)</f>
        <v/>
      </c>
      <c r="J271" s="22" t="str">
        <f>IF(OR($A271="",$B271="",$C271=""),"",'MPTO_working_3-way'!G270)</f>
        <v/>
      </c>
      <c r="K271" s="17" t="str">
        <f>IF(OR($A271="",$B271="",$C271=""),"",'OddsRatio_working_3-way'!H270)</f>
        <v/>
      </c>
      <c r="L271" s="21" t="str">
        <f>IF(OR($A271="",$B271="",$C271=""),"",'OddsRatio_working_3-way'!I270)</f>
        <v/>
      </c>
      <c r="M271" s="22" t="str">
        <f>IF(OR($A271="",$B271="",$C271=""),"",'OddsRatio_working_3-way'!J270)</f>
        <v/>
      </c>
      <c r="N271" s="17" t="str">
        <f>IF('Log_working_3-way'!$D270="","",A271^('Log_working_3-way'!$D270))</f>
        <v/>
      </c>
      <c r="O271" s="21" t="str">
        <f>IF('Log_working_3-way'!$D270="","",B271^('Log_working_3-way'!$D270))</f>
        <v/>
      </c>
      <c r="P271" s="22" t="str">
        <f>IF('Log_working_3-way'!$D270="","",C271^('Log_working_3-way'!$D270))</f>
        <v/>
      </c>
    </row>
    <row r="272" spans="4:16" x14ac:dyDescent="0.2">
      <c r="D272" s="20" t="str">
        <f t="shared" si="442"/>
        <v/>
      </c>
      <c r="E272" s="17" t="str">
        <f>IF(OR($A272="",$B272="",$C272=""),"",A272*'MPTO_working_3-way'!$I271)</f>
        <v/>
      </c>
      <c r="F272" s="21" t="str">
        <f>IF(OR($A272="",$B272="",$C272=""),"",B272*'MPTO_working_3-way'!$I271)</f>
        <v/>
      </c>
      <c r="G272" s="22" t="str">
        <f>IF(OR($A272="",$B272="",$C272=""),"",C272*'MPTO_working_3-way'!$I271)</f>
        <v/>
      </c>
      <c r="H272" s="17" t="str">
        <f>IF(OR($A272="",$B272="",$C272=""),"",'MPTO_working_3-way'!E271)</f>
        <v/>
      </c>
      <c r="I272" s="21" t="str">
        <f>IF(OR($A272="",$B272="",$C272=""),"",'MPTO_working_3-way'!F271)</f>
        <v/>
      </c>
      <c r="J272" s="22" t="str">
        <f>IF(OR($A272="",$B272="",$C272=""),"",'MPTO_working_3-way'!G271)</f>
        <v/>
      </c>
      <c r="K272" s="17" t="str">
        <f>IF(OR($A272="",$B272="",$C272=""),"",'OddsRatio_working_3-way'!H271)</f>
        <v/>
      </c>
      <c r="L272" s="21" t="str">
        <f>IF(OR($A272="",$B272="",$C272=""),"",'OddsRatio_working_3-way'!I271)</f>
        <v/>
      </c>
      <c r="M272" s="22" t="str">
        <f>IF(OR($A272="",$B272="",$C272=""),"",'OddsRatio_working_3-way'!J271)</f>
        <v/>
      </c>
      <c r="N272" s="17" t="str">
        <f>IF('Log_working_3-way'!$D271="","",A272^('Log_working_3-way'!$D271))</f>
        <v/>
      </c>
      <c r="O272" s="21" t="str">
        <f>IF('Log_working_3-way'!$D271="","",B272^('Log_working_3-way'!$D271))</f>
        <v/>
      </c>
      <c r="P272" s="22" t="str">
        <f>IF('Log_working_3-way'!$D271="","",C272^('Log_working_3-way'!$D271))</f>
        <v/>
      </c>
    </row>
    <row r="273" spans="4:16" x14ac:dyDescent="0.2">
      <c r="D273" s="20" t="str">
        <f t="shared" si="442"/>
        <v/>
      </c>
      <c r="E273" s="17" t="str">
        <f>IF(OR($A273="",$B273="",$C273=""),"",A273*'MPTO_working_3-way'!$I272)</f>
        <v/>
      </c>
      <c r="F273" s="21" t="str">
        <f>IF(OR($A273="",$B273="",$C273=""),"",B273*'MPTO_working_3-way'!$I272)</f>
        <v/>
      </c>
      <c r="G273" s="22" t="str">
        <f>IF(OR($A273="",$B273="",$C273=""),"",C273*'MPTO_working_3-way'!$I272)</f>
        <v/>
      </c>
      <c r="H273" s="17" t="str">
        <f>IF(OR($A273="",$B273="",$C273=""),"",'MPTO_working_3-way'!E272)</f>
        <v/>
      </c>
      <c r="I273" s="21" t="str">
        <f>IF(OR($A273="",$B273="",$C273=""),"",'MPTO_working_3-way'!F272)</f>
        <v/>
      </c>
      <c r="J273" s="22" t="str">
        <f>IF(OR($A273="",$B273="",$C273=""),"",'MPTO_working_3-way'!G272)</f>
        <v/>
      </c>
      <c r="K273" s="17" t="str">
        <f>IF(OR($A273="",$B273="",$C273=""),"",'OddsRatio_working_3-way'!H272)</f>
        <v/>
      </c>
      <c r="L273" s="21" t="str">
        <f>IF(OR($A273="",$B273="",$C273=""),"",'OddsRatio_working_3-way'!I272)</f>
        <v/>
      </c>
      <c r="M273" s="22" t="str">
        <f>IF(OR($A273="",$B273="",$C273=""),"",'OddsRatio_working_3-way'!J272)</f>
        <v/>
      </c>
      <c r="N273" s="17" t="str">
        <f>IF('Log_working_3-way'!$D272="","",A273^('Log_working_3-way'!$D272))</f>
        <v/>
      </c>
      <c r="O273" s="21" t="str">
        <f>IF('Log_working_3-way'!$D272="","",B273^('Log_working_3-way'!$D272))</f>
        <v/>
      </c>
      <c r="P273" s="22" t="str">
        <f>IF('Log_working_3-way'!$D272="","",C273^('Log_working_3-way'!$D272))</f>
        <v/>
      </c>
    </row>
    <row r="274" spans="4:16" x14ac:dyDescent="0.2">
      <c r="D274" s="20" t="str">
        <f t="shared" si="442"/>
        <v/>
      </c>
      <c r="E274" s="17" t="str">
        <f>IF(OR($A274="",$B274="",$C274=""),"",A274*'MPTO_working_3-way'!$I273)</f>
        <v/>
      </c>
      <c r="F274" s="21" t="str">
        <f>IF(OR($A274="",$B274="",$C274=""),"",B274*'MPTO_working_3-way'!$I273)</f>
        <v/>
      </c>
      <c r="G274" s="22" t="str">
        <f>IF(OR($A274="",$B274="",$C274=""),"",C274*'MPTO_working_3-way'!$I273)</f>
        <v/>
      </c>
      <c r="H274" s="17" t="str">
        <f>IF(OR($A274="",$B274="",$C274=""),"",'MPTO_working_3-way'!E273)</f>
        <v/>
      </c>
      <c r="I274" s="21" t="str">
        <f>IF(OR($A274="",$B274="",$C274=""),"",'MPTO_working_3-way'!F273)</f>
        <v/>
      </c>
      <c r="J274" s="22" t="str">
        <f>IF(OR($A274="",$B274="",$C274=""),"",'MPTO_working_3-way'!G273)</f>
        <v/>
      </c>
      <c r="K274" s="17" t="str">
        <f>IF(OR($A274="",$B274="",$C274=""),"",'OddsRatio_working_3-way'!H273)</f>
        <v/>
      </c>
      <c r="L274" s="21" t="str">
        <f>IF(OR($A274="",$B274="",$C274=""),"",'OddsRatio_working_3-way'!I273)</f>
        <v/>
      </c>
      <c r="M274" s="22" t="str">
        <f>IF(OR($A274="",$B274="",$C274=""),"",'OddsRatio_working_3-way'!J273)</f>
        <v/>
      </c>
      <c r="N274" s="17" t="str">
        <f>IF('Log_working_3-way'!$D273="","",A274^('Log_working_3-way'!$D273))</f>
        <v/>
      </c>
      <c r="O274" s="21" t="str">
        <f>IF('Log_working_3-way'!$D273="","",B274^('Log_working_3-way'!$D273))</f>
        <v/>
      </c>
      <c r="P274" s="22" t="str">
        <f>IF('Log_working_3-way'!$D273="","",C274^('Log_working_3-way'!$D273))</f>
        <v/>
      </c>
    </row>
    <row r="275" spans="4:16" x14ac:dyDescent="0.2">
      <c r="D275" s="20" t="str">
        <f t="shared" si="442"/>
        <v/>
      </c>
      <c r="E275" s="17" t="str">
        <f>IF(OR($A275="",$B275="",$C275=""),"",A275*'MPTO_working_3-way'!$I274)</f>
        <v/>
      </c>
      <c r="F275" s="21" t="str">
        <f>IF(OR($A275="",$B275="",$C275=""),"",B275*'MPTO_working_3-way'!$I274)</f>
        <v/>
      </c>
      <c r="G275" s="22" t="str">
        <f>IF(OR($A275="",$B275="",$C275=""),"",C275*'MPTO_working_3-way'!$I274)</f>
        <v/>
      </c>
      <c r="H275" s="17" t="str">
        <f>IF(OR($A275="",$B275="",$C275=""),"",'MPTO_working_3-way'!E274)</f>
        <v/>
      </c>
      <c r="I275" s="21" t="str">
        <f>IF(OR($A275="",$B275="",$C275=""),"",'MPTO_working_3-way'!F274)</f>
        <v/>
      </c>
      <c r="J275" s="22" t="str">
        <f>IF(OR($A275="",$B275="",$C275=""),"",'MPTO_working_3-way'!G274)</f>
        <v/>
      </c>
      <c r="K275" s="17" t="str">
        <f>IF(OR($A275="",$B275="",$C275=""),"",'OddsRatio_working_3-way'!H274)</f>
        <v/>
      </c>
      <c r="L275" s="21" t="str">
        <f>IF(OR($A275="",$B275="",$C275=""),"",'OddsRatio_working_3-way'!I274)</f>
        <v/>
      </c>
      <c r="M275" s="22" t="str">
        <f>IF(OR($A275="",$B275="",$C275=""),"",'OddsRatio_working_3-way'!J274)</f>
        <v/>
      </c>
      <c r="N275" s="17" t="str">
        <f>IF('Log_working_3-way'!$D274="","",A275^('Log_working_3-way'!$D274))</f>
        <v/>
      </c>
      <c r="O275" s="21" t="str">
        <f>IF('Log_working_3-way'!$D274="","",B275^('Log_working_3-way'!$D274))</f>
        <v/>
      </c>
      <c r="P275" s="22" t="str">
        <f>IF('Log_working_3-way'!$D274="","",C275^('Log_working_3-way'!$D274))</f>
        <v/>
      </c>
    </row>
    <row r="276" spans="4:16" x14ac:dyDescent="0.2">
      <c r="D276" s="20" t="str">
        <f t="shared" si="442"/>
        <v/>
      </c>
      <c r="E276" s="17" t="str">
        <f>IF(OR($A276="",$B276="",$C276=""),"",A276*'MPTO_working_3-way'!$I275)</f>
        <v/>
      </c>
      <c r="F276" s="21" t="str">
        <f>IF(OR($A276="",$B276="",$C276=""),"",B276*'MPTO_working_3-way'!$I275)</f>
        <v/>
      </c>
      <c r="G276" s="22" t="str">
        <f>IF(OR($A276="",$B276="",$C276=""),"",C276*'MPTO_working_3-way'!$I275)</f>
        <v/>
      </c>
      <c r="H276" s="17" t="str">
        <f>IF(OR($A276="",$B276="",$C276=""),"",'MPTO_working_3-way'!E275)</f>
        <v/>
      </c>
      <c r="I276" s="21" t="str">
        <f>IF(OR($A276="",$B276="",$C276=""),"",'MPTO_working_3-way'!F275)</f>
        <v/>
      </c>
      <c r="J276" s="22" t="str">
        <f>IF(OR($A276="",$B276="",$C276=""),"",'MPTO_working_3-way'!G275)</f>
        <v/>
      </c>
      <c r="K276" s="17" t="str">
        <f>IF(OR($A276="",$B276="",$C276=""),"",'OddsRatio_working_3-way'!H275)</f>
        <v/>
      </c>
      <c r="L276" s="21" t="str">
        <f>IF(OR($A276="",$B276="",$C276=""),"",'OddsRatio_working_3-way'!I275)</f>
        <v/>
      </c>
      <c r="M276" s="22" t="str">
        <f>IF(OR($A276="",$B276="",$C276=""),"",'OddsRatio_working_3-way'!J275)</f>
        <v/>
      </c>
      <c r="N276" s="17" t="str">
        <f>IF('Log_working_3-way'!$D275="","",A276^('Log_working_3-way'!$D275))</f>
        <v/>
      </c>
      <c r="O276" s="21" t="str">
        <f>IF('Log_working_3-way'!$D275="","",B276^('Log_working_3-way'!$D275))</f>
        <v/>
      </c>
      <c r="P276" s="22" t="str">
        <f>IF('Log_working_3-way'!$D275="","",C276^('Log_working_3-way'!$D275))</f>
        <v/>
      </c>
    </row>
    <row r="277" spans="4:16" x14ac:dyDescent="0.2">
      <c r="D277" s="20" t="str">
        <f t="shared" si="442"/>
        <v/>
      </c>
      <c r="E277" s="17" t="str">
        <f>IF(OR($A277="",$B277="",$C277=""),"",A277*'MPTO_working_3-way'!$I276)</f>
        <v/>
      </c>
      <c r="F277" s="21" t="str">
        <f>IF(OR($A277="",$B277="",$C277=""),"",B277*'MPTO_working_3-way'!$I276)</f>
        <v/>
      </c>
      <c r="G277" s="22" t="str">
        <f>IF(OR($A277="",$B277="",$C277=""),"",C277*'MPTO_working_3-way'!$I276)</f>
        <v/>
      </c>
      <c r="H277" s="17" t="str">
        <f>IF(OR($A277="",$B277="",$C277=""),"",'MPTO_working_3-way'!E276)</f>
        <v/>
      </c>
      <c r="I277" s="21" t="str">
        <f>IF(OR($A277="",$B277="",$C277=""),"",'MPTO_working_3-way'!F276)</f>
        <v/>
      </c>
      <c r="J277" s="22" t="str">
        <f>IF(OR($A277="",$B277="",$C277=""),"",'MPTO_working_3-way'!G276)</f>
        <v/>
      </c>
      <c r="K277" s="17" t="str">
        <f>IF(OR($A277="",$B277="",$C277=""),"",'OddsRatio_working_3-way'!H276)</f>
        <v/>
      </c>
      <c r="L277" s="21" t="str">
        <f>IF(OR($A277="",$B277="",$C277=""),"",'OddsRatio_working_3-way'!I276)</f>
        <v/>
      </c>
      <c r="M277" s="22" t="str">
        <f>IF(OR($A277="",$B277="",$C277=""),"",'OddsRatio_working_3-way'!J276)</f>
        <v/>
      </c>
      <c r="N277" s="17" t="str">
        <f>IF('Log_working_3-way'!$D276="","",A277^('Log_working_3-way'!$D276))</f>
        <v/>
      </c>
      <c r="O277" s="21" t="str">
        <f>IF('Log_working_3-way'!$D276="","",B277^('Log_working_3-way'!$D276))</f>
        <v/>
      </c>
      <c r="P277" s="22" t="str">
        <f>IF('Log_working_3-way'!$D276="","",C277^('Log_working_3-way'!$D276))</f>
        <v/>
      </c>
    </row>
    <row r="278" spans="4:16" x14ac:dyDescent="0.2">
      <c r="D278" s="20" t="str">
        <f t="shared" si="442"/>
        <v/>
      </c>
      <c r="E278" s="17" t="str">
        <f>IF(OR($A278="",$B278="",$C278=""),"",A278*'MPTO_working_3-way'!$I277)</f>
        <v/>
      </c>
      <c r="F278" s="21" t="str">
        <f>IF(OR($A278="",$B278="",$C278=""),"",B278*'MPTO_working_3-way'!$I277)</f>
        <v/>
      </c>
      <c r="G278" s="22" t="str">
        <f>IF(OR($A278="",$B278="",$C278=""),"",C278*'MPTO_working_3-way'!$I277)</f>
        <v/>
      </c>
      <c r="H278" s="17" t="str">
        <f>IF(OR($A278="",$B278="",$C278=""),"",'MPTO_working_3-way'!E277)</f>
        <v/>
      </c>
      <c r="I278" s="21" t="str">
        <f>IF(OR($A278="",$B278="",$C278=""),"",'MPTO_working_3-way'!F277)</f>
        <v/>
      </c>
      <c r="J278" s="22" t="str">
        <f>IF(OR($A278="",$B278="",$C278=""),"",'MPTO_working_3-way'!G277)</f>
        <v/>
      </c>
      <c r="K278" s="17" t="str">
        <f>IF(OR($A278="",$B278="",$C278=""),"",'OddsRatio_working_3-way'!H277)</f>
        <v/>
      </c>
      <c r="L278" s="21" t="str">
        <f>IF(OR($A278="",$B278="",$C278=""),"",'OddsRatio_working_3-way'!I277)</f>
        <v/>
      </c>
      <c r="M278" s="22" t="str">
        <f>IF(OR($A278="",$B278="",$C278=""),"",'OddsRatio_working_3-way'!J277)</f>
        <v/>
      </c>
      <c r="N278" s="17" t="str">
        <f>IF('Log_working_3-way'!$D277="","",A278^('Log_working_3-way'!$D277))</f>
        <v/>
      </c>
      <c r="O278" s="21" t="str">
        <f>IF('Log_working_3-way'!$D277="","",B278^('Log_working_3-way'!$D277))</f>
        <v/>
      </c>
      <c r="P278" s="22" t="str">
        <f>IF('Log_working_3-way'!$D277="","",C278^('Log_working_3-way'!$D277))</f>
        <v/>
      </c>
    </row>
    <row r="279" spans="4:16" x14ac:dyDescent="0.2">
      <c r="D279" s="20" t="str">
        <f t="shared" si="442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2" t="str">
        <f>IF('Log_working_3-way'!$D278="","",C279^('Log_working_3-way'!$D278))</f>
        <v/>
      </c>
    </row>
    <row r="280" spans="4:16" x14ac:dyDescent="0.2">
      <c r="D280" s="20" t="str">
        <f t="shared" si="442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2" t="str">
        <f>IF('Log_working_3-way'!$D279="","",C280^('Log_working_3-way'!$D279))</f>
        <v/>
      </c>
    </row>
    <row r="281" spans="4:16" x14ac:dyDescent="0.2">
      <c r="D281" s="20" t="str">
        <f t="shared" si="442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2" t="str">
        <f>IF('Log_working_3-way'!$D280="","",C281^('Log_working_3-way'!$D280))</f>
        <v/>
      </c>
    </row>
    <row r="282" spans="4:16" x14ac:dyDescent="0.2">
      <c r="D282" s="20" t="str">
        <f t="shared" si="442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2" t="str">
        <f>IF('Log_working_3-way'!$D281="","",C282^('Log_working_3-way'!$D281))</f>
        <v/>
      </c>
    </row>
    <row r="283" spans="4:16" x14ac:dyDescent="0.2">
      <c r="D283" s="20" t="str">
        <f t="shared" si="442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2" t="str">
        <f>IF('Log_working_3-way'!$D282="","",C283^('Log_working_3-way'!$D282))</f>
        <v/>
      </c>
    </row>
    <row r="284" spans="4:16" x14ac:dyDescent="0.2">
      <c r="D284" s="20" t="str">
        <f t="shared" si="442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2" t="str">
        <f>IF('Log_working_3-way'!$D283="","",C284^('Log_working_3-way'!$D283))</f>
        <v/>
      </c>
    </row>
    <row r="285" spans="4:16" x14ac:dyDescent="0.2">
      <c r="D285" s="20" t="str">
        <f t="shared" si="442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2" t="str">
        <f>IF('Log_working_3-way'!$D284="","",C285^('Log_working_3-way'!$D284))</f>
        <v/>
      </c>
    </row>
    <row r="286" spans="4:16" x14ac:dyDescent="0.2">
      <c r="D286" s="20" t="str">
        <f t="shared" si="442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2" t="str">
        <f>IF('Log_working_3-way'!$D285="","",C286^('Log_working_3-way'!$D285))</f>
        <v/>
      </c>
    </row>
    <row r="287" spans="4:16" x14ac:dyDescent="0.2">
      <c r="D287" s="20" t="str">
        <f t="shared" si="442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2" t="str">
        <f>IF('Log_working_3-way'!$D286="","",C287^('Log_working_3-way'!$D286))</f>
        <v/>
      </c>
    </row>
    <row r="288" spans="4:16" x14ac:dyDescent="0.2">
      <c r="D288" s="20" t="str">
        <f t="shared" si="442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2" t="str">
        <f>IF('Log_working_3-way'!$D287="","",C288^('Log_working_3-way'!$D287))</f>
        <v/>
      </c>
    </row>
    <row r="289" spans="4:16" x14ac:dyDescent="0.2">
      <c r="D289" s="20" t="str">
        <f t="shared" si="442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2" t="str">
        <f>IF('Log_working_3-way'!$D288="","",C289^('Log_working_3-way'!$D288))</f>
        <v/>
      </c>
    </row>
    <row r="290" spans="4:16" x14ac:dyDescent="0.2">
      <c r="D290" s="20" t="str">
        <f t="shared" si="442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2" t="str">
        <f>IF('Log_working_3-way'!$D289="","",C290^('Log_working_3-way'!$D289))</f>
        <v/>
      </c>
    </row>
    <row r="291" spans="4:16" x14ac:dyDescent="0.2">
      <c r="D291" s="20" t="str">
        <f t="shared" si="442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2" t="str">
        <f>IF('Log_working_3-way'!$D290="","",C291^('Log_working_3-way'!$D290))</f>
        <v/>
      </c>
    </row>
    <row r="292" spans="4:16" x14ac:dyDescent="0.2">
      <c r="D292" s="20" t="str">
        <f t="shared" si="442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2" t="str">
        <f>IF('Log_working_3-way'!$D291="","",C292^('Log_working_3-way'!$D291))</f>
        <v/>
      </c>
    </row>
    <row r="293" spans="4:16" x14ac:dyDescent="0.2">
      <c r="D293" s="20" t="str">
        <f t="shared" si="442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2" t="str">
        <f>IF('Log_working_3-way'!$D292="","",C293^('Log_working_3-way'!$D292))</f>
        <v/>
      </c>
    </row>
    <row r="294" spans="4:16" x14ac:dyDescent="0.2">
      <c r="D294" s="20" t="str">
        <f t="shared" si="442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2" t="str">
        <f>IF('Log_working_3-way'!$D293="","",C294^('Log_working_3-way'!$D293))</f>
        <v/>
      </c>
    </row>
    <row r="295" spans="4:16" x14ac:dyDescent="0.2">
      <c r="D295" s="20" t="str">
        <f t="shared" si="442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2" t="str">
        <f>IF('Log_working_3-way'!$D294="","",C295^('Log_working_3-way'!$D294))</f>
        <v/>
      </c>
    </row>
    <row r="296" spans="4:16" x14ac:dyDescent="0.2">
      <c r="D296" s="20" t="str">
        <f t="shared" si="442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2" t="str">
        <f>IF('Log_working_3-way'!$D295="","",C296^('Log_working_3-way'!$D295))</f>
        <v/>
      </c>
    </row>
    <row r="297" spans="4:16" x14ac:dyDescent="0.2">
      <c r="D297" s="20" t="str">
        <f t="shared" si="442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2" t="str">
        <f>IF('Log_working_3-way'!$D296="","",C297^('Log_working_3-way'!$D296))</f>
        <v/>
      </c>
    </row>
    <row r="298" spans="4:16" x14ac:dyDescent="0.2">
      <c r="D298" s="20" t="str">
        <f t="shared" si="442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2" t="str">
        <f>IF('Log_working_3-way'!$D297="","",C298^('Log_working_3-way'!$D297))</f>
        <v/>
      </c>
    </row>
    <row r="299" spans="4:16" x14ac:dyDescent="0.2">
      <c r="D299" s="20" t="str">
        <f t="shared" si="442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2" t="str">
        <f>IF('Log_working_3-way'!$D298="","",C299^('Log_working_3-way'!$D298))</f>
        <v/>
      </c>
    </row>
    <row r="300" spans="4:16" x14ac:dyDescent="0.2">
      <c r="D300" s="20" t="str">
        <f t="shared" si="442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2" t="str">
        <f>IF('Log_working_3-way'!$D299="","",C300^('Log_working_3-way'!$D299))</f>
        <v/>
      </c>
    </row>
    <row r="301" spans="4:16" x14ac:dyDescent="0.2">
      <c r="D301" s="20" t="str">
        <f t="shared" si="442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2" t="str">
        <f>IF('Log_working_3-way'!$D300="","",C301^('Log_working_3-way'!$D300))</f>
        <v/>
      </c>
    </row>
    <row r="302" spans="4:16" x14ac:dyDescent="0.2">
      <c r="D302" s="20" t="str">
        <f t="shared" si="442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2" t="str">
        <f>IF('Log_working_3-way'!$D301="","",C302^('Log_working_3-way'!$D301))</f>
        <v/>
      </c>
    </row>
    <row r="303" spans="4:16" x14ac:dyDescent="0.2">
      <c r="D303" s="20" t="str">
        <f t="shared" si="442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2" t="str">
        <f>IF('Log_working_3-way'!$D302="","",C303^('Log_working_3-way'!$D302))</f>
        <v/>
      </c>
    </row>
    <row r="304" spans="4:16" x14ac:dyDescent="0.2">
      <c r="D304" s="20" t="str">
        <f t="shared" si="442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2" t="str">
        <f>IF('Log_working_3-way'!$D303="","",C304^('Log_working_3-way'!$D303))</f>
        <v/>
      </c>
    </row>
    <row r="305" spans="4:16" x14ac:dyDescent="0.2">
      <c r="D305" s="20" t="str">
        <f t="shared" si="442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2" t="str">
        <f>IF('Log_working_3-way'!$D304="","",C305^('Log_working_3-way'!$D304))</f>
        <v/>
      </c>
    </row>
    <row r="306" spans="4:16" x14ac:dyDescent="0.2">
      <c r="D306" s="20" t="str">
        <f t="shared" si="442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2" t="str">
        <f>IF('Log_working_3-way'!$D305="","",C306^('Log_working_3-way'!$D305))</f>
        <v/>
      </c>
    </row>
    <row r="307" spans="4:16" x14ac:dyDescent="0.2">
      <c r="D307" s="20" t="str">
        <f t="shared" si="442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2" t="str">
        <f>IF('Log_working_3-way'!$D306="","",C307^('Log_working_3-way'!$D306))</f>
        <v/>
      </c>
    </row>
    <row r="308" spans="4:16" x14ac:dyDescent="0.2">
      <c r="D308" s="20" t="str">
        <f t="shared" si="442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2" t="str">
        <f>IF('Log_working_3-way'!$D307="","",C308^('Log_working_3-way'!$D307))</f>
        <v/>
      </c>
    </row>
    <row r="309" spans="4:16" x14ac:dyDescent="0.2">
      <c r="D309" s="20" t="str">
        <f t="shared" si="442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2" t="str">
        <f>IF('Log_working_3-way'!$D308="","",C309^('Log_working_3-way'!$D308))</f>
        <v/>
      </c>
    </row>
    <row r="310" spans="4:16" x14ac:dyDescent="0.2">
      <c r="D310" s="20" t="str">
        <f t="shared" si="442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2" t="str">
        <f>IF('Log_working_3-way'!$D309="","",C310^('Log_working_3-way'!$D309))</f>
        <v/>
      </c>
    </row>
    <row r="311" spans="4:16" x14ac:dyDescent="0.2">
      <c r="D311" s="20" t="str">
        <f t="shared" si="442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2" t="str">
        <f>IF('Log_working_3-way'!$D310="","",C311^('Log_working_3-way'!$D310))</f>
        <v/>
      </c>
    </row>
    <row r="312" spans="4:16" x14ac:dyDescent="0.2">
      <c r="D312" s="20" t="str">
        <f t="shared" si="442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2" t="str">
        <f>IF('Log_working_3-way'!$D311="","",C312^('Log_working_3-way'!$D311))</f>
        <v/>
      </c>
    </row>
    <row r="313" spans="4:16" x14ac:dyDescent="0.2">
      <c r="D313" s="20" t="str">
        <f t="shared" si="442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2" t="str">
        <f>IF('Log_working_3-way'!$D312="","",C313^('Log_working_3-way'!$D312))</f>
        <v/>
      </c>
    </row>
    <row r="314" spans="4:16" x14ac:dyDescent="0.2">
      <c r="D314" s="20" t="str">
        <f t="shared" si="442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2" t="str">
        <f>IF('Log_working_3-way'!$D313="","",C314^('Log_working_3-way'!$D313))</f>
        <v/>
      </c>
    </row>
    <row r="315" spans="4:16" x14ac:dyDescent="0.2">
      <c r="D315" s="20" t="str">
        <f t="shared" si="442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2" t="str">
        <f>IF('Log_working_3-way'!$D314="","",C315^('Log_working_3-way'!$D314))</f>
        <v/>
      </c>
    </row>
    <row r="316" spans="4:16" x14ac:dyDescent="0.2">
      <c r="D316" s="20" t="str">
        <f t="shared" si="442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2" t="str">
        <f>IF('Log_working_3-way'!$D315="","",C316^('Log_working_3-way'!$D315))</f>
        <v/>
      </c>
    </row>
    <row r="317" spans="4:16" x14ac:dyDescent="0.2">
      <c r="D317" s="20" t="str">
        <f t="shared" si="442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2" t="str">
        <f>IF('Log_working_3-way'!$D316="","",C317^('Log_working_3-way'!$D316))</f>
        <v/>
      </c>
    </row>
    <row r="318" spans="4:16" x14ac:dyDescent="0.2">
      <c r="D318" s="20" t="str">
        <f t="shared" si="442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2" t="str">
        <f>IF('Log_working_3-way'!$D317="","",C318^('Log_working_3-way'!$D317))</f>
        <v/>
      </c>
    </row>
    <row r="319" spans="4:16" x14ac:dyDescent="0.2">
      <c r="D319" s="20" t="str">
        <f t="shared" si="442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2" t="str">
        <f>IF('Log_working_3-way'!$D318="","",C319^('Log_working_3-way'!$D318))</f>
        <v/>
      </c>
    </row>
    <row r="320" spans="4:16" x14ac:dyDescent="0.2">
      <c r="D320" s="20" t="str">
        <f t="shared" si="442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2" t="str">
        <f>IF('Log_working_3-way'!$D319="","",C320^('Log_working_3-way'!$D319))</f>
        <v/>
      </c>
    </row>
    <row r="321" spans="4:16" x14ac:dyDescent="0.2">
      <c r="D321" s="20" t="str">
        <f t="shared" si="442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2" t="str">
        <f>IF('Log_working_3-way'!$D320="","",C321^('Log_working_3-way'!$D320))</f>
        <v/>
      </c>
    </row>
    <row r="322" spans="4:16" x14ac:dyDescent="0.2">
      <c r="D322" s="20" t="str">
        <f t="shared" si="442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2" t="str">
        <f>IF('Log_working_3-way'!$D321="","",C322^('Log_working_3-way'!$D321))</f>
        <v/>
      </c>
    </row>
    <row r="323" spans="4:16" x14ac:dyDescent="0.2">
      <c r="D323" s="20" t="str">
        <f t="shared" si="442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2" t="str">
        <f>IF('Log_working_3-way'!$D322="","",C323^('Log_working_3-way'!$D322))</f>
        <v/>
      </c>
    </row>
    <row r="324" spans="4:16" x14ac:dyDescent="0.2">
      <c r="D324" s="20" t="str">
        <f t="shared" si="442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2" t="str">
        <f>IF('Log_working_3-way'!$D323="","",C324^('Log_working_3-way'!$D323))</f>
        <v/>
      </c>
    </row>
    <row r="325" spans="4:16" x14ac:dyDescent="0.2">
      <c r="D325" s="20" t="str">
        <f t="shared" ref="D325:D388" si="443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2" t="str">
        <f>IF('Log_working_3-way'!$D324="","",C325^('Log_working_3-way'!$D324))</f>
        <v/>
      </c>
    </row>
    <row r="326" spans="4:16" x14ac:dyDescent="0.2">
      <c r="D326" s="20" t="str">
        <f t="shared" si="443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2" t="str">
        <f>IF('Log_working_3-way'!$D325="","",C326^('Log_working_3-way'!$D325))</f>
        <v/>
      </c>
    </row>
    <row r="327" spans="4:16" x14ac:dyDescent="0.2">
      <c r="D327" s="20" t="str">
        <f t="shared" si="443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2" t="str">
        <f>IF('Log_working_3-way'!$D326="","",C327^('Log_working_3-way'!$D326))</f>
        <v/>
      </c>
    </row>
    <row r="328" spans="4:16" x14ac:dyDescent="0.2">
      <c r="D328" s="20" t="str">
        <f t="shared" si="443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2" t="str">
        <f>IF('Log_working_3-way'!$D327="","",C328^('Log_working_3-way'!$D327))</f>
        <v/>
      </c>
    </row>
    <row r="329" spans="4:16" x14ac:dyDescent="0.2">
      <c r="D329" s="20" t="str">
        <f t="shared" si="443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2" t="str">
        <f>IF('Log_working_3-way'!$D328="","",C329^('Log_working_3-way'!$D328))</f>
        <v/>
      </c>
    </row>
    <row r="330" spans="4:16" x14ac:dyDescent="0.2">
      <c r="D330" s="20" t="str">
        <f t="shared" si="443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2" t="str">
        <f>IF('Log_working_3-way'!$D329="","",C330^('Log_working_3-way'!$D329))</f>
        <v/>
      </c>
    </row>
    <row r="331" spans="4:16" x14ac:dyDescent="0.2">
      <c r="D331" s="20" t="str">
        <f t="shared" si="443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2" t="str">
        <f>IF('Log_working_3-way'!$D330="","",C331^('Log_working_3-way'!$D330))</f>
        <v/>
      </c>
    </row>
    <row r="332" spans="4:16" x14ac:dyDescent="0.2">
      <c r="D332" s="20" t="str">
        <f t="shared" si="443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2" t="str">
        <f>IF('Log_working_3-way'!$D331="","",C332^('Log_working_3-way'!$D331))</f>
        <v/>
      </c>
    </row>
    <row r="333" spans="4:16" x14ac:dyDescent="0.2">
      <c r="D333" s="20" t="str">
        <f t="shared" si="443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2" t="str">
        <f>IF('Log_working_3-way'!$D332="","",C333^('Log_working_3-way'!$D332))</f>
        <v/>
      </c>
    </row>
    <row r="334" spans="4:16" x14ac:dyDescent="0.2">
      <c r="D334" s="20" t="str">
        <f t="shared" si="443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2" t="str">
        <f>IF('Log_working_3-way'!$D333="","",C334^('Log_working_3-way'!$D333))</f>
        <v/>
      </c>
    </row>
    <row r="335" spans="4:16" x14ac:dyDescent="0.2">
      <c r="D335" s="20" t="str">
        <f t="shared" si="443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2" t="str">
        <f>IF('Log_working_3-way'!$D334="","",C335^('Log_working_3-way'!$D334))</f>
        <v/>
      </c>
    </row>
    <row r="336" spans="4:16" x14ac:dyDescent="0.2">
      <c r="D336" s="20" t="str">
        <f t="shared" si="443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2" t="str">
        <f>IF('Log_working_3-way'!$D335="","",C336^('Log_working_3-way'!$D335))</f>
        <v/>
      </c>
    </row>
    <row r="337" spans="4:16" x14ac:dyDescent="0.2">
      <c r="D337" s="20" t="str">
        <f t="shared" si="443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2" t="str">
        <f>IF('Log_working_3-way'!$D336="","",C337^('Log_working_3-way'!$D336))</f>
        <v/>
      </c>
    </row>
    <row r="338" spans="4:16" x14ac:dyDescent="0.2">
      <c r="D338" s="20" t="str">
        <f t="shared" si="443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2" t="str">
        <f>IF('Log_working_3-way'!$D337="","",C338^('Log_working_3-way'!$D337))</f>
        <v/>
      </c>
    </row>
    <row r="339" spans="4:16" x14ac:dyDescent="0.2">
      <c r="D339" s="20" t="str">
        <f t="shared" si="443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2" t="str">
        <f>IF('Log_working_3-way'!$D338="","",C339^('Log_working_3-way'!$D338))</f>
        <v/>
      </c>
    </row>
    <row r="340" spans="4:16" x14ac:dyDescent="0.2">
      <c r="D340" s="20" t="str">
        <f t="shared" si="443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2" t="str">
        <f>IF('Log_working_3-way'!$D339="","",C340^('Log_working_3-way'!$D339))</f>
        <v/>
      </c>
    </row>
    <row r="341" spans="4:16" x14ac:dyDescent="0.2">
      <c r="D341" s="20" t="str">
        <f t="shared" si="443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2" t="str">
        <f>IF('Log_working_3-way'!$D340="","",C341^('Log_working_3-way'!$D340))</f>
        <v/>
      </c>
    </row>
    <row r="342" spans="4:16" x14ac:dyDescent="0.2">
      <c r="D342" s="20" t="str">
        <f t="shared" si="443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2" t="str">
        <f>IF('Log_working_3-way'!$D341="","",C342^('Log_working_3-way'!$D341))</f>
        <v/>
      </c>
    </row>
    <row r="343" spans="4:16" x14ac:dyDescent="0.2">
      <c r="D343" s="20" t="str">
        <f t="shared" si="443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2" t="str">
        <f>IF('Log_working_3-way'!$D342="","",C343^('Log_working_3-way'!$D342))</f>
        <v/>
      </c>
    </row>
    <row r="344" spans="4:16" x14ac:dyDescent="0.2">
      <c r="D344" s="20" t="str">
        <f t="shared" si="443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2" t="str">
        <f>IF('Log_working_3-way'!$D343="","",C344^('Log_working_3-way'!$D343))</f>
        <v/>
      </c>
    </row>
    <row r="345" spans="4:16" x14ac:dyDescent="0.2">
      <c r="D345" s="20" t="str">
        <f t="shared" si="443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2" t="str">
        <f>IF('Log_working_3-way'!$D344="","",C345^('Log_working_3-way'!$D344))</f>
        <v/>
      </c>
    </row>
    <row r="346" spans="4:16" x14ac:dyDescent="0.2">
      <c r="D346" s="20" t="str">
        <f t="shared" si="443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2" t="str">
        <f>IF('Log_working_3-way'!$D345="","",C346^('Log_working_3-way'!$D345))</f>
        <v/>
      </c>
    </row>
    <row r="347" spans="4:16" x14ac:dyDescent="0.2">
      <c r="D347" s="20" t="str">
        <f t="shared" si="443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2" t="str">
        <f>IF('Log_working_3-way'!$D346="","",C347^('Log_working_3-way'!$D346))</f>
        <v/>
      </c>
    </row>
    <row r="348" spans="4:16" x14ac:dyDescent="0.2">
      <c r="D348" s="20" t="str">
        <f t="shared" si="443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2" t="str">
        <f>IF('Log_working_3-way'!$D347="","",C348^('Log_working_3-way'!$D347))</f>
        <v/>
      </c>
    </row>
    <row r="349" spans="4:16" x14ac:dyDescent="0.2">
      <c r="D349" s="20" t="str">
        <f t="shared" si="443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2" t="str">
        <f>IF('Log_working_3-way'!$D348="","",C349^('Log_working_3-way'!$D348))</f>
        <v/>
      </c>
    </row>
    <row r="350" spans="4:16" x14ac:dyDescent="0.2">
      <c r="D350" s="20" t="str">
        <f t="shared" si="443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2" t="str">
        <f>IF('Log_working_3-way'!$D349="","",C350^('Log_working_3-way'!$D349))</f>
        <v/>
      </c>
    </row>
    <row r="351" spans="4:16" x14ac:dyDescent="0.2">
      <c r="D351" s="20" t="str">
        <f t="shared" si="443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2" t="str">
        <f>IF('Log_working_3-way'!$D350="","",C351^('Log_working_3-way'!$D350))</f>
        <v/>
      </c>
    </row>
    <row r="352" spans="4:16" x14ac:dyDescent="0.2">
      <c r="D352" s="20" t="str">
        <f t="shared" si="443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2" t="str">
        <f>IF('Log_working_3-way'!$D351="","",C352^('Log_working_3-way'!$D351))</f>
        <v/>
      </c>
    </row>
    <row r="353" spans="4:16" x14ac:dyDescent="0.2">
      <c r="D353" s="20" t="str">
        <f t="shared" si="443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2" t="str">
        <f>IF('Log_working_3-way'!$D352="","",C353^('Log_working_3-way'!$D352))</f>
        <v/>
      </c>
    </row>
    <row r="354" spans="4:16" x14ac:dyDescent="0.2">
      <c r="D354" s="20" t="str">
        <f t="shared" si="443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2" t="str">
        <f>IF('Log_working_3-way'!$D353="","",C354^('Log_working_3-way'!$D353))</f>
        <v/>
      </c>
    </row>
    <row r="355" spans="4:16" x14ac:dyDescent="0.2">
      <c r="D355" s="20" t="str">
        <f t="shared" si="443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2" t="str">
        <f>IF('Log_working_3-way'!$D354="","",C355^('Log_working_3-way'!$D354))</f>
        <v/>
      </c>
    </row>
    <row r="356" spans="4:16" x14ac:dyDescent="0.2">
      <c r="D356" s="20" t="str">
        <f t="shared" si="443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2" t="str">
        <f>IF('Log_working_3-way'!$D355="","",C356^('Log_working_3-way'!$D355))</f>
        <v/>
      </c>
    </row>
    <row r="357" spans="4:16" x14ac:dyDescent="0.2">
      <c r="D357" s="20" t="str">
        <f t="shared" si="443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2" t="str">
        <f>IF('Log_working_3-way'!$D356="","",C357^('Log_working_3-way'!$D356))</f>
        <v/>
      </c>
    </row>
    <row r="358" spans="4:16" x14ac:dyDescent="0.2">
      <c r="D358" s="20" t="str">
        <f t="shared" si="443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2" t="str">
        <f>IF('Log_working_3-way'!$D357="","",C358^('Log_working_3-way'!$D357))</f>
        <v/>
      </c>
    </row>
    <row r="359" spans="4:16" x14ac:dyDescent="0.2">
      <c r="D359" s="20" t="str">
        <f t="shared" si="443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2" t="str">
        <f>IF('Log_working_3-way'!$D358="","",C359^('Log_working_3-way'!$D358))</f>
        <v/>
      </c>
    </row>
    <row r="360" spans="4:16" x14ac:dyDescent="0.2">
      <c r="D360" s="20" t="str">
        <f t="shared" si="443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2" t="str">
        <f>IF('Log_working_3-way'!$D359="","",C360^('Log_working_3-way'!$D359))</f>
        <v/>
      </c>
    </row>
    <row r="361" spans="4:16" x14ac:dyDescent="0.2">
      <c r="D361" s="20" t="str">
        <f t="shared" si="443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2" t="str">
        <f>IF('Log_working_3-way'!$D360="","",C361^('Log_working_3-way'!$D360))</f>
        <v/>
      </c>
    </row>
    <row r="362" spans="4:16" x14ac:dyDescent="0.2">
      <c r="D362" s="20" t="str">
        <f t="shared" si="443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2" t="str">
        <f>IF('Log_working_3-way'!$D361="","",C362^('Log_working_3-way'!$D361))</f>
        <v/>
      </c>
    </row>
    <row r="363" spans="4:16" x14ac:dyDescent="0.2">
      <c r="D363" s="20" t="str">
        <f t="shared" si="443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2" t="str">
        <f>IF('Log_working_3-way'!$D362="","",C363^('Log_working_3-way'!$D362))</f>
        <v/>
      </c>
    </row>
    <row r="364" spans="4:16" x14ac:dyDescent="0.2">
      <c r="D364" s="20" t="str">
        <f t="shared" si="443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2" t="str">
        <f>IF('Log_working_3-way'!$D363="","",C364^('Log_working_3-way'!$D363))</f>
        <v/>
      </c>
    </row>
    <row r="365" spans="4:16" x14ac:dyDescent="0.2">
      <c r="D365" s="20" t="str">
        <f t="shared" si="443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2" t="str">
        <f>IF('Log_working_3-way'!$D364="","",C365^('Log_working_3-way'!$D364))</f>
        <v/>
      </c>
    </row>
    <row r="366" spans="4:16" x14ac:dyDescent="0.2">
      <c r="D366" s="20" t="str">
        <f t="shared" si="443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2" t="str">
        <f>IF('Log_working_3-way'!$D365="","",C366^('Log_working_3-way'!$D365))</f>
        <v/>
      </c>
    </row>
    <row r="367" spans="4:16" x14ac:dyDescent="0.2">
      <c r="D367" s="20" t="str">
        <f t="shared" si="443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2" t="str">
        <f>IF('Log_working_3-way'!$D366="","",C367^('Log_working_3-way'!$D366))</f>
        <v/>
      </c>
    </row>
    <row r="368" spans="4:16" x14ac:dyDescent="0.2">
      <c r="D368" s="20" t="str">
        <f t="shared" si="443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2" t="str">
        <f>IF('Log_working_3-way'!$D367="","",C368^('Log_working_3-way'!$D367))</f>
        <v/>
      </c>
    </row>
    <row r="369" spans="4:16" x14ac:dyDescent="0.2">
      <c r="D369" s="20" t="str">
        <f t="shared" si="443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2" t="str">
        <f>IF('Log_working_3-way'!$D368="","",C369^('Log_working_3-way'!$D368))</f>
        <v/>
      </c>
    </row>
    <row r="370" spans="4:16" x14ac:dyDescent="0.2">
      <c r="D370" s="20" t="str">
        <f t="shared" si="443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2" t="str">
        <f>IF('Log_working_3-way'!$D369="","",C370^('Log_working_3-way'!$D369))</f>
        <v/>
      </c>
    </row>
    <row r="371" spans="4:16" x14ac:dyDescent="0.2">
      <c r="D371" s="20" t="str">
        <f t="shared" si="443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2" t="str">
        <f>IF('Log_working_3-way'!$D370="","",C371^('Log_working_3-way'!$D370))</f>
        <v/>
      </c>
    </row>
    <row r="372" spans="4:16" x14ac:dyDescent="0.2">
      <c r="D372" s="20" t="str">
        <f t="shared" si="443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2" t="str">
        <f>IF('Log_working_3-way'!$D371="","",C372^('Log_working_3-way'!$D371))</f>
        <v/>
      </c>
    </row>
    <row r="373" spans="4:16" x14ac:dyDescent="0.2">
      <c r="D373" s="20" t="str">
        <f t="shared" si="443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2" t="str">
        <f>IF('Log_working_3-way'!$D372="","",C373^('Log_working_3-way'!$D372))</f>
        <v/>
      </c>
    </row>
    <row r="374" spans="4:16" x14ac:dyDescent="0.2">
      <c r="D374" s="20" t="str">
        <f t="shared" si="443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2" t="str">
        <f>IF('Log_working_3-way'!$D373="","",C374^('Log_working_3-way'!$D373))</f>
        <v/>
      </c>
    </row>
    <row r="375" spans="4:16" x14ac:dyDescent="0.2">
      <c r="D375" s="20" t="str">
        <f t="shared" si="443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2" t="str">
        <f>IF('Log_working_3-way'!$D374="","",C375^('Log_working_3-way'!$D374))</f>
        <v/>
      </c>
    </row>
    <row r="376" spans="4:16" x14ac:dyDescent="0.2">
      <c r="D376" s="20" t="str">
        <f t="shared" si="443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2" t="str">
        <f>IF('Log_working_3-way'!$D375="","",C376^('Log_working_3-way'!$D375))</f>
        <v/>
      </c>
    </row>
    <row r="377" spans="4:16" x14ac:dyDescent="0.2">
      <c r="D377" s="20" t="str">
        <f t="shared" si="443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2" t="str">
        <f>IF('Log_working_3-way'!$D376="","",C377^('Log_working_3-way'!$D376))</f>
        <v/>
      </c>
    </row>
    <row r="378" spans="4:16" x14ac:dyDescent="0.2">
      <c r="D378" s="20" t="str">
        <f t="shared" si="443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2" t="str">
        <f>IF('Log_working_3-way'!$D377="","",C378^('Log_working_3-way'!$D377))</f>
        <v/>
      </c>
    </row>
    <row r="379" spans="4:16" x14ac:dyDescent="0.2">
      <c r="D379" s="20" t="str">
        <f t="shared" si="443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2" t="str">
        <f>IF('Log_working_3-way'!$D378="","",C379^('Log_working_3-way'!$D378))</f>
        <v/>
      </c>
    </row>
    <row r="380" spans="4:16" x14ac:dyDescent="0.2">
      <c r="D380" s="20" t="str">
        <f t="shared" si="443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2" t="str">
        <f>IF('Log_working_3-way'!$D379="","",C380^('Log_working_3-way'!$D379))</f>
        <v/>
      </c>
    </row>
    <row r="381" spans="4:16" x14ac:dyDescent="0.2">
      <c r="D381" s="20" t="str">
        <f t="shared" si="443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2" t="str">
        <f>IF('Log_working_3-way'!$D380="","",C381^('Log_working_3-way'!$D380))</f>
        <v/>
      </c>
    </row>
    <row r="382" spans="4:16" x14ac:dyDescent="0.2">
      <c r="D382" s="20" t="str">
        <f t="shared" si="443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2" t="str">
        <f>IF('Log_working_3-way'!$D381="","",C382^('Log_working_3-way'!$D381))</f>
        <v/>
      </c>
    </row>
    <row r="383" spans="4:16" x14ac:dyDescent="0.2">
      <c r="D383" s="20" t="str">
        <f t="shared" si="443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2" t="str">
        <f>IF('Log_working_3-way'!$D382="","",C383^('Log_working_3-way'!$D382))</f>
        <v/>
      </c>
    </row>
    <row r="384" spans="4:16" x14ac:dyDescent="0.2">
      <c r="D384" s="20" t="str">
        <f t="shared" si="443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2" t="str">
        <f>IF('Log_working_3-way'!$D383="","",C384^('Log_working_3-way'!$D383))</f>
        <v/>
      </c>
    </row>
    <row r="385" spans="4:16" x14ac:dyDescent="0.2">
      <c r="D385" s="20" t="str">
        <f t="shared" si="443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2" t="str">
        <f>IF('Log_working_3-way'!$D384="","",C385^('Log_working_3-way'!$D384))</f>
        <v/>
      </c>
    </row>
    <row r="386" spans="4:16" x14ac:dyDescent="0.2">
      <c r="D386" s="20" t="str">
        <f t="shared" si="443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2" t="str">
        <f>IF('Log_working_3-way'!$D385="","",C386^('Log_working_3-way'!$D385))</f>
        <v/>
      </c>
    </row>
    <row r="387" spans="4:16" x14ac:dyDescent="0.2">
      <c r="D387" s="20" t="str">
        <f t="shared" si="443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2" t="str">
        <f>IF('Log_working_3-way'!$D386="","",C387^('Log_working_3-way'!$D386))</f>
        <v/>
      </c>
    </row>
    <row r="388" spans="4:16" x14ac:dyDescent="0.2">
      <c r="D388" s="20" t="str">
        <f t="shared" si="443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2" t="str">
        <f>IF('Log_working_3-way'!$D387="","",C388^('Log_working_3-way'!$D387))</f>
        <v/>
      </c>
    </row>
    <row r="389" spans="4:16" x14ac:dyDescent="0.2">
      <c r="D389" s="20" t="str">
        <f t="shared" ref="D389:D452" si="444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2" t="str">
        <f>IF('Log_working_3-way'!$D388="","",C389^('Log_working_3-way'!$D388))</f>
        <v/>
      </c>
    </row>
    <row r="390" spans="4:16" x14ac:dyDescent="0.2">
      <c r="D390" s="20" t="str">
        <f t="shared" si="444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2" t="str">
        <f>IF('Log_working_3-way'!$D389="","",C390^('Log_working_3-way'!$D389))</f>
        <v/>
      </c>
    </row>
    <row r="391" spans="4:16" x14ac:dyDescent="0.2">
      <c r="D391" s="20" t="str">
        <f t="shared" si="444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2" t="str">
        <f>IF('Log_working_3-way'!$D390="","",C391^('Log_working_3-way'!$D390))</f>
        <v/>
      </c>
    </row>
    <row r="392" spans="4:16" x14ac:dyDescent="0.2">
      <c r="D392" s="20" t="str">
        <f t="shared" si="444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2" t="str">
        <f>IF('Log_working_3-way'!$D391="","",C392^('Log_working_3-way'!$D391))</f>
        <v/>
      </c>
    </row>
    <row r="393" spans="4:16" x14ac:dyDescent="0.2">
      <c r="D393" s="20" t="str">
        <f t="shared" si="444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2" t="str">
        <f>IF('Log_working_3-way'!$D392="","",C393^('Log_working_3-way'!$D392))</f>
        <v/>
      </c>
    </row>
    <row r="394" spans="4:16" x14ac:dyDescent="0.2">
      <c r="D394" s="20" t="str">
        <f t="shared" si="444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2" t="str">
        <f>IF('Log_working_3-way'!$D393="","",C394^('Log_working_3-way'!$D393))</f>
        <v/>
      </c>
    </row>
    <row r="395" spans="4:16" x14ac:dyDescent="0.2">
      <c r="D395" s="20" t="str">
        <f t="shared" si="444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2" t="str">
        <f>IF('Log_working_3-way'!$D394="","",C395^('Log_working_3-way'!$D394))</f>
        <v/>
      </c>
    </row>
    <row r="396" spans="4:16" x14ac:dyDescent="0.2">
      <c r="D396" s="20" t="str">
        <f t="shared" si="444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2" t="str">
        <f>IF('Log_working_3-way'!$D395="","",C396^('Log_working_3-way'!$D395))</f>
        <v/>
      </c>
    </row>
    <row r="397" spans="4:16" x14ac:dyDescent="0.2">
      <c r="D397" s="20" t="str">
        <f t="shared" si="444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2" t="str">
        <f>IF('Log_working_3-way'!$D396="","",C397^('Log_working_3-way'!$D396))</f>
        <v/>
      </c>
    </row>
    <row r="398" spans="4:16" x14ac:dyDescent="0.2">
      <c r="D398" s="20" t="str">
        <f t="shared" si="444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2" t="str">
        <f>IF('Log_working_3-way'!$D397="","",C398^('Log_working_3-way'!$D397))</f>
        <v/>
      </c>
    </row>
    <row r="399" spans="4:16" x14ac:dyDescent="0.2">
      <c r="D399" s="20" t="str">
        <f t="shared" si="444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2" t="str">
        <f>IF('Log_working_3-way'!$D398="","",C399^('Log_working_3-way'!$D398))</f>
        <v/>
      </c>
    </row>
    <row r="400" spans="4:16" x14ac:dyDescent="0.2">
      <c r="D400" s="20" t="str">
        <f t="shared" si="444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2" t="str">
        <f>IF('Log_working_3-way'!$D399="","",C400^('Log_working_3-way'!$D399))</f>
        <v/>
      </c>
    </row>
    <row r="401" spans="4:16" x14ac:dyDescent="0.2">
      <c r="D401" s="20" t="str">
        <f t="shared" si="444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2" t="str">
        <f>IF('Log_working_3-way'!$D400="","",C401^('Log_working_3-way'!$D400))</f>
        <v/>
      </c>
    </row>
    <row r="402" spans="4:16" x14ac:dyDescent="0.2">
      <c r="D402" s="20" t="str">
        <f t="shared" si="444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2" t="str">
        <f>IF('Log_working_3-way'!$D401="","",C402^('Log_working_3-way'!$D401))</f>
        <v/>
      </c>
    </row>
    <row r="403" spans="4:16" x14ac:dyDescent="0.2">
      <c r="D403" s="20" t="str">
        <f t="shared" si="444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2" t="str">
        <f>IF('Log_working_3-way'!$D402="","",C403^('Log_working_3-way'!$D402))</f>
        <v/>
      </c>
    </row>
    <row r="404" spans="4:16" x14ac:dyDescent="0.2">
      <c r="D404" s="20" t="str">
        <f t="shared" si="444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2" t="str">
        <f>IF('Log_working_3-way'!$D403="","",C404^('Log_working_3-way'!$D403))</f>
        <v/>
      </c>
    </row>
    <row r="405" spans="4:16" x14ac:dyDescent="0.2">
      <c r="D405" s="20" t="str">
        <f t="shared" si="444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2" t="str">
        <f>IF('Log_working_3-way'!$D404="","",C405^('Log_working_3-way'!$D404))</f>
        <v/>
      </c>
    </row>
    <row r="406" spans="4:16" x14ac:dyDescent="0.2">
      <c r="D406" s="20" t="str">
        <f t="shared" si="444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2" t="str">
        <f>IF('Log_working_3-way'!$D405="","",C406^('Log_working_3-way'!$D405))</f>
        <v/>
      </c>
    </row>
    <row r="407" spans="4:16" x14ac:dyDescent="0.2">
      <c r="D407" s="20" t="str">
        <f t="shared" si="444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2" t="str">
        <f>IF('Log_working_3-way'!$D406="","",C407^('Log_working_3-way'!$D406))</f>
        <v/>
      </c>
    </row>
    <row r="408" spans="4:16" x14ac:dyDescent="0.2">
      <c r="D408" s="20" t="str">
        <f t="shared" si="444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2" t="str">
        <f>IF('Log_working_3-way'!$D407="","",C408^('Log_working_3-way'!$D407))</f>
        <v/>
      </c>
    </row>
    <row r="409" spans="4:16" x14ac:dyDescent="0.2">
      <c r="D409" s="20" t="str">
        <f t="shared" si="444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2" t="str">
        <f>IF('Log_working_3-way'!$D408="","",C409^('Log_working_3-way'!$D408))</f>
        <v/>
      </c>
    </row>
    <row r="410" spans="4:16" x14ac:dyDescent="0.2">
      <c r="D410" s="20" t="str">
        <f t="shared" si="444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2" t="str">
        <f>IF('Log_working_3-way'!$D409="","",C410^('Log_working_3-way'!$D409))</f>
        <v/>
      </c>
    </row>
    <row r="411" spans="4:16" x14ac:dyDescent="0.2">
      <c r="D411" s="20" t="str">
        <f t="shared" si="444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2" t="str">
        <f>IF('Log_working_3-way'!$D410="","",C411^('Log_working_3-way'!$D410))</f>
        <v/>
      </c>
    </row>
    <row r="412" spans="4:16" x14ac:dyDescent="0.2">
      <c r="D412" s="20" t="str">
        <f t="shared" si="444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2" t="str">
        <f>IF('Log_working_3-way'!$D411="","",C412^('Log_working_3-way'!$D411))</f>
        <v/>
      </c>
    </row>
    <row r="413" spans="4:16" x14ac:dyDescent="0.2">
      <c r="D413" s="20" t="str">
        <f t="shared" si="444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2" t="str">
        <f>IF('Log_working_3-way'!$D412="","",C413^('Log_working_3-way'!$D412))</f>
        <v/>
      </c>
    </row>
    <row r="414" spans="4:16" x14ac:dyDescent="0.2">
      <c r="D414" s="20" t="str">
        <f t="shared" si="444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2" t="str">
        <f>IF('Log_working_3-way'!$D413="","",C414^('Log_working_3-way'!$D413))</f>
        <v/>
      </c>
    </row>
    <row r="415" spans="4:16" x14ac:dyDescent="0.2">
      <c r="D415" s="20" t="str">
        <f t="shared" si="444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2" t="str">
        <f>IF('Log_working_3-way'!$D414="","",C415^('Log_working_3-way'!$D414))</f>
        <v/>
      </c>
    </row>
    <row r="416" spans="4:16" x14ac:dyDescent="0.2">
      <c r="D416" s="20" t="str">
        <f t="shared" si="444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2" t="str">
        <f>IF('Log_working_3-way'!$D415="","",C416^('Log_working_3-way'!$D415))</f>
        <v/>
      </c>
    </row>
    <row r="417" spans="4:16" x14ac:dyDescent="0.2">
      <c r="D417" s="20" t="str">
        <f t="shared" si="444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2" t="str">
        <f>IF('Log_working_3-way'!$D416="","",C417^('Log_working_3-way'!$D416))</f>
        <v/>
      </c>
    </row>
    <row r="418" spans="4:16" x14ac:dyDescent="0.2">
      <c r="D418" s="20" t="str">
        <f t="shared" si="444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2" t="str">
        <f>IF('Log_working_3-way'!$D417="","",C418^('Log_working_3-way'!$D417))</f>
        <v/>
      </c>
    </row>
    <row r="419" spans="4:16" x14ac:dyDescent="0.2">
      <c r="D419" s="20" t="str">
        <f t="shared" si="444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2" t="str">
        <f>IF('Log_working_3-way'!$D418="","",C419^('Log_working_3-way'!$D418))</f>
        <v/>
      </c>
    </row>
    <row r="420" spans="4:16" x14ac:dyDescent="0.2">
      <c r="D420" s="20" t="str">
        <f t="shared" si="444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2" t="str">
        <f>IF('Log_working_3-way'!$D419="","",C420^('Log_working_3-way'!$D419))</f>
        <v/>
      </c>
    </row>
    <row r="421" spans="4:16" x14ac:dyDescent="0.2">
      <c r="D421" s="20" t="str">
        <f t="shared" si="444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2" t="str">
        <f>IF('Log_working_3-way'!$D420="","",C421^('Log_working_3-way'!$D420))</f>
        <v/>
      </c>
    </row>
    <row r="422" spans="4:16" x14ac:dyDescent="0.2">
      <c r="D422" s="20" t="str">
        <f t="shared" si="444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2" t="str">
        <f>IF('Log_working_3-way'!$D421="","",C422^('Log_working_3-way'!$D421))</f>
        <v/>
      </c>
    </row>
    <row r="423" spans="4:16" x14ac:dyDescent="0.2">
      <c r="D423" s="20" t="str">
        <f t="shared" si="444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2" t="str">
        <f>IF('Log_working_3-way'!$D422="","",C423^('Log_working_3-way'!$D422))</f>
        <v/>
      </c>
    </row>
    <row r="424" spans="4:16" x14ac:dyDescent="0.2">
      <c r="D424" s="20" t="str">
        <f t="shared" si="444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2" t="str">
        <f>IF('Log_working_3-way'!$D423="","",C424^('Log_working_3-way'!$D423))</f>
        <v/>
      </c>
    </row>
    <row r="425" spans="4:16" x14ac:dyDescent="0.2">
      <c r="D425" s="20" t="str">
        <f t="shared" si="444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2" t="str">
        <f>IF('Log_working_3-way'!$D424="","",C425^('Log_working_3-way'!$D424))</f>
        <v/>
      </c>
    </row>
    <row r="426" spans="4:16" x14ac:dyDescent="0.2">
      <c r="D426" s="20" t="str">
        <f t="shared" si="444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2" t="str">
        <f>IF('Log_working_3-way'!$D425="","",C426^('Log_working_3-way'!$D425))</f>
        <v/>
      </c>
    </row>
    <row r="427" spans="4:16" x14ac:dyDescent="0.2">
      <c r="D427" s="20" t="str">
        <f t="shared" si="444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2" t="str">
        <f>IF('Log_working_3-way'!$D426="","",C427^('Log_working_3-way'!$D426))</f>
        <v/>
      </c>
    </row>
    <row r="428" spans="4:16" x14ac:dyDescent="0.2">
      <c r="D428" s="20" t="str">
        <f t="shared" si="444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2" t="str">
        <f>IF('Log_working_3-way'!$D427="","",C428^('Log_working_3-way'!$D427))</f>
        <v/>
      </c>
    </row>
    <row r="429" spans="4:16" x14ac:dyDescent="0.2">
      <c r="D429" s="20" t="str">
        <f t="shared" si="444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2" t="str">
        <f>IF('Log_working_3-way'!$D428="","",C429^('Log_working_3-way'!$D428))</f>
        <v/>
      </c>
    </row>
    <row r="430" spans="4:16" x14ac:dyDescent="0.2">
      <c r="D430" s="20" t="str">
        <f t="shared" si="444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2" t="str">
        <f>IF('Log_working_3-way'!$D429="","",C430^('Log_working_3-way'!$D429))</f>
        <v/>
      </c>
    </row>
    <row r="431" spans="4:16" x14ac:dyDescent="0.2">
      <c r="D431" s="20" t="str">
        <f t="shared" si="444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2" t="str">
        <f>IF('Log_working_3-way'!$D430="","",C431^('Log_working_3-way'!$D430))</f>
        <v/>
      </c>
    </row>
    <row r="432" spans="4:16" x14ac:dyDescent="0.2">
      <c r="D432" s="20" t="str">
        <f t="shared" si="444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2" t="str">
        <f>IF('Log_working_3-way'!$D431="","",C432^('Log_working_3-way'!$D431))</f>
        <v/>
      </c>
    </row>
    <row r="433" spans="4:16" x14ac:dyDescent="0.2">
      <c r="D433" s="20" t="str">
        <f t="shared" si="444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2" t="str">
        <f>IF('Log_working_3-way'!$D432="","",C433^('Log_working_3-way'!$D432))</f>
        <v/>
      </c>
    </row>
    <row r="434" spans="4:16" x14ac:dyDescent="0.2">
      <c r="D434" s="20" t="str">
        <f t="shared" si="444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2" t="str">
        <f>IF('Log_working_3-way'!$D433="","",C434^('Log_working_3-way'!$D433))</f>
        <v/>
      </c>
    </row>
    <row r="435" spans="4:16" x14ac:dyDescent="0.2">
      <c r="D435" s="20" t="str">
        <f t="shared" si="444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2" t="str">
        <f>IF('Log_working_3-way'!$D434="","",C435^('Log_working_3-way'!$D434))</f>
        <v/>
      </c>
    </row>
    <row r="436" spans="4:16" x14ac:dyDescent="0.2">
      <c r="D436" s="20" t="str">
        <f t="shared" si="444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2" t="str">
        <f>IF('Log_working_3-way'!$D435="","",C436^('Log_working_3-way'!$D435))</f>
        <v/>
      </c>
    </row>
    <row r="437" spans="4:16" x14ac:dyDescent="0.2">
      <c r="D437" s="20" t="str">
        <f t="shared" si="444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2" t="str">
        <f>IF('Log_working_3-way'!$D436="","",C437^('Log_working_3-way'!$D436))</f>
        <v/>
      </c>
    </row>
    <row r="438" spans="4:16" x14ac:dyDescent="0.2">
      <c r="D438" s="20" t="str">
        <f t="shared" si="444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2" t="str">
        <f>IF('Log_working_3-way'!$D437="","",C438^('Log_working_3-way'!$D437))</f>
        <v/>
      </c>
    </row>
    <row r="439" spans="4:16" x14ac:dyDescent="0.2">
      <c r="D439" s="20" t="str">
        <f t="shared" si="444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2" t="str">
        <f>IF('Log_working_3-way'!$D438="","",C439^('Log_working_3-way'!$D438))</f>
        <v/>
      </c>
    </row>
    <row r="440" spans="4:16" x14ac:dyDescent="0.2">
      <c r="D440" s="20" t="str">
        <f t="shared" si="444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2" t="str">
        <f>IF('Log_working_3-way'!$D439="","",C440^('Log_working_3-way'!$D439))</f>
        <v/>
      </c>
    </row>
    <row r="441" spans="4:16" x14ac:dyDescent="0.2">
      <c r="D441" s="20" t="str">
        <f t="shared" si="444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2" t="str">
        <f>IF('Log_working_3-way'!$D440="","",C441^('Log_working_3-way'!$D440))</f>
        <v/>
      </c>
    </row>
    <row r="442" spans="4:16" x14ac:dyDescent="0.2">
      <c r="D442" s="20" t="str">
        <f t="shared" si="444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2" t="str">
        <f>IF('Log_working_3-way'!$D441="","",C442^('Log_working_3-way'!$D441))</f>
        <v/>
      </c>
    </row>
    <row r="443" spans="4:16" x14ac:dyDescent="0.2">
      <c r="D443" s="20" t="str">
        <f t="shared" si="444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2" t="str">
        <f>IF('Log_working_3-way'!$D442="","",C443^('Log_working_3-way'!$D442))</f>
        <v/>
      </c>
    </row>
    <row r="444" spans="4:16" x14ac:dyDescent="0.2">
      <c r="D444" s="20" t="str">
        <f t="shared" si="444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2" t="str">
        <f>IF('Log_working_3-way'!$D443="","",C444^('Log_working_3-way'!$D443))</f>
        <v/>
      </c>
    </row>
    <row r="445" spans="4:16" x14ac:dyDescent="0.2">
      <c r="D445" s="20" t="str">
        <f t="shared" si="444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2" t="str">
        <f>IF('Log_working_3-way'!$D444="","",C445^('Log_working_3-way'!$D444))</f>
        <v/>
      </c>
    </row>
    <row r="446" spans="4:16" x14ac:dyDescent="0.2">
      <c r="D446" s="20" t="str">
        <f t="shared" si="444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2" t="str">
        <f>IF('Log_working_3-way'!$D445="","",C446^('Log_working_3-way'!$D445))</f>
        <v/>
      </c>
    </row>
    <row r="447" spans="4:16" x14ac:dyDescent="0.2">
      <c r="D447" s="20" t="str">
        <f t="shared" si="444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2" t="str">
        <f>IF('Log_working_3-way'!$D446="","",C447^('Log_working_3-way'!$D446))</f>
        <v/>
      </c>
    </row>
    <row r="448" spans="4:16" x14ac:dyDescent="0.2">
      <c r="D448" s="20" t="str">
        <f t="shared" si="444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2" t="str">
        <f>IF('Log_working_3-way'!$D447="","",C448^('Log_working_3-way'!$D447))</f>
        <v/>
      </c>
    </row>
    <row r="449" spans="4:16" x14ac:dyDescent="0.2">
      <c r="D449" s="20" t="str">
        <f t="shared" si="444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2" t="str">
        <f>IF('Log_working_3-way'!$D448="","",C449^('Log_working_3-way'!$D448))</f>
        <v/>
      </c>
    </row>
    <row r="450" spans="4:16" x14ac:dyDescent="0.2">
      <c r="D450" s="20" t="str">
        <f t="shared" si="444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2" t="str">
        <f>IF('Log_working_3-way'!$D449="","",C450^('Log_working_3-way'!$D449))</f>
        <v/>
      </c>
    </row>
    <row r="451" spans="4:16" x14ac:dyDescent="0.2">
      <c r="D451" s="20" t="str">
        <f t="shared" si="444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2" t="str">
        <f>IF('Log_working_3-way'!$D450="","",C451^('Log_working_3-way'!$D450))</f>
        <v/>
      </c>
    </row>
    <row r="452" spans="4:16" x14ac:dyDescent="0.2">
      <c r="D452" s="20" t="str">
        <f t="shared" si="444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2" t="str">
        <f>IF('Log_working_3-way'!$D451="","",C452^('Log_working_3-way'!$D451))</f>
        <v/>
      </c>
    </row>
    <row r="453" spans="4:16" x14ac:dyDescent="0.2">
      <c r="D453" s="20" t="str">
        <f t="shared" ref="D453:D516" si="445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2" t="str">
        <f>IF('Log_working_3-way'!$D452="","",C453^('Log_working_3-way'!$D452))</f>
        <v/>
      </c>
    </row>
    <row r="454" spans="4:16" x14ac:dyDescent="0.2">
      <c r="D454" s="20" t="str">
        <f t="shared" si="445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2" t="str">
        <f>IF('Log_working_3-way'!$D453="","",C454^('Log_working_3-way'!$D453))</f>
        <v/>
      </c>
    </row>
    <row r="455" spans="4:16" x14ac:dyDescent="0.2">
      <c r="D455" s="20" t="str">
        <f t="shared" si="445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2" t="str">
        <f>IF('Log_working_3-way'!$D454="","",C455^('Log_working_3-way'!$D454))</f>
        <v/>
      </c>
    </row>
    <row r="456" spans="4:16" x14ac:dyDescent="0.2">
      <c r="D456" s="20" t="str">
        <f t="shared" si="445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2" t="str">
        <f>IF('Log_working_3-way'!$D455="","",C456^('Log_working_3-way'!$D455))</f>
        <v/>
      </c>
    </row>
    <row r="457" spans="4:16" x14ac:dyDescent="0.2">
      <c r="D457" s="20" t="str">
        <f t="shared" si="445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2" t="str">
        <f>IF('Log_working_3-way'!$D456="","",C457^('Log_working_3-way'!$D456))</f>
        <v/>
      </c>
    </row>
    <row r="458" spans="4:16" x14ac:dyDescent="0.2">
      <c r="D458" s="20" t="str">
        <f t="shared" si="445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2" t="str">
        <f>IF('Log_working_3-way'!$D457="","",C458^('Log_working_3-way'!$D457))</f>
        <v/>
      </c>
    </row>
    <row r="459" spans="4:16" x14ac:dyDescent="0.2">
      <c r="D459" s="20" t="str">
        <f t="shared" si="445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2" t="str">
        <f>IF('Log_working_3-way'!$D458="","",C459^('Log_working_3-way'!$D458))</f>
        <v/>
      </c>
    </row>
    <row r="460" spans="4:16" x14ac:dyDescent="0.2">
      <c r="D460" s="20" t="str">
        <f t="shared" si="445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2" t="str">
        <f>IF('Log_working_3-way'!$D459="","",C460^('Log_working_3-way'!$D459))</f>
        <v/>
      </c>
    </row>
    <row r="461" spans="4:16" x14ac:dyDescent="0.2">
      <c r="D461" s="20" t="str">
        <f t="shared" si="445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2" t="str">
        <f>IF('Log_working_3-way'!$D460="","",C461^('Log_working_3-way'!$D460))</f>
        <v/>
      </c>
    </row>
    <row r="462" spans="4:16" x14ac:dyDescent="0.2">
      <c r="D462" s="20" t="str">
        <f t="shared" si="445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2" t="str">
        <f>IF('Log_working_3-way'!$D461="","",C462^('Log_working_3-way'!$D461))</f>
        <v/>
      </c>
    </row>
    <row r="463" spans="4:16" x14ac:dyDescent="0.2">
      <c r="D463" s="20" t="str">
        <f t="shared" si="445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2" t="str">
        <f>IF('Log_working_3-way'!$D462="","",C463^('Log_working_3-way'!$D462))</f>
        <v/>
      </c>
    </row>
    <row r="464" spans="4:16" x14ac:dyDescent="0.2">
      <c r="D464" s="20" t="str">
        <f t="shared" si="445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2" t="str">
        <f>IF('Log_working_3-way'!$D463="","",C464^('Log_working_3-way'!$D463))</f>
        <v/>
      </c>
    </row>
    <row r="465" spans="4:16" x14ac:dyDescent="0.2">
      <c r="D465" s="20" t="str">
        <f t="shared" si="445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2" t="str">
        <f>IF('Log_working_3-way'!$D464="","",C465^('Log_working_3-way'!$D464))</f>
        <v/>
      </c>
    </row>
    <row r="466" spans="4:16" x14ac:dyDescent="0.2">
      <c r="D466" s="20" t="str">
        <f t="shared" si="445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2" t="str">
        <f>IF('Log_working_3-way'!$D465="","",C466^('Log_working_3-way'!$D465))</f>
        <v/>
      </c>
    </row>
    <row r="467" spans="4:16" x14ac:dyDescent="0.2">
      <c r="D467" s="20" t="str">
        <f t="shared" si="445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2" t="str">
        <f>IF('Log_working_3-way'!$D466="","",C467^('Log_working_3-way'!$D466))</f>
        <v/>
      </c>
    </row>
    <row r="468" spans="4:16" x14ac:dyDescent="0.2">
      <c r="D468" s="20" t="str">
        <f t="shared" si="445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2" t="str">
        <f>IF('Log_working_3-way'!$D467="","",C468^('Log_working_3-way'!$D467))</f>
        <v/>
      </c>
    </row>
    <row r="469" spans="4:16" x14ac:dyDescent="0.2">
      <c r="D469" s="20" t="str">
        <f t="shared" si="445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2" t="str">
        <f>IF('Log_working_3-way'!$D468="","",C469^('Log_working_3-way'!$D468))</f>
        <v/>
      </c>
    </row>
    <row r="470" spans="4:16" x14ac:dyDescent="0.2">
      <c r="D470" s="20" t="str">
        <f t="shared" si="445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2" t="str">
        <f>IF('Log_working_3-way'!$D469="","",C470^('Log_working_3-way'!$D469))</f>
        <v/>
      </c>
    </row>
    <row r="471" spans="4:16" x14ac:dyDescent="0.2">
      <c r="D471" s="20" t="str">
        <f t="shared" si="445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2" t="str">
        <f>IF('Log_working_3-way'!$D470="","",C471^('Log_working_3-way'!$D470))</f>
        <v/>
      </c>
    </row>
    <row r="472" spans="4:16" x14ac:dyDescent="0.2">
      <c r="D472" s="20" t="str">
        <f t="shared" si="445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2" t="str">
        <f>IF('Log_working_3-way'!$D471="","",C472^('Log_working_3-way'!$D471))</f>
        <v/>
      </c>
    </row>
    <row r="473" spans="4:16" x14ac:dyDescent="0.2">
      <c r="D473" s="20" t="str">
        <f t="shared" si="445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2" t="str">
        <f>IF('Log_working_3-way'!$D472="","",C473^('Log_working_3-way'!$D472))</f>
        <v/>
      </c>
    </row>
    <row r="474" spans="4:16" x14ac:dyDescent="0.2">
      <c r="D474" s="20" t="str">
        <f t="shared" si="445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2" t="str">
        <f>IF('Log_working_3-way'!$D473="","",C474^('Log_working_3-way'!$D473))</f>
        <v/>
      </c>
    </row>
    <row r="475" spans="4:16" x14ac:dyDescent="0.2">
      <c r="D475" s="20" t="str">
        <f t="shared" si="445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2" t="str">
        <f>IF('Log_working_3-way'!$D474="","",C475^('Log_working_3-way'!$D474))</f>
        <v/>
      </c>
    </row>
    <row r="476" spans="4:16" x14ac:dyDescent="0.2">
      <c r="D476" s="20" t="str">
        <f t="shared" si="445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2" t="str">
        <f>IF('Log_working_3-way'!$D475="","",C476^('Log_working_3-way'!$D475))</f>
        <v/>
      </c>
    </row>
    <row r="477" spans="4:16" x14ac:dyDescent="0.2">
      <c r="D477" s="20" t="str">
        <f t="shared" si="445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2" t="str">
        <f>IF('Log_working_3-way'!$D476="","",C477^('Log_working_3-way'!$D476))</f>
        <v/>
      </c>
    </row>
    <row r="478" spans="4:16" x14ac:dyDescent="0.2">
      <c r="D478" s="20" t="str">
        <f t="shared" si="445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2" t="str">
        <f>IF('Log_working_3-way'!$D477="","",C478^('Log_working_3-way'!$D477))</f>
        <v/>
      </c>
    </row>
    <row r="479" spans="4:16" x14ac:dyDescent="0.2">
      <c r="D479" s="20" t="str">
        <f t="shared" si="445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2" t="str">
        <f>IF('Log_working_3-way'!$D478="","",C479^('Log_working_3-way'!$D478))</f>
        <v/>
      </c>
    </row>
    <row r="480" spans="4:16" x14ac:dyDescent="0.2">
      <c r="D480" s="20" t="str">
        <f t="shared" si="445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2" t="str">
        <f>IF('Log_working_3-way'!$D479="","",C480^('Log_working_3-way'!$D479))</f>
        <v/>
      </c>
    </row>
    <row r="481" spans="4:16" x14ac:dyDescent="0.2">
      <c r="D481" s="20" t="str">
        <f t="shared" si="445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2" t="str">
        <f>IF('Log_working_3-way'!$D480="","",C481^('Log_working_3-way'!$D480))</f>
        <v/>
      </c>
    </row>
    <row r="482" spans="4:16" x14ac:dyDescent="0.2">
      <c r="D482" s="20" t="str">
        <f t="shared" si="445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2" t="str">
        <f>IF('Log_working_3-way'!$D481="","",C482^('Log_working_3-way'!$D481))</f>
        <v/>
      </c>
    </row>
    <row r="483" spans="4:16" x14ac:dyDescent="0.2">
      <c r="D483" s="20" t="str">
        <f t="shared" si="445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2" t="str">
        <f>IF('Log_working_3-way'!$D482="","",C483^('Log_working_3-way'!$D482))</f>
        <v/>
      </c>
    </row>
    <row r="484" spans="4:16" x14ac:dyDescent="0.2">
      <c r="D484" s="20" t="str">
        <f t="shared" si="445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2" t="str">
        <f>IF('Log_working_3-way'!$D483="","",C484^('Log_working_3-way'!$D483))</f>
        <v/>
      </c>
    </row>
    <row r="485" spans="4:16" x14ac:dyDescent="0.2">
      <c r="D485" s="20" t="str">
        <f t="shared" si="445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2" t="str">
        <f>IF('Log_working_3-way'!$D484="","",C485^('Log_working_3-way'!$D484))</f>
        <v/>
      </c>
    </row>
    <row r="486" spans="4:16" x14ac:dyDescent="0.2">
      <c r="D486" s="20" t="str">
        <f t="shared" si="445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2" t="str">
        <f>IF('Log_working_3-way'!$D485="","",C486^('Log_working_3-way'!$D485))</f>
        <v/>
      </c>
    </row>
    <row r="487" spans="4:16" x14ac:dyDescent="0.2">
      <c r="D487" s="20" t="str">
        <f t="shared" si="445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2" t="str">
        <f>IF('Log_working_3-way'!$D486="","",C487^('Log_working_3-way'!$D486))</f>
        <v/>
      </c>
    </row>
    <row r="488" spans="4:16" x14ac:dyDescent="0.2">
      <c r="D488" s="20" t="str">
        <f t="shared" si="445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2" t="str">
        <f>IF('Log_working_3-way'!$D487="","",C488^('Log_working_3-way'!$D487))</f>
        <v/>
      </c>
    </row>
    <row r="489" spans="4:16" x14ac:dyDescent="0.2">
      <c r="D489" s="20" t="str">
        <f t="shared" si="445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2" t="str">
        <f>IF('Log_working_3-way'!$D488="","",C489^('Log_working_3-way'!$D488))</f>
        <v/>
      </c>
    </row>
    <row r="490" spans="4:16" x14ac:dyDescent="0.2">
      <c r="D490" s="20" t="str">
        <f t="shared" si="445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2" t="str">
        <f>IF('Log_working_3-way'!$D489="","",C490^('Log_working_3-way'!$D489))</f>
        <v/>
      </c>
    </row>
    <row r="491" spans="4:16" x14ac:dyDescent="0.2">
      <c r="D491" s="20" t="str">
        <f t="shared" si="445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2" t="str">
        <f>IF('Log_working_3-way'!$D490="","",C491^('Log_working_3-way'!$D490))</f>
        <v/>
      </c>
    </row>
    <row r="492" spans="4:16" x14ac:dyDescent="0.2">
      <c r="D492" s="20" t="str">
        <f t="shared" si="445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2" t="str">
        <f>IF('Log_working_3-way'!$D491="","",C492^('Log_working_3-way'!$D491))</f>
        <v/>
      </c>
    </row>
    <row r="493" spans="4:16" x14ac:dyDescent="0.2">
      <c r="D493" s="20" t="str">
        <f t="shared" si="445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2" t="str">
        <f>IF('Log_working_3-way'!$D492="","",C493^('Log_working_3-way'!$D492))</f>
        <v/>
      </c>
    </row>
    <row r="494" spans="4:16" x14ac:dyDescent="0.2">
      <c r="D494" s="20" t="str">
        <f t="shared" si="445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2" t="str">
        <f>IF('Log_working_3-way'!$D493="","",C494^('Log_working_3-way'!$D493))</f>
        <v/>
      </c>
    </row>
    <row r="495" spans="4:16" x14ac:dyDescent="0.2">
      <c r="D495" s="20" t="str">
        <f t="shared" si="445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2" t="str">
        <f>IF('Log_working_3-way'!$D494="","",C495^('Log_working_3-way'!$D494))</f>
        <v/>
      </c>
    </row>
    <row r="496" spans="4:16" x14ac:dyDescent="0.2">
      <c r="D496" s="20" t="str">
        <f t="shared" si="445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2" t="str">
        <f>IF('Log_working_3-way'!$D495="","",C496^('Log_working_3-way'!$D495))</f>
        <v/>
      </c>
    </row>
    <row r="497" spans="4:16" x14ac:dyDescent="0.2">
      <c r="D497" s="20" t="str">
        <f t="shared" si="445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2" t="str">
        <f>IF('Log_working_3-way'!$D496="","",C497^('Log_working_3-way'!$D496))</f>
        <v/>
      </c>
    </row>
    <row r="498" spans="4:16" x14ac:dyDescent="0.2">
      <c r="D498" s="20" t="str">
        <f t="shared" si="445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2" t="str">
        <f>IF('Log_working_3-way'!$D497="","",C498^('Log_working_3-way'!$D497))</f>
        <v/>
      </c>
    </row>
    <row r="499" spans="4:16" x14ac:dyDescent="0.2">
      <c r="D499" s="20" t="str">
        <f t="shared" si="445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2" t="str">
        <f>IF('Log_working_3-way'!$D498="","",C499^('Log_working_3-way'!$D498))</f>
        <v/>
      </c>
    </row>
    <row r="500" spans="4:16" x14ac:dyDescent="0.2">
      <c r="D500" s="20" t="str">
        <f t="shared" si="445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2" t="str">
        <f>IF('Log_working_3-way'!$D499="","",C500^('Log_working_3-way'!$D499))</f>
        <v/>
      </c>
    </row>
    <row r="501" spans="4:16" x14ac:dyDescent="0.2">
      <c r="D501" s="20" t="str">
        <f t="shared" si="445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2" t="str">
        <f>IF('Log_working_3-way'!$D500="","",C501^('Log_working_3-way'!$D500))</f>
        <v/>
      </c>
    </row>
    <row r="502" spans="4:16" x14ac:dyDescent="0.2">
      <c r="D502" s="20" t="str">
        <f t="shared" si="445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2" t="str">
        <f>IF('Log_working_3-way'!$D501="","",C502^('Log_working_3-way'!$D501))</f>
        <v/>
      </c>
    </row>
    <row r="503" spans="4:16" x14ac:dyDescent="0.2">
      <c r="D503" s="20" t="str">
        <f t="shared" si="445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2" t="str">
        <f>IF('Log_working_3-way'!$D502="","",C503^('Log_working_3-way'!$D502))</f>
        <v/>
      </c>
    </row>
    <row r="504" spans="4:16" x14ac:dyDescent="0.2">
      <c r="D504" s="20" t="str">
        <f t="shared" si="445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2" t="str">
        <f>IF('Log_working_3-way'!$D503="","",C504^('Log_working_3-way'!$D503))</f>
        <v/>
      </c>
    </row>
    <row r="505" spans="4:16" x14ac:dyDescent="0.2">
      <c r="D505" s="20" t="str">
        <f t="shared" si="445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2" t="str">
        <f>IF('Log_working_3-way'!$D504="","",C505^('Log_working_3-way'!$D504))</f>
        <v/>
      </c>
    </row>
    <row r="506" spans="4:16" x14ac:dyDescent="0.2">
      <c r="D506" s="20" t="str">
        <f t="shared" si="445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2" t="str">
        <f>IF('Log_working_3-way'!$D505="","",C506^('Log_working_3-way'!$D505))</f>
        <v/>
      </c>
    </row>
    <row r="507" spans="4:16" x14ac:dyDescent="0.2">
      <c r="D507" s="20" t="str">
        <f t="shared" si="445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2" t="str">
        <f>IF('Log_working_3-way'!$D506="","",C507^('Log_working_3-way'!$D506))</f>
        <v/>
      </c>
    </row>
    <row r="508" spans="4:16" x14ac:dyDescent="0.2">
      <c r="D508" s="20" t="str">
        <f t="shared" si="445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2" t="str">
        <f>IF('Log_working_3-way'!$D507="","",C508^('Log_working_3-way'!$D507))</f>
        <v/>
      </c>
    </row>
    <row r="509" spans="4:16" x14ac:dyDescent="0.2">
      <c r="D509" s="20" t="str">
        <f t="shared" si="445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2" t="str">
        <f>IF('Log_working_3-way'!$D508="","",C509^('Log_working_3-way'!$D508))</f>
        <v/>
      </c>
    </row>
    <row r="510" spans="4:16" x14ac:dyDescent="0.2">
      <c r="D510" s="20" t="str">
        <f t="shared" si="445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2" t="str">
        <f>IF('Log_working_3-way'!$D509="","",C510^('Log_working_3-way'!$D509))</f>
        <v/>
      </c>
    </row>
    <row r="511" spans="4:16" x14ac:dyDescent="0.2">
      <c r="D511" s="20" t="str">
        <f t="shared" si="445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2" t="str">
        <f>IF('Log_working_3-way'!$D510="","",C511^('Log_working_3-way'!$D510))</f>
        <v/>
      </c>
    </row>
    <row r="512" spans="4:16" x14ac:dyDescent="0.2">
      <c r="D512" s="20" t="str">
        <f t="shared" si="445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2" t="str">
        <f>IF('Log_working_3-way'!$D511="","",C512^('Log_working_3-way'!$D511))</f>
        <v/>
      </c>
    </row>
    <row r="513" spans="4:16" x14ac:dyDescent="0.2">
      <c r="D513" s="20" t="str">
        <f t="shared" si="445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2" t="str">
        <f>IF('Log_working_3-way'!$D512="","",C513^('Log_working_3-way'!$D512))</f>
        <v/>
      </c>
    </row>
    <row r="514" spans="4:16" x14ac:dyDescent="0.2">
      <c r="D514" s="20" t="str">
        <f t="shared" si="445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2" t="str">
        <f>IF('Log_working_3-way'!$D513="","",C514^('Log_working_3-way'!$D513))</f>
        <v/>
      </c>
    </row>
    <row r="515" spans="4:16" x14ac:dyDescent="0.2">
      <c r="D515" s="20" t="str">
        <f t="shared" si="445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2" t="str">
        <f>IF('Log_working_3-way'!$D514="","",C515^('Log_working_3-way'!$D514))</f>
        <v/>
      </c>
    </row>
    <row r="516" spans="4:16" x14ac:dyDescent="0.2">
      <c r="D516" s="20" t="str">
        <f t="shared" si="445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2" t="str">
        <f>IF('Log_working_3-way'!$D515="","",C516^('Log_working_3-way'!$D515))</f>
        <v/>
      </c>
    </row>
    <row r="517" spans="4:16" x14ac:dyDescent="0.2">
      <c r="D517" s="20" t="str">
        <f t="shared" ref="D517:D580" si="446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2" t="str">
        <f>IF('Log_working_3-way'!$D516="","",C517^('Log_working_3-way'!$D516))</f>
        <v/>
      </c>
    </row>
    <row r="518" spans="4:16" x14ac:dyDescent="0.2">
      <c r="D518" s="20" t="str">
        <f t="shared" si="446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2" t="str">
        <f>IF('Log_working_3-way'!$D517="","",C518^('Log_working_3-way'!$D517))</f>
        <v/>
      </c>
    </row>
    <row r="519" spans="4:16" x14ac:dyDescent="0.2">
      <c r="D519" s="20" t="str">
        <f t="shared" si="446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2" t="str">
        <f>IF('Log_working_3-way'!$D518="","",C519^('Log_working_3-way'!$D518))</f>
        <v/>
      </c>
    </row>
    <row r="520" spans="4:16" x14ac:dyDescent="0.2">
      <c r="D520" s="20" t="str">
        <f t="shared" si="446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2" t="str">
        <f>IF('Log_working_3-way'!$D519="","",C520^('Log_working_3-way'!$D519))</f>
        <v/>
      </c>
    </row>
    <row r="521" spans="4:16" x14ac:dyDescent="0.2">
      <c r="D521" s="20" t="str">
        <f t="shared" si="446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2" t="str">
        <f>IF('Log_working_3-way'!$D520="","",C521^('Log_working_3-way'!$D520))</f>
        <v/>
      </c>
    </row>
    <row r="522" spans="4:16" x14ac:dyDescent="0.2">
      <c r="D522" s="20" t="str">
        <f t="shared" si="446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2" t="str">
        <f>IF('Log_working_3-way'!$D521="","",C522^('Log_working_3-way'!$D521))</f>
        <v/>
      </c>
    </row>
    <row r="523" spans="4:16" x14ac:dyDescent="0.2">
      <c r="D523" s="20" t="str">
        <f t="shared" si="446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2" t="str">
        <f>IF('Log_working_3-way'!$D522="","",C523^('Log_working_3-way'!$D522))</f>
        <v/>
      </c>
    </row>
    <row r="524" spans="4:16" x14ac:dyDescent="0.2">
      <c r="D524" s="20" t="str">
        <f t="shared" si="446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2" t="str">
        <f>IF('Log_working_3-way'!$D523="","",C524^('Log_working_3-way'!$D523))</f>
        <v/>
      </c>
    </row>
    <row r="525" spans="4:16" x14ac:dyDescent="0.2">
      <c r="D525" s="20" t="str">
        <f t="shared" si="446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2" t="str">
        <f>IF('Log_working_3-way'!$D524="","",C525^('Log_working_3-way'!$D524))</f>
        <v/>
      </c>
    </row>
    <row r="526" spans="4:16" x14ac:dyDescent="0.2">
      <c r="D526" s="20" t="str">
        <f t="shared" si="446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2" t="str">
        <f>IF('Log_working_3-way'!$D525="","",C526^('Log_working_3-way'!$D525))</f>
        <v/>
      </c>
    </row>
    <row r="527" spans="4:16" x14ac:dyDescent="0.2">
      <c r="D527" s="20" t="str">
        <f t="shared" si="446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2" t="str">
        <f>IF('Log_working_3-way'!$D526="","",C527^('Log_working_3-way'!$D526))</f>
        <v/>
      </c>
    </row>
    <row r="528" spans="4:16" x14ac:dyDescent="0.2">
      <c r="D528" s="20" t="str">
        <f t="shared" si="446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2" t="str">
        <f>IF('Log_working_3-way'!$D527="","",C528^('Log_working_3-way'!$D527))</f>
        <v/>
      </c>
    </row>
    <row r="529" spans="4:16" x14ac:dyDescent="0.2">
      <c r="D529" s="20" t="str">
        <f t="shared" si="446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2" t="str">
        <f>IF('Log_working_3-way'!$D528="","",C529^('Log_working_3-way'!$D528))</f>
        <v/>
      </c>
    </row>
    <row r="530" spans="4:16" x14ac:dyDescent="0.2">
      <c r="D530" s="20" t="str">
        <f t="shared" si="446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2" t="str">
        <f>IF('Log_working_3-way'!$D529="","",C530^('Log_working_3-way'!$D529))</f>
        <v/>
      </c>
    </row>
    <row r="531" spans="4:16" x14ac:dyDescent="0.2">
      <c r="D531" s="20" t="str">
        <f t="shared" si="446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2" t="str">
        <f>IF('Log_working_3-way'!$D530="","",C531^('Log_working_3-way'!$D530))</f>
        <v/>
      </c>
    </row>
    <row r="532" spans="4:16" x14ac:dyDescent="0.2">
      <c r="D532" s="20" t="str">
        <f t="shared" si="446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2" t="str">
        <f>IF('Log_working_3-way'!$D531="","",C532^('Log_working_3-way'!$D531))</f>
        <v/>
      </c>
    </row>
    <row r="533" spans="4:16" x14ac:dyDescent="0.2">
      <c r="D533" s="20" t="str">
        <f t="shared" si="446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2" t="str">
        <f>IF('Log_working_3-way'!$D532="","",C533^('Log_working_3-way'!$D532))</f>
        <v/>
      </c>
    </row>
    <row r="534" spans="4:16" x14ac:dyDescent="0.2">
      <c r="D534" s="20" t="str">
        <f t="shared" si="446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2" t="str">
        <f>IF('Log_working_3-way'!$D533="","",C534^('Log_working_3-way'!$D533))</f>
        <v/>
      </c>
    </row>
    <row r="535" spans="4:16" x14ac:dyDescent="0.2">
      <c r="D535" s="20" t="str">
        <f t="shared" si="446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2" t="str">
        <f>IF('Log_working_3-way'!$D534="","",C535^('Log_working_3-way'!$D534))</f>
        <v/>
      </c>
    </row>
    <row r="536" spans="4:16" x14ac:dyDescent="0.2">
      <c r="D536" s="20" t="str">
        <f t="shared" si="446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2" t="str">
        <f>IF('Log_working_3-way'!$D535="","",C536^('Log_working_3-way'!$D535))</f>
        <v/>
      </c>
    </row>
    <row r="537" spans="4:16" x14ac:dyDescent="0.2">
      <c r="D537" s="20" t="str">
        <f t="shared" si="446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2" t="str">
        <f>IF('Log_working_3-way'!$D536="","",C537^('Log_working_3-way'!$D536))</f>
        <v/>
      </c>
    </row>
    <row r="538" spans="4:16" x14ac:dyDescent="0.2">
      <c r="D538" s="20" t="str">
        <f t="shared" si="446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2" t="str">
        <f>IF('Log_working_3-way'!$D537="","",C538^('Log_working_3-way'!$D537))</f>
        <v/>
      </c>
    </row>
    <row r="539" spans="4:16" x14ac:dyDescent="0.2">
      <c r="D539" s="20" t="str">
        <f t="shared" si="446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2" t="str">
        <f>IF('Log_working_3-way'!$D538="","",C539^('Log_working_3-way'!$D538))</f>
        <v/>
      </c>
    </row>
    <row r="540" spans="4:16" x14ac:dyDescent="0.2">
      <c r="D540" s="20" t="str">
        <f t="shared" si="446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2" t="str">
        <f>IF('Log_working_3-way'!$D539="","",C540^('Log_working_3-way'!$D539))</f>
        <v/>
      </c>
    </row>
    <row r="541" spans="4:16" x14ac:dyDescent="0.2">
      <c r="D541" s="20" t="str">
        <f t="shared" si="446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2" t="str">
        <f>IF('Log_working_3-way'!$D540="","",C541^('Log_working_3-way'!$D540))</f>
        <v/>
      </c>
    </row>
    <row r="542" spans="4:16" x14ac:dyDescent="0.2">
      <c r="D542" s="20" t="str">
        <f t="shared" si="446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2" t="str">
        <f>IF('Log_working_3-way'!$D541="","",C542^('Log_working_3-way'!$D541))</f>
        <v/>
      </c>
    </row>
    <row r="543" spans="4:16" x14ac:dyDescent="0.2">
      <c r="D543" s="20" t="str">
        <f t="shared" si="446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2" t="str">
        <f>IF('Log_working_3-way'!$D542="","",C543^('Log_working_3-way'!$D542))</f>
        <v/>
      </c>
    </row>
    <row r="544" spans="4:16" x14ac:dyDescent="0.2">
      <c r="D544" s="20" t="str">
        <f t="shared" si="446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2" t="str">
        <f>IF('Log_working_3-way'!$D543="","",C544^('Log_working_3-way'!$D543))</f>
        <v/>
      </c>
    </row>
    <row r="545" spans="4:16" x14ac:dyDescent="0.2">
      <c r="D545" s="20" t="str">
        <f t="shared" si="446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2" t="str">
        <f>IF('Log_working_3-way'!$D544="","",C545^('Log_working_3-way'!$D544))</f>
        <v/>
      </c>
    </row>
    <row r="546" spans="4:16" x14ac:dyDescent="0.2">
      <c r="D546" s="20" t="str">
        <f t="shared" si="446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2" t="str">
        <f>IF('Log_working_3-way'!$D545="","",C546^('Log_working_3-way'!$D545))</f>
        <v/>
      </c>
    </row>
    <row r="547" spans="4:16" x14ac:dyDescent="0.2">
      <c r="D547" s="20" t="str">
        <f t="shared" si="446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2" t="str">
        <f>IF('Log_working_3-way'!$D546="","",C547^('Log_working_3-way'!$D546))</f>
        <v/>
      </c>
    </row>
    <row r="548" spans="4:16" x14ac:dyDescent="0.2">
      <c r="D548" s="20" t="str">
        <f t="shared" si="446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2" t="str">
        <f>IF('Log_working_3-way'!$D547="","",C548^('Log_working_3-way'!$D547))</f>
        <v/>
      </c>
    </row>
    <row r="549" spans="4:16" x14ac:dyDescent="0.2">
      <c r="D549" s="20" t="str">
        <f t="shared" si="446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2" t="str">
        <f>IF('Log_working_3-way'!$D548="","",C549^('Log_working_3-way'!$D548))</f>
        <v/>
      </c>
    </row>
    <row r="550" spans="4:16" x14ac:dyDescent="0.2">
      <c r="D550" s="20" t="str">
        <f t="shared" si="446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2" t="str">
        <f>IF('Log_working_3-way'!$D549="","",C550^('Log_working_3-way'!$D549))</f>
        <v/>
      </c>
    </row>
    <row r="551" spans="4:16" x14ac:dyDescent="0.2">
      <c r="D551" s="20" t="str">
        <f t="shared" si="446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2" t="str">
        <f>IF('Log_working_3-way'!$D550="","",C551^('Log_working_3-way'!$D550))</f>
        <v/>
      </c>
    </row>
    <row r="552" spans="4:16" x14ac:dyDescent="0.2">
      <c r="D552" s="20" t="str">
        <f t="shared" si="446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2" t="str">
        <f>IF('Log_working_3-way'!$D551="","",C552^('Log_working_3-way'!$D551))</f>
        <v/>
      </c>
    </row>
    <row r="553" spans="4:16" x14ac:dyDescent="0.2">
      <c r="D553" s="20" t="str">
        <f t="shared" si="446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2" t="str">
        <f>IF('Log_working_3-way'!$D552="","",C553^('Log_working_3-way'!$D552))</f>
        <v/>
      </c>
    </row>
    <row r="554" spans="4:16" x14ac:dyDescent="0.2">
      <c r="D554" s="20" t="str">
        <f t="shared" si="446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2" t="str">
        <f>IF('Log_working_3-way'!$D553="","",C554^('Log_working_3-way'!$D553))</f>
        <v/>
      </c>
    </row>
    <row r="555" spans="4:16" x14ac:dyDescent="0.2">
      <c r="D555" s="20" t="str">
        <f t="shared" si="446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2" t="str">
        <f>IF('Log_working_3-way'!$D554="","",C555^('Log_working_3-way'!$D554))</f>
        <v/>
      </c>
    </row>
    <row r="556" spans="4:16" x14ac:dyDescent="0.2">
      <c r="D556" s="20" t="str">
        <f t="shared" si="446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2" t="str">
        <f>IF('Log_working_3-way'!$D555="","",C556^('Log_working_3-way'!$D555))</f>
        <v/>
      </c>
    </row>
    <row r="557" spans="4:16" x14ac:dyDescent="0.2">
      <c r="D557" s="20" t="str">
        <f t="shared" si="446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2" t="str">
        <f>IF('Log_working_3-way'!$D556="","",C557^('Log_working_3-way'!$D556))</f>
        <v/>
      </c>
    </row>
    <row r="558" spans="4:16" x14ac:dyDescent="0.2">
      <c r="D558" s="20" t="str">
        <f t="shared" si="446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2" t="str">
        <f>IF('Log_working_3-way'!$D557="","",C558^('Log_working_3-way'!$D557))</f>
        <v/>
      </c>
    </row>
    <row r="559" spans="4:16" x14ac:dyDescent="0.2">
      <c r="D559" s="20" t="str">
        <f t="shared" si="446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2" t="str">
        <f>IF('Log_working_3-way'!$D558="","",C559^('Log_working_3-way'!$D558))</f>
        <v/>
      </c>
    </row>
    <row r="560" spans="4:16" x14ac:dyDescent="0.2">
      <c r="D560" s="20" t="str">
        <f t="shared" si="446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2" t="str">
        <f>IF('Log_working_3-way'!$D559="","",C560^('Log_working_3-way'!$D559))</f>
        <v/>
      </c>
    </row>
    <row r="561" spans="4:16" x14ac:dyDescent="0.2">
      <c r="D561" s="20" t="str">
        <f t="shared" si="446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2" t="str">
        <f>IF('Log_working_3-way'!$D560="","",C561^('Log_working_3-way'!$D560))</f>
        <v/>
      </c>
    </row>
    <row r="562" spans="4:16" x14ac:dyDescent="0.2">
      <c r="D562" s="20" t="str">
        <f t="shared" si="446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2" t="str">
        <f>IF('Log_working_3-way'!$D561="","",C562^('Log_working_3-way'!$D561))</f>
        <v/>
      </c>
    </row>
    <row r="563" spans="4:16" x14ac:dyDescent="0.2">
      <c r="D563" s="20" t="str">
        <f t="shared" si="446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2" t="str">
        <f>IF('Log_working_3-way'!$D562="","",C563^('Log_working_3-way'!$D562))</f>
        <v/>
      </c>
    </row>
    <row r="564" spans="4:16" x14ac:dyDescent="0.2">
      <c r="D564" s="20" t="str">
        <f t="shared" si="446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2" t="str">
        <f>IF('Log_working_3-way'!$D563="","",C564^('Log_working_3-way'!$D563))</f>
        <v/>
      </c>
    </row>
    <row r="565" spans="4:16" x14ac:dyDescent="0.2">
      <c r="D565" s="20" t="str">
        <f t="shared" si="446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2" t="str">
        <f>IF('Log_working_3-way'!$D564="","",C565^('Log_working_3-way'!$D564))</f>
        <v/>
      </c>
    </row>
    <row r="566" spans="4:16" x14ac:dyDescent="0.2">
      <c r="D566" s="20" t="str">
        <f t="shared" si="446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2" t="str">
        <f>IF('Log_working_3-way'!$D565="","",C566^('Log_working_3-way'!$D565))</f>
        <v/>
      </c>
    </row>
    <row r="567" spans="4:16" x14ac:dyDescent="0.2">
      <c r="D567" s="20" t="str">
        <f t="shared" si="446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2" t="str">
        <f>IF('Log_working_3-way'!$D566="","",C567^('Log_working_3-way'!$D566))</f>
        <v/>
      </c>
    </row>
    <row r="568" spans="4:16" x14ac:dyDescent="0.2">
      <c r="D568" s="20" t="str">
        <f t="shared" si="446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2" t="str">
        <f>IF('Log_working_3-way'!$D567="","",C568^('Log_working_3-way'!$D567))</f>
        <v/>
      </c>
    </row>
    <row r="569" spans="4:16" x14ac:dyDescent="0.2">
      <c r="D569" s="20" t="str">
        <f t="shared" si="446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2" t="str">
        <f>IF('Log_working_3-way'!$D568="","",C569^('Log_working_3-way'!$D568))</f>
        <v/>
      </c>
    </row>
    <row r="570" spans="4:16" x14ac:dyDescent="0.2">
      <c r="D570" s="20" t="str">
        <f t="shared" si="446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2" t="str">
        <f>IF('Log_working_3-way'!$D569="","",C570^('Log_working_3-way'!$D569))</f>
        <v/>
      </c>
    </row>
    <row r="571" spans="4:16" x14ac:dyDescent="0.2">
      <c r="D571" s="20" t="str">
        <f t="shared" si="446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2" t="str">
        <f>IF('Log_working_3-way'!$D570="","",C571^('Log_working_3-way'!$D570))</f>
        <v/>
      </c>
    </row>
    <row r="572" spans="4:16" x14ac:dyDescent="0.2">
      <c r="D572" s="20" t="str">
        <f t="shared" si="446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2" t="str">
        <f>IF('Log_working_3-way'!$D571="","",C572^('Log_working_3-way'!$D571))</f>
        <v/>
      </c>
    </row>
    <row r="573" spans="4:16" x14ac:dyDescent="0.2">
      <c r="D573" s="20" t="str">
        <f t="shared" si="446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2" t="str">
        <f>IF('Log_working_3-way'!$D572="","",C573^('Log_working_3-way'!$D572))</f>
        <v/>
      </c>
    </row>
    <row r="574" spans="4:16" x14ac:dyDescent="0.2">
      <c r="D574" s="20" t="str">
        <f t="shared" si="446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2" t="str">
        <f>IF('Log_working_3-way'!$D573="","",C574^('Log_working_3-way'!$D573))</f>
        <v/>
      </c>
    </row>
    <row r="575" spans="4:16" x14ac:dyDescent="0.2">
      <c r="D575" s="20" t="str">
        <f t="shared" si="446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2" t="str">
        <f>IF('Log_working_3-way'!$D574="","",C575^('Log_working_3-way'!$D574))</f>
        <v/>
      </c>
    </row>
    <row r="576" spans="4:16" x14ac:dyDescent="0.2">
      <c r="D576" s="20" t="str">
        <f t="shared" si="446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2" t="str">
        <f>IF('Log_working_3-way'!$D575="","",C576^('Log_working_3-way'!$D575))</f>
        <v/>
      </c>
    </row>
    <row r="577" spans="4:16" x14ac:dyDescent="0.2">
      <c r="D577" s="20" t="str">
        <f t="shared" si="446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2" t="str">
        <f>IF('Log_working_3-way'!$D576="","",C577^('Log_working_3-way'!$D576))</f>
        <v/>
      </c>
    </row>
    <row r="578" spans="4:16" x14ac:dyDescent="0.2">
      <c r="D578" s="20" t="str">
        <f t="shared" si="446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2" t="str">
        <f>IF('Log_working_3-way'!$D577="","",C578^('Log_working_3-way'!$D577))</f>
        <v/>
      </c>
    </row>
    <row r="579" spans="4:16" x14ac:dyDescent="0.2">
      <c r="D579" s="20" t="str">
        <f t="shared" si="446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2" t="str">
        <f>IF('Log_working_3-way'!$D578="","",C579^('Log_working_3-way'!$D578))</f>
        <v/>
      </c>
    </row>
    <row r="580" spans="4:16" x14ac:dyDescent="0.2">
      <c r="D580" s="20" t="str">
        <f t="shared" si="446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2" t="str">
        <f>IF('Log_working_3-way'!$D579="","",C580^('Log_working_3-way'!$D579))</f>
        <v/>
      </c>
    </row>
    <row r="581" spans="4:16" x14ac:dyDescent="0.2">
      <c r="D581" s="20" t="str">
        <f t="shared" ref="D581:D644" si="447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2" t="str">
        <f>IF('Log_working_3-way'!$D580="","",C581^('Log_working_3-way'!$D580))</f>
        <v/>
      </c>
    </row>
    <row r="582" spans="4:16" x14ac:dyDescent="0.2">
      <c r="D582" s="20" t="str">
        <f t="shared" si="447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2" t="str">
        <f>IF('Log_working_3-way'!$D581="","",C582^('Log_working_3-way'!$D581))</f>
        <v/>
      </c>
    </row>
    <row r="583" spans="4:16" x14ac:dyDescent="0.2">
      <c r="D583" s="20" t="str">
        <f t="shared" si="447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2" t="str">
        <f>IF('Log_working_3-way'!$D582="","",C583^('Log_working_3-way'!$D582))</f>
        <v/>
      </c>
    </row>
    <row r="584" spans="4:16" x14ac:dyDescent="0.2">
      <c r="D584" s="20" t="str">
        <f t="shared" si="447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2" t="str">
        <f>IF('Log_working_3-way'!$D583="","",C584^('Log_working_3-way'!$D583))</f>
        <v/>
      </c>
    </row>
    <row r="585" spans="4:16" x14ac:dyDescent="0.2">
      <c r="D585" s="20" t="str">
        <f t="shared" si="447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2" t="str">
        <f>IF('Log_working_3-way'!$D584="","",C585^('Log_working_3-way'!$D584))</f>
        <v/>
      </c>
    </row>
    <row r="586" spans="4:16" x14ac:dyDescent="0.2">
      <c r="D586" s="20" t="str">
        <f t="shared" si="447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2" t="str">
        <f>IF('Log_working_3-way'!$D585="","",C586^('Log_working_3-way'!$D585))</f>
        <v/>
      </c>
    </row>
    <row r="587" spans="4:16" x14ac:dyDescent="0.2">
      <c r="D587" s="20" t="str">
        <f t="shared" si="447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2" t="str">
        <f>IF('Log_working_3-way'!$D586="","",C587^('Log_working_3-way'!$D586))</f>
        <v/>
      </c>
    </row>
    <row r="588" spans="4:16" x14ac:dyDescent="0.2">
      <c r="D588" s="20" t="str">
        <f t="shared" si="447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2" t="str">
        <f>IF('Log_working_3-way'!$D587="","",C588^('Log_working_3-way'!$D587))</f>
        <v/>
      </c>
    </row>
    <row r="589" spans="4:16" x14ac:dyDescent="0.2">
      <c r="D589" s="20" t="str">
        <f t="shared" si="447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2" t="str">
        <f>IF('Log_working_3-way'!$D588="","",C589^('Log_working_3-way'!$D588))</f>
        <v/>
      </c>
    </row>
    <row r="590" spans="4:16" x14ac:dyDescent="0.2">
      <c r="D590" s="20" t="str">
        <f t="shared" si="447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2" t="str">
        <f>IF('Log_working_3-way'!$D589="","",C590^('Log_working_3-way'!$D589))</f>
        <v/>
      </c>
    </row>
    <row r="591" spans="4:16" x14ac:dyDescent="0.2">
      <c r="D591" s="20" t="str">
        <f t="shared" si="447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2" t="str">
        <f>IF('Log_working_3-way'!$D590="","",C591^('Log_working_3-way'!$D590))</f>
        <v/>
      </c>
    </row>
    <row r="592" spans="4:16" x14ac:dyDescent="0.2">
      <c r="D592" s="20" t="str">
        <f t="shared" si="447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2" t="str">
        <f>IF('Log_working_3-way'!$D591="","",C592^('Log_working_3-way'!$D591))</f>
        <v/>
      </c>
    </row>
    <row r="593" spans="4:16" x14ac:dyDescent="0.2">
      <c r="D593" s="20" t="str">
        <f t="shared" si="447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2" t="str">
        <f>IF('Log_working_3-way'!$D592="","",C593^('Log_working_3-way'!$D592))</f>
        <v/>
      </c>
    </row>
    <row r="594" spans="4:16" x14ac:dyDescent="0.2">
      <c r="D594" s="20" t="str">
        <f t="shared" si="447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2" t="str">
        <f>IF('Log_working_3-way'!$D593="","",C594^('Log_working_3-way'!$D593))</f>
        <v/>
      </c>
    </row>
    <row r="595" spans="4:16" x14ac:dyDescent="0.2">
      <c r="D595" s="20" t="str">
        <f t="shared" si="447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2" t="str">
        <f>IF('Log_working_3-way'!$D594="","",C595^('Log_working_3-way'!$D594))</f>
        <v/>
      </c>
    </row>
    <row r="596" spans="4:16" x14ac:dyDescent="0.2">
      <c r="D596" s="20" t="str">
        <f t="shared" si="447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2" t="str">
        <f>IF('Log_working_3-way'!$D595="","",C596^('Log_working_3-way'!$D595))</f>
        <v/>
      </c>
    </row>
    <row r="597" spans="4:16" x14ac:dyDescent="0.2">
      <c r="D597" s="20" t="str">
        <f t="shared" si="447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2" t="str">
        <f>IF('Log_working_3-way'!$D596="","",C597^('Log_working_3-way'!$D596))</f>
        <v/>
      </c>
    </row>
    <row r="598" spans="4:16" x14ac:dyDescent="0.2">
      <c r="D598" s="20" t="str">
        <f t="shared" si="447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2" t="str">
        <f>IF('Log_working_3-way'!$D597="","",C598^('Log_working_3-way'!$D597))</f>
        <v/>
      </c>
    </row>
    <row r="599" spans="4:16" x14ac:dyDescent="0.2">
      <c r="D599" s="20" t="str">
        <f t="shared" si="447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2" t="str">
        <f>IF('Log_working_3-way'!$D598="","",C599^('Log_working_3-way'!$D598))</f>
        <v/>
      </c>
    </row>
    <row r="600" spans="4:16" x14ac:dyDescent="0.2">
      <c r="D600" s="20" t="str">
        <f t="shared" si="447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2" t="str">
        <f>IF('Log_working_3-way'!$D599="","",C600^('Log_working_3-way'!$D599))</f>
        <v/>
      </c>
    </row>
    <row r="601" spans="4:16" x14ac:dyDescent="0.2">
      <c r="D601" s="20" t="str">
        <f t="shared" si="447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2" t="str">
        <f>IF('Log_working_3-way'!$D600="","",C601^('Log_working_3-way'!$D600))</f>
        <v/>
      </c>
    </row>
    <row r="602" spans="4:16" x14ac:dyDescent="0.2">
      <c r="D602" s="20" t="str">
        <f t="shared" si="447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2" t="str">
        <f>IF('Log_working_3-way'!$D601="","",C602^('Log_working_3-way'!$D601))</f>
        <v/>
      </c>
    </row>
    <row r="603" spans="4:16" x14ac:dyDescent="0.2">
      <c r="D603" s="20" t="str">
        <f t="shared" si="447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2" t="str">
        <f>IF('Log_working_3-way'!$D602="","",C603^('Log_working_3-way'!$D602))</f>
        <v/>
      </c>
    </row>
    <row r="604" spans="4:16" x14ac:dyDescent="0.2">
      <c r="D604" s="20" t="str">
        <f t="shared" si="447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2" t="str">
        <f>IF('Log_working_3-way'!$D603="","",C604^('Log_working_3-way'!$D603))</f>
        <v/>
      </c>
    </row>
    <row r="605" spans="4:16" x14ac:dyDescent="0.2">
      <c r="D605" s="20" t="str">
        <f t="shared" si="447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2" t="str">
        <f>IF('Log_working_3-way'!$D604="","",C605^('Log_working_3-way'!$D604))</f>
        <v/>
      </c>
    </row>
    <row r="606" spans="4:16" x14ac:dyDescent="0.2">
      <c r="D606" s="20" t="str">
        <f t="shared" si="447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2" t="str">
        <f>IF('Log_working_3-way'!$D605="","",C606^('Log_working_3-way'!$D605))</f>
        <v/>
      </c>
    </row>
    <row r="607" spans="4:16" x14ac:dyDescent="0.2">
      <c r="D607" s="20" t="str">
        <f t="shared" si="447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2" t="str">
        <f>IF('Log_working_3-way'!$D606="","",C607^('Log_working_3-way'!$D606))</f>
        <v/>
      </c>
    </row>
    <row r="608" spans="4:16" x14ac:dyDescent="0.2">
      <c r="D608" s="20" t="str">
        <f t="shared" si="447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2" t="str">
        <f>IF('Log_working_3-way'!$D607="","",C608^('Log_working_3-way'!$D607))</f>
        <v/>
      </c>
    </row>
    <row r="609" spans="4:16" x14ac:dyDescent="0.2">
      <c r="D609" s="20" t="str">
        <f t="shared" si="447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2" t="str">
        <f>IF('Log_working_3-way'!$D608="","",C609^('Log_working_3-way'!$D608))</f>
        <v/>
      </c>
    </row>
    <row r="610" spans="4:16" x14ac:dyDescent="0.2">
      <c r="D610" s="20" t="str">
        <f t="shared" si="447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2" t="str">
        <f>IF('Log_working_3-way'!$D609="","",C610^('Log_working_3-way'!$D609))</f>
        <v/>
      </c>
    </row>
    <row r="611" spans="4:16" x14ac:dyDescent="0.2">
      <c r="D611" s="20" t="str">
        <f t="shared" si="447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2" t="str">
        <f>IF('Log_working_3-way'!$D610="","",C611^('Log_working_3-way'!$D610))</f>
        <v/>
      </c>
    </row>
    <row r="612" spans="4:16" x14ac:dyDescent="0.2">
      <c r="D612" s="20" t="str">
        <f t="shared" si="447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2" t="str">
        <f>IF('Log_working_3-way'!$D611="","",C612^('Log_working_3-way'!$D611))</f>
        <v/>
      </c>
    </row>
    <row r="613" spans="4:16" x14ac:dyDescent="0.2">
      <c r="D613" s="20" t="str">
        <f t="shared" si="447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2" t="str">
        <f>IF('Log_working_3-way'!$D612="","",C613^('Log_working_3-way'!$D612))</f>
        <v/>
      </c>
    </row>
    <row r="614" spans="4:16" x14ac:dyDescent="0.2">
      <c r="D614" s="20" t="str">
        <f t="shared" si="447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2" t="str">
        <f>IF('Log_working_3-way'!$D613="","",C614^('Log_working_3-way'!$D613))</f>
        <v/>
      </c>
    </row>
    <row r="615" spans="4:16" x14ac:dyDescent="0.2">
      <c r="D615" s="20" t="str">
        <f t="shared" si="447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2" t="str">
        <f>IF('Log_working_3-way'!$D614="","",C615^('Log_working_3-way'!$D614))</f>
        <v/>
      </c>
    </row>
    <row r="616" spans="4:16" x14ac:dyDescent="0.2">
      <c r="D616" s="20" t="str">
        <f t="shared" si="447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2" t="str">
        <f>IF('Log_working_3-way'!$D615="","",C616^('Log_working_3-way'!$D615))</f>
        <v/>
      </c>
    </row>
    <row r="617" spans="4:16" x14ac:dyDescent="0.2">
      <c r="D617" s="20" t="str">
        <f t="shared" si="447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2" t="str">
        <f>IF('Log_working_3-way'!$D616="","",C617^('Log_working_3-way'!$D616))</f>
        <v/>
      </c>
    </row>
    <row r="618" spans="4:16" x14ac:dyDescent="0.2">
      <c r="D618" s="20" t="str">
        <f t="shared" si="447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2" t="str">
        <f>IF('Log_working_3-way'!$D617="","",C618^('Log_working_3-way'!$D617))</f>
        <v/>
      </c>
    </row>
    <row r="619" spans="4:16" x14ac:dyDescent="0.2">
      <c r="D619" s="20" t="str">
        <f t="shared" si="447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2" t="str">
        <f>IF('Log_working_3-way'!$D618="","",C619^('Log_working_3-way'!$D618))</f>
        <v/>
      </c>
    </row>
    <row r="620" spans="4:16" x14ac:dyDescent="0.2">
      <c r="D620" s="20" t="str">
        <f t="shared" si="447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2" t="str">
        <f>IF('Log_working_3-way'!$D619="","",C620^('Log_working_3-way'!$D619))</f>
        <v/>
      </c>
    </row>
    <row r="621" spans="4:16" x14ac:dyDescent="0.2">
      <c r="D621" s="20" t="str">
        <f t="shared" si="447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2" t="str">
        <f>IF('Log_working_3-way'!$D620="","",C621^('Log_working_3-way'!$D620))</f>
        <v/>
      </c>
    </row>
    <row r="622" spans="4:16" x14ac:dyDescent="0.2">
      <c r="D622" s="20" t="str">
        <f t="shared" si="447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2" t="str">
        <f>IF('Log_working_3-way'!$D621="","",C622^('Log_working_3-way'!$D621))</f>
        <v/>
      </c>
    </row>
    <row r="623" spans="4:16" x14ac:dyDescent="0.2">
      <c r="D623" s="20" t="str">
        <f t="shared" si="447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2" t="str">
        <f>IF('Log_working_3-way'!$D622="","",C623^('Log_working_3-way'!$D622))</f>
        <v/>
      </c>
    </row>
    <row r="624" spans="4:16" x14ac:dyDescent="0.2">
      <c r="D624" s="20" t="str">
        <f t="shared" si="447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2" t="str">
        <f>IF('Log_working_3-way'!$D623="","",C624^('Log_working_3-way'!$D623))</f>
        <v/>
      </c>
    </row>
    <row r="625" spans="4:16" x14ac:dyDescent="0.2">
      <c r="D625" s="20" t="str">
        <f t="shared" si="447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2" t="str">
        <f>IF('Log_working_3-way'!$D624="","",C625^('Log_working_3-way'!$D624))</f>
        <v/>
      </c>
    </row>
    <row r="626" spans="4:16" x14ac:dyDescent="0.2">
      <c r="D626" s="20" t="str">
        <f t="shared" si="447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2" t="str">
        <f>IF('Log_working_3-way'!$D625="","",C626^('Log_working_3-way'!$D625))</f>
        <v/>
      </c>
    </row>
    <row r="627" spans="4:16" x14ac:dyDescent="0.2">
      <c r="D627" s="20" t="str">
        <f t="shared" si="447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2" t="str">
        <f>IF('Log_working_3-way'!$D626="","",C627^('Log_working_3-way'!$D626))</f>
        <v/>
      </c>
    </row>
    <row r="628" spans="4:16" x14ac:dyDescent="0.2">
      <c r="D628" s="20" t="str">
        <f t="shared" si="447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2" t="str">
        <f>IF('Log_working_3-way'!$D627="","",C628^('Log_working_3-way'!$D627))</f>
        <v/>
      </c>
    </row>
    <row r="629" spans="4:16" x14ac:dyDescent="0.2">
      <c r="D629" s="20" t="str">
        <f t="shared" si="447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2" t="str">
        <f>IF('Log_working_3-way'!$D628="","",C629^('Log_working_3-way'!$D628))</f>
        <v/>
      </c>
    </row>
    <row r="630" spans="4:16" x14ac:dyDescent="0.2">
      <c r="D630" s="20" t="str">
        <f t="shared" si="447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2" t="str">
        <f>IF('Log_working_3-way'!$D629="","",C630^('Log_working_3-way'!$D629))</f>
        <v/>
      </c>
    </row>
    <row r="631" spans="4:16" x14ac:dyDescent="0.2">
      <c r="D631" s="20" t="str">
        <f t="shared" si="447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2" t="str">
        <f>IF('Log_working_3-way'!$D630="","",C631^('Log_working_3-way'!$D630))</f>
        <v/>
      </c>
    </row>
    <row r="632" spans="4:16" x14ac:dyDescent="0.2">
      <c r="D632" s="20" t="str">
        <f t="shared" si="447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2" t="str">
        <f>IF('Log_working_3-way'!$D631="","",C632^('Log_working_3-way'!$D631))</f>
        <v/>
      </c>
    </row>
    <row r="633" spans="4:16" x14ac:dyDescent="0.2">
      <c r="D633" s="20" t="str">
        <f t="shared" si="447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2" t="str">
        <f>IF('Log_working_3-way'!$D632="","",C633^('Log_working_3-way'!$D632))</f>
        <v/>
      </c>
    </row>
    <row r="634" spans="4:16" x14ac:dyDescent="0.2">
      <c r="D634" s="20" t="str">
        <f t="shared" si="447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2" t="str">
        <f>IF('Log_working_3-way'!$D633="","",C634^('Log_working_3-way'!$D633))</f>
        <v/>
      </c>
    </row>
    <row r="635" spans="4:16" x14ac:dyDescent="0.2">
      <c r="D635" s="20" t="str">
        <f t="shared" si="447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2" t="str">
        <f>IF('Log_working_3-way'!$D634="","",C635^('Log_working_3-way'!$D634))</f>
        <v/>
      </c>
    </row>
    <row r="636" spans="4:16" x14ac:dyDescent="0.2">
      <c r="D636" s="20" t="str">
        <f t="shared" si="447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2" t="str">
        <f>IF('Log_working_3-way'!$D635="","",C636^('Log_working_3-way'!$D635))</f>
        <v/>
      </c>
    </row>
    <row r="637" spans="4:16" x14ac:dyDescent="0.2">
      <c r="D637" s="20" t="str">
        <f t="shared" si="447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2" t="str">
        <f>IF('Log_working_3-way'!$D636="","",C637^('Log_working_3-way'!$D636))</f>
        <v/>
      </c>
    </row>
    <row r="638" spans="4:16" x14ac:dyDescent="0.2">
      <c r="D638" s="20" t="str">
        <f t="shared" si="447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2" t="str">
        <f>IF('Log_working_3-way'!$D637="","",C638^('Log_working_3-way'!$D637))</f>
        <v/>
      </c>
    </row>
    <row r="639" spans="4:16" x14ac:dyDescent="0.2">
      <c r="D639" s="20" t="str">
        <f t="shared" si="447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2" t="str">
        <f>IF('Log_working_3-way'!$D638="","",C639^('Log_working_3-way'!$D638))</f>
        <v/>
      </c>
    </row>
    <row r="640" spans="4:16" x14ac:dyDescent="0.2">
      <c r="D640" s="20" t="str">
        <f t="shared" si="447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2" t="str">
        <f>IF('Log_working_3-way'!$D639="","",C640^('Log_working_3-way'!$D639))</f>
        <v/>
      </c>
    </row>
    <row r="641" spans="4:16" x14ac:dyDescent="0.2">
      <c r="D641" s="20" t="str">
        <f t="shared" si="447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2" t="str">
        <f>IF('Log_working_3-way'!$D640="","",C641^('Log_working_3-way'!$D640))</f>
        <v/>
      </c>
    </row>
    <row r="642" spans="4:16" x14ac:dyDescent="0.2">
      <c r="D642" s="20" t="str">
        <f t="shared" si="447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2" t="str">
        <f>IF('Log_working_3-way'!$D641="","",C642^('Log_working_3-way'!$D641))</f>
        <v/>
      </c>
    </row>
    <row r="643" spans="4:16" x14ac:dyDescent="0.2">
      <c r="D643" s="20" t="str">
        <f t="shared" si="447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2" t="str">
        <f>IF('Log_working_3-way'!$D642="","",C643^('Log_working_3-way'!$D642))</f>
        <v/>
      </c>
    </row>
    <row r="644" spans="4:16" x14ac:dyDescent="0.2">
      <c r="D644" s="20" t="str">
        <f t="shared" si="447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2" t="str">
        <f>IF('Log_working_3-way'!$D643="","",C644^('Log_working_3-way'!$D643))</f>
        <v/>
      </c>
    </row>
    <row r="645" spans="4:16" x14ac:dyDescent="0.2">
      <c r="D645" s="20" t="str">
        <f t="shared" ref="D645:D708" si="448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2" t="str">
        <f>IF('Log_working_3-way'!$D644="","",C645^('Log_working_3-way'!$D644))</f>
        <v/>
      </c>
    </row>
    <row r="646" spans="4:16" x14ac:dyDescent="0.2">
      <c r="D646" s="20" t="str">
        <f t="shared" si="448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2" t="str">
        <f>IF('Log_working_3-way'!$D645="","",C646^('Log_working_3-way'!$D645))</f>
        <v/>
      </c>
    </row>
    <row r="647" spans="4:16" x14ac:dyDescent="0.2">
      <c r="D647" s="20" t="str">
        <f t="shared" si="448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2" t="str">
        <f>IF('Log_working_3-way'!$D646="","",C647^('Log_working_3-way'!$D646))</f>
        <v/>
      </c>
    </row>
    <row r="648" spans="4:16" x14ac:dyDescent="0.2">
      <c r="D648" s="20" t="str">
        <f t="shared" si="448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2" t="str">
        <f>IF('Log_working_3-way'!$D647="","",C648^('Log_working_3-way'!$D647))</f>
        <v/>
      </c>
    </row>
    <row r="649" spans="4:16" x14ac:dyDescent="0.2">
      <c r="D649" s="20" t="str">
        <f t="shared" si="448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2" t="str">
        <f>IF('Log_working_3-way'!$D648="","",C649^('Log_working_3-way'!$D648))</f>
        <v/>
      </c>
    </row>
    <row r="650" spans="4:16" x14ac:dyDescent="0.2">
      <c r="D650" s="20" t="str">
        <f t="shared" si="448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2" t="str">
        <f>IF('Log_working_3-way'!$D649="","",C650^('Log_working_3-way'!$D649))</f>
        <v/>
      </c>
    </row>
    <row r="651" spans="4:16" x14ac:dyDescent="0.2">
      <c r="D651" s="20" t="str">
        <f t="shared" si="448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2" t="str">
        <f>IF('Log_working_3-way'!$D650="","",C651^('Log_working_3-way'!$D650))</f>
        <v/>
      </c>
    </row>
    <row r="652" spans="4:16" x14ac:dyDescent="0.2">
      <c r="D652" s="20" t="str">
        <f t="shared" si="448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2" t="str">
        <f>IF('Log_working_3-way'!$D651="","",C652^('Log_working_3-way'!$D651))</f>
        <v/>
      </c>
    </row>
    <row r="653" spans="4:16" x14ac:dyDescent="0.2">
      <c r="D653" s="20" t="str">
        <f t="shared" si="448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2" t="str">
        <f>IF('Log_working_3-way'!$D652="","",C653^('Log_working_3-way'!$D652))</f>
        <v/>
      </c>
    </row>
    <row r="654" spans="4:16" x14ac:dyDescent="0.2">
      <c r="D654" s="20" t="str">
        <f t="shared" si="448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2" t="str">
        <f>IF('Log_working_3-way'!$D653="","",C654^('Log_working_3-way'!$D653))</f>
        <v/>
      </c>
    </row>
    <row r="655" spans="4:16" x14ac:dyDescent="0.2">
      <c r="D655" s="20" t="str">
        <f t="shared" si="448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2" t="str">
        <f>IF('Log_working_3-way'!$D654="","",C655^('Log_working_3-way'!$D654))</f>
        <v/>
      </c>
    </row>
    <row r="656" spans="4:16" x14ac:dyDescent="0.2">
      <c r="D656" s="20" t="str">
        <f t="shared" si="448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2" t="str">
        <f>IF('Log_working_3-way'!$D655="","",C656^('Log_working_3-way'!$D655))</f>
        <v/>
      </c>
    </row>
    <row r="657" spans="4:16" x14ac:dyDescent="0.2">
      <c r="D657" s="20" t="str">
        <f t="shared" si="448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2" t="str">
        <f>IF('Log_working_3-way'!$D656="","",C657^('Log_working_3-way'!$D656))</f>
        <v/>
      </c>
    </row>
    <row r="658" spans="4:16" x14ac:dyDescent="0.2">
      <c r="D658" s="20" t="str">
        <f t="shared" si="448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2" t="str">
        <f>IF('Log_working_3-way'!$D657="","",C658^('Log_working_3-way'!$D657))</f>
        <v/>
      </c>
    </row>
    <row r="659" spans="4:16" x14ac:dyDescent="0.2">
      <c r="D659" s="20" t="str">
        <f t="shared" si="448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2" t="str">
        <f>IF('Log_working_3-way'!$D658="","",C659^('Log_working_3-way'!$D658))</f>
        <v/>
      </c>
    </row>
    <row r="660" spans="4:16" x14ac:dyDescent="0.2">
      <c r="D660" s="20" t="str">
        <f t="shared" si="448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2" t="str">
        <f>IF('Log_working_3-way'!$D659="","",C660^('Log_working_3-way'!$D659))</f>
        <v/>
      </c>
    </row>
    <row r="661" spans="4:16" x14ac:dyDescent="0.2">
      <c r="D661" s="20" t="str">
        <f t="shared" si="448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2" t="str">
        <f>IF('Log_working_3-way'!$D660="","",C661^('Log_working_3-way'!$D660))</f>
        <v/>
      </c>
    </row>
    <row r="662" spans="4:16" x14ac:dyDescent="0.2">
      <c r="D662" s="20" t="str">
        <f t="shared" si="448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2" t="str">
        <f>IF('Log_working_3-way'!$D661="","",C662^('Log_working_3-way'!$D661))</f>
        <v/>
      </c>
    </row>
    <row r="663" spans="4:16" x14ac:dyDescent="0.2">
      <c r="D663" s="20" t="str">
        <f t="shared" si="448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2" t="str">
        <f>IF('Log_working_3-way'!$D662="","",C663^('Log_working_3-way'!$D662))</f>
        <v/>
      </c>
    </row>
    <row r="664" spans="4:16" x14ac:dyDescent="0.2">
      <c r="D664" s="20" t="str">
        <f t="shared" si="448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2" t="str">
        <f>IF('Log_working_3-way'!$D663="","",C664^('Log_working_3-way'!$D663))</f>
        <v/>
      </c>
    </row>
    <row r="665" spans="4:16" x14ac:dyDescent="0.2">
      <c r="D665" s="20" t="str">
        <f t="shared" si="448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2" t="str">
        <f>IF('Log_working_3-way'!$D664="","",C665^('Log_working_3-way'!$D664))</f>
        <v/>
      </c>
    </row>
    <row r="666" spans="4:16" x14ac:dyDescent="0.2">
      <c r="D666" s="20" t="str">
        <f t="shared" si="448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2" t="str">
        <f>IF('Log_working_3-way'!$D665="","",C666^('Log_working_3-way'!$D665))</f>
        <v/>
      </c>
    </row>
    <row r="667" spans="4:16" x14ac:dyDescent="0.2">
      <c r="D667" s="20" t="str">
        <f t="shared" si="448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2" t="str">
        <f>IF('Log_working_3-way'!$D666="","",C667^('Log_working_3-way'!$D666))</f>
        <v/>
      </c>
    </row>
    <row r="668" spans="4:16" x14ac:dyDescent="0.2">
      <c r="D668" s="20" t="str">
        <f t="shared" si="448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2" t="str">
        <f>IF('Log_working_3-way'!$D667="","",C668^('Log_working_3-way'!$D667))</f>
        <v/>
      </c>
    </row>
    <row r="669" spans="4:16" x14ac:dyDescent="0.2">
      <c r="D669" s="20" t="str">
        <f t="shared" si="448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2" t="str">
        <f>IF('Log_working_3-way'!$D668="","",C669^('Log_working_3-way'!$D668))</f>
        <v/>
      </c>
    </row>
    <row r="670" spans="4:16" x14ac:dyDescent="0.2">
      <c r="D670" s="20" t="str">
        <f t="shared" si="448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2" t="str">
        <f>IF('Log_working_3-way'!$D669="","",C670^('Log_working_3-way'!$D669))</f>
        <v/>
      </c>
    </row>
    <row r="671" spans="4:16" x14ac:dyDescent="0.2">
      <c r="D671" s="20" t="str">
        <f t="shared" si="448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2" t="str">
        <f>IF('Log_working_3-way'!$D670="","",C671^('Log_working_3-way'!$D670))</f>
        <v/>
      </c>
    </row>
    <row r="672" spans="4:16" x14ac:dyDescent="0.2">
      <c r="D672" s="20" t="str">
        <f t="shared" si="448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2" t="str">
        <f>IF('Log_working_3-way'!$D671="","",C672^('Log_working_3-way'!$D671))</f>
        <v/>
      </c>
    </row>
    <row r="673" spans="4:16" x14ac:dyDescent="0.2">
      <c r="D673" s="20" t="str">
        <f t="shared" si="448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2" t="str">
        <f>IF('Log_working_3-way'!$D672="","",C673^('Log_working_3-way'!$D672))</f>
        <v/>
      </c>
    </row>
    <row r="674" spans="4:16" x14ac:dyDescent="0.2">
      <c r="D674" s="20" t="str">
        <f t="shared" si="448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2" t="str">
        <f>IF('Log_working_3-way'!$D673="","",C674^('Log_working_3-way'!$D673))</f>
        <v/>
      </c>
    </row>
    <row r="675" spans="4:16" x14ac:dyDescent="0.2">
      <c r="D675" s="20" t="str">
        <f t="shared" si="448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2" t="str">
        <f>IF('Log_working_3-way'!$D674="","",C675^('Log_working_3-way'!$D674))</f>
        <v/>
      </c>
    </row>
    <row r="676" spans="4:16" x14ac:dyDescent="0.2">
      <c r="D676" s="20" t="str">
        <f t="shared" si="448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2" t="str">
        <f>IF('Log_working_3-way'!$D675="","",C676^('Log_working_3-way'!$D675))</f>
        <v/>
      </c>
    </row>
    <row r="677" spans="4:16" x14ac:dyDescent="0.2">
      <c r="D677" s="20" t="str">
        <f t="shared" si="448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2" t="str">
        <f>IF('Log_working_3-way'!$D676="","",C677^('Log_working_3-way'!$D676))</f>
        <v/>
      </c>
    </row>
    <row r="678" spans="4:16" x14ac:dyDescent="0.2">
      <c r="D678" s="20" t="str">
        <f t="shared" si="448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2" t="str">
        <f>IF('Log_working_3-way'!$D677="","",C678^('Log_working_3-way'!$D677))</f>
        <v/>
      </c>
    </row>
    <row r="679" spans="4:16" x14ac:dyDescent="0.2">
      <c r="D679" s="20" t="str">
        <f t="shared" si="448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2" t="str">
        <f>IF('Log_working_3-way'!$D678="","",C679^('Log_working_3-way'!$D678))</f>
        <v/>
      </c>
    </row>
    <row r="680" spans="4:16" x14ac:dyDescent="0.2">
      <c r="D680" s="20" t="str">
        <f t="shared" si="448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2" t="str">
        <f>IF('Log_working_3-way'!$D679="","",C680^('Log_working_3-way'!$D679))</f>
        <v/>
      </c>
    </row>
    <row r="681" spans="4:16" x14ac:dyDescent="0.2">
      <c r="D681" s="20" t="str">
        <f t="shared" si="448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2" t="str">
        <f>IF('Log_working_3-way'!$D680="","",C681^('Log_working_3-way'!$D680))</f>
        <v/>
      </c>
    </row>
    <row r="682" spans="4:16" x14ac:dyDescent="0.2">
      <c r="D682" s="20" t="str">
        <f t="shared" si="448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2" t="str">
        <f>IF('Log_working_3-way'!$D681="","",C682^('Log_working_3-way'!$D681))</f>
        <v/>
      </c>
    </row>
    <row r="683" spans="4:16" x14ac:dyDescent="0.2">
      <c r="D683" s="20" t="str">
        <f t="shared" si="448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2" t="str">
        <f>IF('Log_working_3-way'!$D682="","",C683^('Log_working_3-way'!$D682))</f>
        <v/>
      </c>
    </row>
    <row r="684" spans="4:16" x14ac:dyDescent="0.2">
      <c r="D684" s="20" t="str">
        <f t="shared" si="448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2" t="str">
        <f>IF('Log_working_3-way'!$D683="","",C684^('Log_working_3-way'!$D683))</f>
        <v/>
      </c>
    </row>
    <row r="685" spans="4:16" x14ac:dyDescent="0.2">
      <c r="D685" s="20" t="str">
        <f t="shared" si="448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2" t="str">
        <f>IF('Log_working_3-way'!$D684="","",C685^('Log_working_3-way'!$D684))</f>
        <v/>
      </c>
    </row>
    <row r="686" spans="4:16" x14ac:dyDescent="0.2">
      <c r="D686" s="20" t="str">
        <f t="shared" si="448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2" t="str">
        <f>IF('Log_working_3-way'!$D685="","",C686^('Log_working_3-way'!$D685))</f>
        <v/>
      </c>
    </row>
    <row r="687" spans="4:16" x14ac:dyDescent="0.2">
      <c r="D687" s="20" t="str">
        <f t="shared" si="448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2" t="str">
        <f>IF('Log_working_3-way'!$D686="","",C687^('Log_working_3-way'!$D686))</f>
        <v/>
      </c>
    </row>
    <row r="688" spans="4:16" x14ac:dyDescent="0.2">
      <c r="D688" s="20" t="str">
        <f t="shared" si="448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2" t="str">
        <f>IF('Log_working_3-way'!$D687="","",C688^('Log_working_3-way'!$D687))</f>
        <v/>
      </c>
    </row>
    <row r="689" spans="4:16" x14ac:dyDescent="0.2">
      <c r="D689" s="20" t="str">
        <f t="shared" si="448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2" t="str">
        <f>IF('Log_working_3-way'!$D688="","",C689^('Log_working_3-way'!$D688))</f>
        <v/>
      </c>
    </row>
    <row r="690" spans="4:16" x14ac:dyDescent="0.2">
      <c r="D690" s="20" t="str">
        <f t="shared" si="448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2" t="str">
        <f>IF('Log_working_3-way'!$D689="","",C690^('Log_working_3-way'!$D689))</f>
        <v/>
      </c>
    </row>
    <row r="691" spans="4:16" x14ac:dyDescent="0.2">
      <c r="D691" s="20" t="str">
        <f t="shared" si="448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2" t="str">
        <f>IF('Log_working_3-way'!$D690="","",C691^('Log_working_3-way'!$D690))</f>
        <v/>
      </c>
    </row>
    <row r="692" spans="4:16" x14ac:dyDescent="0.2">
      <c r="D692" s="20" t="str">
        <f t="shared" si="448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2" t="str">
        <f>IF('Log_working_3-way'!$D691="","",C692^('Log_working_3-way'!$D691))</f>
        <v/>
      </c>
    </row>
    <row r="693" spans="4:16" x14ac:dyDescent="0.2">
      <c r="D693" s="20" t="str">
        <f t="shared" si="448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2" t="str">
        <f>IF('Log_working_3-way'!$D692="","",C693^('Log_working_3-way'!$D692))</f>
        <v/>
      </c>
    </row>
    <row r="694" spans="4:16" x14ac:dyDescent="0.2">
      <c r="D694" s="20" t="str">
        <f t="shared" si="448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2" t="str">
        <f>IF('Log_working_3-way'!$D693="","",C694^('Log_working_3-way'!$D693))</f>
        <v/>
      </c>
    </row>
    <row r="695" spans="4:16" x14ac:dyDescent="0.2">
      <c r="D695" s="20" t="str">
        <f t="shared" si="448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2" t="str">
        <f>IF('Log_working_3-way'!$D694="","",C695^('Log_working_3-way'!$D694))</f>
        <v/>
      </c>
    </row>
    <row r="696" spans="4:16" x14ac:dyDescent="0.2">
      <c r="D696" s="20" t="str">
        <f t="shared" si="448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2" t="str">
        <f>IF('Log_working_3-way'!$D695="","",C696^('Log_working_3-way'!$D695))</f>
        <v/>
      </c>
    </row>
    <row r="697" spans="4:16" x14ac:dyDescent="0.2">
      <c r="D697" s="20" t="str">
        <f t="shared" si="448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2" t="str">
        <f>IF('Log_working_3-way'!$D696="","",C697^('Log_working_3-way'!$D696))</f>
        <v/>
      </c>
    </row>
    <row r="698" spans="4:16" x14ac:dyDescent="0.2">
      <c r="D698" s="20" t="str">
        <f t="shared" si="448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2" t="str">
        <f>IF('Log_working_3-way'!$D697="","",C698^('Log_working_3-way'!$D697))</f>
        <v/>
      </c>
    </row>
    <row r="699" spans="4:16" x14ac:dyDescent="0.2">
      <c r="D699" s="20" t="str">
        <f t="shared" si="448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2" t="str">
        <f>IF('Log_working_3-way'!$D698="","",C699^('Log_working_3-way'!$D698))</f>
        <v/>
      </c>
    </row>
    <row r="700" spans="4:16" x14ac:dyDescent="0.2">
      <c r="D700" s="20" t="str">
        <f t="shared" si="448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2" t="str">
        <f>IF('Log_working_3-way'!$D699="","",C700^('Log_working_3-way'!$D699))</f>
        <v/>
      </c>
    </row>
    <row r="701" spans="4:16" x14ac:dyDescent="0.2">
      <c r="D701" s="20" t="str">
        <f t="shared" si="448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2" t="str">
        <f>IF('Log_working_3-way'!$D700="","",C701^('Log_working_3-way'!$D700))</f>
        <v/>
      </c>
    </row>
    <row r="702" spans="4:16" x14ac:dyDescent="0.2">
      <c r="D702" s="20" t="str">
        <f t="shared" si="448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2" t="str">
        <f>IF('Log_working_3-way'!$D701="","",C702^('Log_working_3-way'!$D701))</f>
        <v/>
      </c>
    </row>
    <row r="703" spans="4:16" x14ac:dyDescent="0.2">
      <c r="D703" s="20" t="str">
        <f t="shared" si="448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2" t="str">
        <f>IF('Log_working_3-way'!$D702="","",C703^('Log_working_3-way'!$D702))</f>
        <v/>
      </c>
    </row>
    <row r="704" spans="4:16" x14ac:dyDescent="0.2">
      <c r="D704" s="20" t="str">
        <f t="shared" si="448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2" t="str">
        <f>IF('Log_working_3-way'!$D703="","",C704^('Log_working_3-way'!$D703))</f>
        <v/>
      </c>
    </row>
    <row r="705" spans="4:16" x14ac:dyDescent="0.2">
      <c r="D705" s="20" t="str">
        <f t="shared" si="448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2" t="str">
        <f>IF('Log_working_3-way'!$D704="","",C705^('Log_working_3-way'!$D704))</f>
        <v/>
      </c>
    </row>
    <row r="706" spans="4:16" x14ac:dyDescent="0.2">
      <c r="D706" s="20" t="str">
        <f t="shared" si="448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2" t="str">
        <f>IF('Log_working_3-way'!$D705="","",C706^('Log_working_3-way'!$D705))</f>
        <v/>
      </c>
    </row>
    <row r="707" spans="4:16" x14ac:dyDescent="0.2">
      <c r="D707" s="20" t="str">
        <f t="shared" si="448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2" t="str">
        <f>IF('Log_working_3-way'!$D706="","",C707^('Log_working_3-way'!$D706))</f>
        <v/>
      </c>
    </row>
    <row r="708" spans="4:16" x14ac:dyDescent="0.2">
      <c r="D708" s="20" t="str">
        <f t="shared" si="448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2" t="str">
        <f>IF('Log_working_3-way'!$D707="","",C708^('Log_working_3-way'!$D707))</f>
        <v/>
      </c>
    </row>
    <row r="709" spans="4:16" x14ac:dyDescent="0.2">
      <c r="D709" s="20" t="str">
        <f t="shared" ref="D709:D772" si="449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2" t="str">
        <f>IF('Log_working_3-way'!$D708="","",C709^('Log_working_3-way'!$D708))</f>
        <v/>
      </c>
    </row>
    <row r="710" spans="4:16" x14ac:dyDescent="0.2">
      <c r="D710" s="20" t="str">
        <f t="shared" si="449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2" t="str">
        <f>IF('Log_working_3-way'!$D709="","",C710^('Log_working_3-way'!$D709))</f>
        <v/>
      </c>
    </row>
    <row r="711" spans="4:16" x14ac:dyDescent="0.2">
      <c r="D711" s="20" t="str">
        <f t="shared" si="449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2" t="str">
        <f>IF('Log_working_3-way'!$D710="","",C711^('Log_working_3-way'!$D710))</f>
        <v/>
      </c>
    </row>
    <row r="712" spans="4:16" x14ac:dyDescent="0.2">
      <c r="D712" s="20" t="str">
        <f t="shared" si="449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2" t="str">
        <f>IF('Log_working_3-way'!$D711="","",C712^('Log_working_3-way'!$D711))</f>
        <v/>
      </c>
    </row>
    <row r="713" spans="4:16" x14ac:dyDescent="0.2">
      <c r="D713" s="20" t="str">
        <f t="shared" si="449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2" t="str">
        <f>IF('Log_working_3-way'!$D712="","",C713^('Log_working_3-way'!$D712))</f>
        <v/>
      </c>
    </row>
    <row r="714" spans="4:16" x14ac:dyDescent="0.2">
      <c r="D714" s="20" t="str">
        <f t="shared" si="449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2" t="str">
        <f>IF('Log_working_3-way'!$D713="","",C714^('Log_working_3-way'!$D713))</f>
        <v/>
      </c>
    </row>
    <row r="715" spans="4:16" x14ac:dyDescent="0.2">
      <c r="D715" s="20" t="str">
        <f t="shared" si="449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2" t="str">
        <f>IF('Log_working_3-way'!$D714="","",C715^('Log_working_3-way'!$D714))</f>
        <v/>
      </c>
    </row>
    <row r="716" spans="4:16" x14ac:dyDescent="0.2">
      <c r="D716" s="20" t="str">
        <f t="shared" si="449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2" t="str">
        <f>IF('Log_working_3-way'!$D715="","",C716^('Log_working_3-way'!$D715))</f>
        <v/>
      </c>
    </row>
    <row r="717" spans="4:16" x14ac:dyDescent="0.2">
      <c r="D717" s="20" t="str">
        <f t="shared" si="449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2" t="str">
        <f>IF('Log_working_3-way'!$D716="","",C717^('Log_working_3-way'!$D716))</f>
        <v/>
      </c>
    </row>
    <row r="718" spans="4:16" x14ac:dyDescent="0.2">
      <c r="D718" s="20" t="str">
        <f t="shared" si="449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2" t="str">
        <f>IF('Log_working_3-way'!$D717="","",C718^('Log_working_3-way'!$D717))</f>
        <v/>
      </c>
    </row>
    <row r="719" spans="4:16" x14ac:dyDescent="0.2">
      <c r="D719" s="20" t="str">
        <f t="shared" si="449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2" t="str">
        <f>IF('Log_working_3-way'!$D718="","",C719^('Log_working_3-way'!$D718))</f>
        <v/>
      </c>
    </row>
    <row r="720" spans="4:16" x14ac:dyDescent="0.2">
      <c r="D720" s="20" t="str">
        <f t="shared" si="449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2" t="str">
        <f>IF('Log_working_3-way'!$D719="","",C720^('Log_working_3-way'!$D719))</f>
        <v/>
      </c>
    </row>
    <row r="721" spans="4:16" x14ac:dyDescent="0.2">
      <c r="D721" s="20" t="str">
        <f t="shared" si="449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2" t="str">
        <f>IF('Log_working_3-way'!$D720="","",C721^('Log_working_3-way'!$D720))</f>
        <v/>
      </c>
    </row>
    <row r="722" spans="4:16" x14ac:dyDescent="0.2">
      <c r="D722" s="20" t="str">
        <f t="shared" si="449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2" t="str">
        <f>IF('Log_working_3-way'!$D721="","",C722^('Log_working_3-way'!$D721))</f>
        <v/>
      </c>
    </row>
    <row r="723" spans="4:16" x14ac:dyDescent="0.2">
      <c r="D723" s="20" t="str">
        <f t="shared" si="449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2" t="str">
        <f>IF('Log_working_3-way'!$D722="","",C723^('Log_working_3-way'!$D722))</f>
        <v/>
      </c>
    </row>
    <row r="724" spans="4:16" x14ac:dyDescent="0.2">
      <c r="D724" s="20" t="str">
        <f t="shared" si="449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2" t="str">
        <f>IF('Log_working_3-way'!$D723="","",C724^('Log_working_3-way'!$D723))</f>
        <v/>
      </c>
    </row>
    <row r="725" spans="4:16" x14ac:dyDescent="0.2">
      <c r="D725" s="20" t="str">
        <f t="shared" si="449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2" t="str">
        <f>IF('Log_working_3-way'!$D724="","",C725^('Log_working_3-way'!$D724))</f>
        <v/>
      </c>
    </row>
    <row r="726" spans="4:16" x14ac:dyDescent="0.2">
      <c r="D726" s="20" t="str">
        <f t="shared" si="449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2" t="str">
        <f>IF('Log_working_3-way'!$D725="","",C726^('Log_working_3-way'!$D725))</f>
        <v/>
      </c>
    </row>
    <row r="727" spans="4:16" x14ac:dyDescent="0.2">
      <c r="D727" s="20" t="str">
        <f t="shared" si="449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2" t="str">
        <f>IF('Log_working_3-way'!$D726="","",C727^('Log_working_3-way'!$D726))</f>
        <v/>
      </c>
    </row>
    <row r="728" spans="4:16" x14ac:dyDescent="0.2">
      <c r="D728" s="20" t="str">
        <f t="shared" si="449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2" t="str">
        <f>IF('Log_working_3-way'!$D727="","",C728^('Log_working_3-way'!$D727))</f>
        <v/>
      </c>
    </row>
    <row r="729" spans="4:16" x14ac:dyDescent="0.2">
      <c r="D729" s="20" t="str">
        <f t="shared" si="449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2" t="str">
        <f>IF('Log_working_3-way'!$D728="","",C729^('Log_working_3-way'!$D728))</f>
        <v/>
      </c>
    </row>
    <row r="730" spans="4:16" x14ac:dyDescent="0.2">
      <c r="D730" s="20" t="str">
        <f t="shared" si="449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2" t="str">
        <f>IF('Log_working_3-way'!$D729="","",C730^('Log_working_3-way'!$D729))</f>
        <v/>
      </c>
    </row>
    <row r="731" spans="4:16" x14ac:dyDescent="0.2">
      <c r="D731" s="20" t="str">
        <f t="shared" si="449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2" t="str">
        <f>IF('Log_working_3-way'!$D730="","",C731^('Log_working_3-way'!$D730))</f>
        <v/>
      </c>
    </row>
    <row r="732" spans="4:16" x14ac:dyDescent="0.2">
      <c r="D732" s="20" t="str">
        <f t="shared" si="449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2" t="str">
        <f>IF('Log_working_3-way'!$D731="","",C732^('Log_working_3-way'!$D731))</f>
        <v/>
      </c>
    </row>
    <row r="733" spans="4:16" x14ac:dyDescent="0.2">
      <c r="D733" s="20" t="str">
        <f t="shared" si="449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2" t="str">
        <f>IF('Log_working_3-way'!$D732="","",C733^('Log_working_3-way'!$D732))</f>
        <v/>
      </c>
    </row>
    <row r="734" spans="4:16" x14ac:dyDescent="0.2">
      <c r="D734" s="20" t="str">
        <f t="shared" si="449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2" t="str">
        <f>IF('Log_working_3-way'!$D733="","",C734^('Log_working_3-way'!$D733))</f>
        <v/>
      </c>
    </row>
    <row r="735" spans="4:16" x14ac:dyDescent="0.2">
      <c r="D735" s="20" t="str">
        <f t="shared" si="449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2" t="str">
        <f>IF('Log_working_3-way'!$D734="","",C735^('Log_working_3-way'!$D734))</f>
        <v/>
      </c>
    </row>
    <row r="736" spans="4:16" x14ac:dyDescent="0.2">
      <c r="D736" s="20" t="str">
        <f t="shared" si="449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2" t="str">
        <f>IF('Log_working_3-way'!$D735="","",C736^('Log_working_3-way'!$D735))</f>
        <v/>
      </c>
    </row>
    <row r="737" spans="4:16" x14ac:dyDescent="0.2">
      <c r="D737" s="20" t="str">
        <f t="shared" si="449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2" t="str">
        <f>IF('Log_working_3-way'!$D736="","",C737^('Log_working_3-way'!$D736))</f>
        <v/>
      </c>
    </row>
    <row r="738" spans="4:16" x14ac:dyDescent="0.2">
      <c r="D738" s="20" t="str">
        <f t="shared" si="449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2" t="str">
        <f>IF('Log_working_3-way'!$D737="","",C738^('Log_working_3-way'!$D737))</f>
        <v/>
      </c>
    </row>
    <row r="739" spans="4:16" x14ac:dyDescent="0.2">
      <c r="D739" s="20" t="str">
        <f t="shared" si="449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2" t="str">
        <f>IF('Log_working_3-way'!$D738="","",C739^('Log_working_3-way'!$D738))</f>
        <v/>
      </c>
    </row>
    <row r="740" spans="4:16" x14ac:dyDescent="0.2">
      <c r="D740" s="20" t="str">
        <f t="shared" si="449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2" t="str">
        <f>IF('Log_working_3-way'!$D739="","",C740^('Log_working_3-way'!$D739))</f>
        <v/>
      </c>
    </row>
    <row r="741" spans="4:16" x14ac:dyDescent="0.2">
      <c r="D741" s="20" t="str">
        <f t="shared" si="449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2" t="str">
        <f>IF('Log_working_3-way'!$D740="","",C741^('Log_working_3-way'!$D740))</f>
        <v/>
      </c>
    </row>
    <row r="742" spans="4:16" x14ac:dyDescent="0.2">
      <c r="D742" s="20" t="str">
        <f t="shared" si="449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2" t="str">
        <f>IF('Log_working_3-way'!$D741="","",C742^('Log_working_3-way'!$D741))</f>
        <v/>
      </c>
    </row>
    <row r="743" spans="4:16" x14ac:dyDescent="0.2">
      <c r="D743" s="20" t="str">
        <f t="shared" si="449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2" t="str">
        <f>IF('Log_working_3-way'!$D742="","",C743^('Log_working_3-way'!$D742))</f>
        <v/>
      </c>
    </row>
    <row r="744" spans="4:16" x14ac:dyDescent="0.2">
      <c r="D744" s="20" t="str">
        <f t="shared" si="449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2" t="str">
        <f>IF('Log_working_3-way'!$D743="","",C744^('Log_working_3-way'!$D743))</f>
        <v/>
      </c>
    </row>
    <row r="745" spans="4:16" x14ac:dyDescent="0.2">
      <c r="D745" s="20" t="str">
        <f t="shared" si="449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2" t="str">
        <f>IF('Log_working_3-way'!$D744="","",C745^('Log_working_3-way'!$D744))</f>
        <v/>
      </c>
    </row>
    <row r="746" spans="4:16" x14ac:dyDescent="0.2">
      <c r="D746" s="20" t="str">
        <f t="shared" si="449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2" t="str">
        <f>IF('Log_working_3-way'!$D745="","",C746^('Log_working_3-way'!$D745))</f>
        <v/>
      </c>
    </row>
    <row r="747" spans="4:16" x14ac:dyDescent="0.2">
      <c r="D747" s="20" t="str">
        <f t="shared" si="449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2" t="str">
        <f>IF('Log_working_3-way'!$D746="","",C747^('Log_working_3-way'!$D746))</f>
        <v/>
      </c>
    </row>
    <row r="748" spans="4:16" x14ac:dyDescent="0.2">
      <c r="D748" s="20" t="str">
        <f t="shared" si="449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2" t="str">
        <f>IF('Log_working_3-way'!$D747="","",C748^('Log_working_3-way'!$D747))</f>
        <v/>
      </c>
    </row>
    <row r="749" spans="4:16" x14ac:dyDescent="0.2">
      <c r="D749" s="20" t="str">
        <f t="shared" si="449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2" t="str">
        <f>IF('Log_working_3-way'!$D748="","",C749^('Log_working_3-way'!$D748))</f>
        <v/>
      </c>
    </row>
    <row r="750" spans="4:16" x14ac:dyDescent="0.2">
      <c r="D750" s="20" t="str">
        <f t="shared" si="449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2" t="str">
        <f>IF('Log_working_3-way'!$D749="","",C750^('Log_working_3-way'!$D749))</f>
        <v/>
      </c>
    </row>
    <row r="751" spans="4:16" x14ac:dyDescent="0.2">
      <c r="D751" s="20" t="str">
        <f t="shared" si="449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2" t="str">
        <f>IF('Log_working_3-way'!$D750="","",C751^('Log_working_3-way'!$D750))</f>
        <v/>
      </c>
    </row>
    <row r="752" spans="4:16" x14ac:dyDescent="0.2">
      <c r="D752" s="20" t="str">
        <f t="shared" si="449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2" t="str">
        <f>IF('Log_working_3-way'!$D751="","",C752^('Log_working_3-way'!$D751))</f>
        <v/>
      </c>
    </row>
    <row r="753" spans="4:16" x14ac:dyDescent="0.2">
      <c r="D753" s="20" t="str">
        <f t="shared" si="449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2" t="str">
        <f>IF('Log_working_3-way'!$D752="","",C753^('Log_working_3-way'!$D752))</f>
        <v/>
      </c>
    </row>
    <row r="754" spans="4:16" x14ac:dyDescent="0.2">
      <c r="D754" s="20" t="str">
        <f t="shared" si="449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2" t="str">
        <f>IF('Log_working_3-way'!$D753="","",C754^('Log_working_3-way'!$D753))</f>
        <v/>
      </c>
    </row>
    <row r="755" spans="4:16" x14ac:dyDescent="0.2">
      <c r="D755" s="20" t="str">
        <f t="shared" si="449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2" t="str">
        <f>IF('Log_working_3-way'!$D754="","",C755^('Log_working_3-way'!$D754))</f>
        <v/>
      </c>
    </row>
    <row r="756" spans="4:16" x14ac:dyDescent="0.2">
      <c r="D756" s="20" t="str">
        <f t="shared" si="449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2" t="str">
        <f>IF('Log_working_3-way'!$D755="","",C756^('Log_working_3-way'!$D755))</f>
        <v/>
      </c>
    </row>
    <row r="757" spans="4:16" x14ac:dyDescent="0.2">
      <c r="D757" s="20" t="str">
        <f t="shared" si="449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2" t="str">
        <f>IF('Log_working_3-way'!$D756="","",C757^('Log_working_3-way'!$D756))</f>
        <v/>
      </c>
    </row>
    <row r="758" spans="4:16" x14ac:dyDescent="0.2">
      <c r="D758" s="20" t="str">
        <f t="shared" si="449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2" t="str">
        <f>IF('Log_working_3-way'!$D757="","",C758^('Log_working_3-way'!$D757))</f>
        <v/>
      </c>
    </row>
    <row r="759" spans="4:16" x14ac:dyDescent="0.2">
      <c r="D759" s="20" t="str">
        <f t="shared" si="449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2" t="str">
        <f>IF('Log_working_3-way'!$D758="","",C759^('Log_working_3-way'!$D758))</f>
        <v/>
      </c>
    </row>
    <row r="760" spans="4:16" x14ac:dyDescent="0.2">
      <c r="D760" s="20" t="str">
        <f t="shared" si="449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2" t="str">
        <f>IF('Log_working_3-way'!$D759="","",C760^('Log_working_3-way'!$D759))</f>
        <v/>
      </c>
    </row>
    <row r="761" spans="4:16" x14ac:dyDescent="0.2">
      <c r="D761" s="20" t="str">
        <f t="shared" si="449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2" t="str">
        <f>IF('Log_working_3-way'!$D760="","",C761^('Log_working_3-way'!$D760))</f>
        <v/>
      </c>
    </row>
    <row r="762" spans="4:16" x14ac:dyDescent="0.2">
      <c r="D762" s="20" t="str">
        <f t="shared" si="449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2" t="str">
        <f>IF('Log_working_3-way'!$D761="","",C762^('Log_working_3-way'!$D761))</f>
        <v/>
      </c>
    </row>
    <row r="763" spans="4:16" x14ac:dyDescent="0.2">
      <c r="D763" s="20" t="str">
        <f t="shared" si="449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2" t="str">
        <f>IF('Log_working_3-way'!$D762="","",C763^('Log_working_3-way'!$D762))</f>
        <v/>
      </c>
    </row>
    <row r="764" spans="4:16" x14ac:dyDescent="0.2">
      <c r="D764" s="20" t="str">
        <f t="shared" si="449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2" t="str">
        <f>IF('Log_working_3-way'!$D763="","",C764^('Log_working_3-way'!$D763))</f>
        <v/>
      </c>
    </row>
    <row r="765" spans="4:16" x14ac:dyDescent="0.2">
      <c r="D765" s="20" t="str">
        <f t="shared" si="449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2" t="str">
        <f>IF('Log_working_3-way'!$D764="","",C765^('Log_working_3-way'!$D764))</f>
        <v/>
      </c>
    </row>
    <row r="766" spans="4:16" x14ac:dyDescent="0.2">
      <c r="D766" s="20" t="str">
        <f t="shared" si="449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2" t="str">
        <f>IF('Log_working_3-way'!$D765="","",C766^('Log_working_3-way'!$D765))</f>
        <v/>
      </c>
    </row>
    <row r="767" spans="4:16" x14ac:dyDescent="0.2">
      <c r="D767" s="20" t="str">
        <f t="shared" si="449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2" t="str">
        <f>IF('Log_working_3-way'!$D766="","",C767^('Log_working_3-way'!$D766))</f>
        <v/>
      </c>
    </row>
    <row r="768" spans="4:16" x14ac:dyDescent="0.2">
      <c r="D768" s="20" t="str">
        <f t="shared" si="449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2" t="str">
        <f>IF('Log_working_3-way'!$D767="","",C768^('Log_working_3-way'!$D767))</f>
        <v/>
      </c>
    </row>
    <row r="769" spans="4:16" x14ac:dyDescent="0.2">
      <c r="D769" s="20" t="str">
        <f t="shared" si="449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2" t="str">
        <f>IF('Log_working_3-way'!$D768="","",C769^('Log_working_3-way'!$D768))</f>
        <v/>
      </c>
    </row>
    <row r="770" spans="4:16" x14ac:dyDescent="0.2">
      <c r="D770" s="20" t="str">
        <f t="shared" si="449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2" t="str">
        <f>IF('Log_working_3-way'!$D769="","",C770^('Log_working_3-way'!$D769))</f>
        <v/>
      </c>
    </row>
    <row r="771" spans="4:16" x14ac:dyDescent="0.2">
      <c r="D771" s="20" t="str">
        <f t="shared" si="449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2" t="str">
        <f>IF('Log_working_3-way'!$D770="","",C771^('Log_working_3-way'!$D770))</f>
        <v/>
      </c>
    </row>
    <row r="772" spans="4:16" x14ac:dyDescent="0.2">
      <c r="D772" s="20" t="str">
        <f t="shared" si="449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2" t="str">
        <f>IF('Log_working_3-way'!$D771="","",C772^('Log_working_3-way'!$D771))</f>
        <v/>
      </c>
    </row>
    <row r="773" spans="4:16" x14ac:dyDescent="0.2">
      <c r="D773" s="20" t="str">
        <f t="shared" ref="D773:D836" si="450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2" t="str">
        <f>IF('Log_working_3-way'!$D772="","",C773^('Log_working_3-way'!$D772))</f>
        <v/>
      </c>
    </row>
    <row r="774" spans="4:16" x14ac:dyDescent="0.2">
      <c r="D774" s="20" t="str">
        <f t="shared" si="450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2" t="str">
        <f>IF('Log_working_3-way'!$D773="","",C774^('Log_working_3-way'!$D773))</f>
        <v/>
      </c>
    </row>
    <row r="775" spans="4:16" x14ac:dyDescent="0.2">
      <c r="D775" s="20" t="str">
        <f t="shared" si="450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2" t="str">
        <f>IF('Log_working_3-way'!$D774="","",C775^('Log_working_3-way'!$D774))</f>
        <v/>
      </c>
    </row>
    <row r="776" spans="4:16" x14ac:dyDescent="0.2">
      <c r="D776" s="20" t="str">
        <f t="shared" si="450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2" t="str">
        <f>IF('Log_working_3-way'!$D775="","",C776^('Log_working_3-way'!$D775))</f>
        <v/>
      </c>
    </row>
    <row r="777" spans="4:16" x14ac:dyDescent="0.2">
      <c r="D777" s="20" t="str">
        <f t="shared" si="450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2" t="str">
        <f>IF('Log_working_3-way'!$D776="","",C777^('Log_working_3-way'!$D776))</f>
        <v/>
      </c>
    </row>
    <row r="778" spans="4:16" x14ac:dyDescent="0.2">
      <c r="D778" s="20" t="str">
        <f t="shared" si="450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2" t="str">
        <f>IF('Log_working_3-way'!$D777="","",C778^('Log_working_3-way'!$D777))</f>
        <v/>
      </c>
    </row>
    <row r="779" spans="4:16" x14ac:dyDescent="0.2">
      <c r="D779" s="20" t="str">
        <f t="shared" si="450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2" t="str">
        <f>IF('Log_working_3-way'!$D778="","",C779^('Log_working_3-way'!$D778))</f>
        <v/>
      </c>
    </row>
    <row r="780" spans="4:16" x14ac:dyDescent="0.2">
      <c r="D780" s="20" t="str">
        <f t="shared" si="450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2" t="str">
        <f>IF('Log_working_3-way'!$D779="","",C780^('Log_working_3-way'!$D779))</f>
        <v/>
      </c>
    </row>
    <row r="781" spans="4:16" x14ac:dyDescent="0.2">
      <c r="D781" s="20" t="str">
        <f t="shared" si="450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2" t="str">
        <f>IF('Log_working_3-way'!$D780="","",C781^('Log_working_3-way'!$D780))</f>
        <v/>
      </c>
    </row>
    <row r="782" spans="4:16" x14ac:dyDescent="0.2">
      <c r="D782" s="20" t="str">
        <f t="shared" si="450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2" t="str">
        <f>IF('Log_working_3-way'!$D781="","",C782^('Log_working_3-way'!$D781))</f>
        <v/>
      </c>
    </row>
    <row r="783" spans="4:16" x14ac:dyDescent="0.2">
      <c r="D783" s="20" t="str">
        <f t="shared" si="450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2" t="str">
        <f>IF('Log_working_3-way'!$D782="","",C783^('Log_working_3-way'!$D782))</f>
        <v/>
      </c>
    </row>
    <row r="784" spans="4:16" x14ac:dyDescent="0.2">
      <c r="D784" s="20" t="str">
        <f t="shared" si="450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2" t="str">
        <f>IF('Log_working_3-way'!$D783="","",C784^('Log_working_3-way'!$D783))</f>
        <v/>
      </c>
    </row>
    <row r="785" spans="4:16" x14ac:dyDescent="0.2">
      <c r="D785" s="20" t="str">
        <f t="shared" si="450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2" t="str">
        <f>IF('Log_working_3-way'!$D784="","",C785^('Log_working_3-way'!$D784))</f>
        <v/>
      </c>
    </row>
    <row r="786" spans="4:16" x14ac:dyDescent="0.2">
      <c r="D786" s="20" t="str">
        <f t="shared" si="450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2" t="str">
        <f>IF('Log_working_3-way'!$D785="","",C786^('Log_working_3-way'!$D785))</f>
        <v/>
      </c>
    </row>
    <row r="787" spans="4:16" x14ac:dyDescent="0.2">
      <c r="D787" s="20" t="str">
        <f t="shared" si="450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2" t="str">
        <f>IF('Log_working_3-way'!$D786="","",C787^('Log_working_3-way'!$D786))</f>
        <v/>
      </c>
    </row>
    <row r="788" spans="4:16" x14ac:dyDescent="0.2">
      <c r="D788" s="20" t="str">
        <f t="shared" si="450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2" t="str">
        <f>IF('Log_working_3-way'!$D787="","",C788^('Log_working_3-way'!$D787))</f>
        <v/>
      </c>
    </row>
    <row r="789" spans="4:16" x14ac:dyDescent="0.2">
      <c r="D789" s="20" t="str">
        <f t="shared" si="450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2" t="str">
        <f>IF('Log_working_3-way'!$D788="","",C789^('Log_working_3-way'!$D788))</f>
        <v/>
      </c>
    </row>
    <row r="790" spans="4:16" x14ac:dyDescent="0.2">
      <c r="D790" s="20" t="str">
        <f t="shared" si="450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2" t="str">
        <f>IF('Log_working_3-way'!$D789="","",C790^('Log_working_3-way'!$D789))</f>
        <v/>
      </c>
    </row>
    <row r="791" spans="4:16" x14ac:dyDescent="0.2">
      <c r="D791" s="20" t="str">
        <f t="shared" si="450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2" t="str">
        <f>IF('Log_working_3-way'!$D790="","",C791^('Log_working_3-way'!$D790))</f>
        <v/>
      </c>
    </row>
    <row r="792" spans="4:16" x14ac:dyDescent="0.2">
      <c r="D792" s="20" t="str">
        <f t="shared" si="450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2" t="str">
        <f>IF('Log_working_3-way'!$D791="","",C792^('Log_working_3-way'!$D791))</f>
        <v/>
      </c>
    </row>
    <row r="793" spans="4:16" x14ac:dyDescent="0.2">
      <c r="D793" s="20" t="str">
        <f t="shared" si="450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2" t="str">
        <f>IF('Log_working_3-way'!$D792="","",C793^('Log_working_3-way'!$D792))</f>
        <v/>
      </c>
    </row>
    <row r="794" spans="4:16" x14ac:dyDescent="0.2">
      <c r="D794" s="20" t="str">
        <f t="shared" si="450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2" t="str">
        <f>IF('Log_working_3-way'!$D793="","",C794^('Log_working_3-way'!$D793))</f>
        <v/>
      </c>
    </row>
    <row r="795" spans="4:16" x14ac:dyDescent="0.2">
      <c r="D795" s="20" t="str">
        <f t="shared" si="450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2" t="str">
        <f>IF('Log_working_3-way'!$D794="","",C795^('Log_working_3-way'!$D794))</f>
        <v/>
      </c>
    </row>
    <row r="796" spans="4:16" x14ac:dyDescent="0.2">
      <c r="D796" s="20" t="str">
        <f t="shared" si="450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2" t="str">
        <f>IF('Log_working_3-way'!$D795="","",C796^('Log_working_3-way'!$D795))</f>
        <v/>
      </c>
    </row>
    <row r="797" spans="4:16" x14ac:dyDescent="0.2">
      <c r="D797" s="20" t="str">
        <f t="shared" si="450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2" t="str">
        <f>IF('Log_working_3-way'!$D796="","",C797^('Log_working_3-way'!$D796))</f>
        <v/>
      </c>
    </row>
    <row r="798" spans="4:16" x14ac:dyDescent="0.2">
      <c r="D798" s="20" t="str">
        <f t="shared" si="450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2" t="str">
        <f>IF('Log_working_3-way'!$D797="","",C798^('Log_working_3-way'!$D797))</f>
        <v/>
      </c>
    </row>
    <row r="799" spans="4:16" x14ac:dyDescent="0.2">
      <c r="D799" s="20" t="str">
        <f t="shared" si="450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2" t="str">
        <f>IF('Log_working_3-way'!$D798="","",C799^('Log_working_3-way'!$D798))</f>
        <v/>
      </c>
    </row>
    <row r="800" spans="4:16" x14ac:dyDescent="0.2">
      <c r="D800" s="20" t="str">
        <f t="shared" si="450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2" t="str">
        <f>IF('Log_working_3-way'!$D799="","",C800^('Log_working_3-way'!$D799))</f>
        <v/>
      </c>
    </row>
    <row r="801" spans="4:16" x14ac:dyDescent="0.2">
      <c r="D801" s="20" t="str">
        <f t="shared" si="450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2" t="str">
        <f>IF('Log_working_3-way'!$D800="","",C801^('Log_working_3-way'!$D800))</f>
        <v/>
      </c>
    </row>
    <row r="802" spans="4:16" x14ac:dyDescent="0.2">
      <c r="D802" s="20" t="str">
        <f t="shared" si="450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2" t="str">
        <f>IF('Log_working_3-way'!$D801="","",C802^('Log_working_3-way'!$D801))</f>
        <v/>
      </c>
    </row>
    <row r="803" spans="4:16" x14ac:dyDescent="0.2">
      <c r="D803" s="20" t="str">
        <f t="shared" si="450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2" t="str">
        <f>IF('Log_working_3-way'!$D802="","",C803^('Log_working_3-way'!$D802))</f>
        <v/>
      </c>
    </row>
    <row r="804" spans="4:16" x14ac:dyDescent="0.2">
      <c r="D804" s="20" t="str">
        <f t="shared" si="450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2" t="str">
        <f>IF('Log_working_3-way'!$D803="","",C804^('Log_working_3-way'!$D803))</f>
        <v/>
      </c>
    </row>
    <row r="805" spans="4:16" x14ac:dyDescent="0.2">
      <c r="D805" s="20" t="str">
        <f t="shared" si="450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2" t="str">
        <f>IF('Log_working_3-way'!$D804="","",C805^('Log_working_3-way'!$D804))</f>
        <v/>
      </c>
    </row>
    <row r="806" spans="4:16" x14ac:dyDescent="0.2">
      <c r="D806" s="20" t="str">
        <f t="shared" si="450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2" t="str">
        <f>IF('Log_working_3-way'!$D805="","",C806^('Log_working_3-way'!$D805))</f>
        <v/>
      </c>
    </row>
    <row r="807" spans="4:16" x14ac:dyDescent="0.2">
      <c r="D807" s="20" t="str">
        <f t="shared" si="450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2" t="str">
        <f>IF('Log_working_3-way'!$D806="","",C807^('Log_working_3-way'!$D806))</f>
        <v/>
      </c>
    </row>
    <row r="808" spans="4:16" x14ac:dyDescent="0.2">
      <c r="D808" s="20" t="str">
        <f t="shared" si="450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2" t="str">
        <f>IF('Log_working_3-way'!$D807="","",C808^('Log_working_3-way'!$D807))</f>
        <v/>
      </c>
    </row>
    <row r="809" spans="4:16" x14ac:dyDescent="0.2">
      <c r="D809" s="20" t="str">
        <f t="shared" si="450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2" t="str">
        <f>IF('Log_working_3-way'!$D808="","",C809^('Log_working_3-way'!$D808))</f>
        <v/>
      </c>
    </row>
    <row r="810" spans="4:16" x14ac:dyDescent="0.2">
      <c r="D810" s="20" t="str">
        <f t="shared" si="450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2" t="str">
        <f>IF('Log_working_3-way'!$D809="","",C810^('Log_working_3-way'!$D809))</f>
        <v/>
      </c>
    </row>
    <row r="811" spans="4:16" x14ac:dyDescent="0.2">
      <c r="D811" s="20" t="str">
        <f t="shared" si="450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2" t="str">
        <f>IF('Log_working_3-way'!$D810="","",C811^('Log_working_3-way'!$D810))</f>
        <v/>
      </c>
    </row>
    <row r="812" spans="4:16" x14ac:dyDescent="0.2">
      <c r="D812" s="20" t="str">
        <f t="shared" si="450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2" t="str">
        <f>IF('Log_working_3-way'!$D811="","",C812^('Log_working_3-way'!$D811))</f>
        <v/>
      </c>
    </row>
    <row r="813" spans="4:16" x14ac:dyDescent="0.2">
      <c r="D813" s="20" t="str">
        <f t="shared" si="450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2" t="str">
        <f>IF('Log_working_3-way'!$D812="","",C813^('Log_working_3-way'!$D812))</f>
        <v/>
      </c>
    </row>
    <row r="814" spans="4:16" x14ac:dyDescent="0.2">
      <c r="D814" s="20" t="str">
        <f t="shared" si="450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2" t="str">
        <f>IF('Log_working_3-way'!$D813="","",C814^('Log_working_3-way'!$D813))</f>
        <v/>
      </c>
    </row>
    <row r="815" spans="4:16" x14ac:dyDescent="0.2">
      <c r="D815" s="20" t="str">
        <f t="shared" si="450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2" t="str">
        <f>IF('Log_working_3-way'!$D814="","",C815^('Log_working_3-way'!$D814))</f>
        <v/>
      </c>
    </row>
    <row r="816" spans="4:16" x14ac:dyDescent="0.2">
      <c r="D816" s="20" t="str">
        <f t="shared" si="450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2" t="str">
        <f>IF('Log_working_3-way'!$D815="","",C816^('Log_working_3-way'!$D815))</f>
        <v/>
      </c>
    </row>
    <row r="817" spans="4:16" x14ac:dyDescent="0.2">
      <c r="D817" s="20" t="str">
        <f t="shared" si="450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2" t="str">
        <f>IF('Log_working_3-way'!$D816="","",C817^('Log_working_3-way'!$D816))</f>
        <v/>
      </c>
    </row>
    <row r="818" spans="4:16" x14ac:dyDescent="0.2">
      <c r="D818" s="20" t="str">
        <f t="shared" si="450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2" t="str">
        <f>IF('Log_working_3-way'!$D817="","",C818^('Log_working_3-way'!$D817))</f>
        <v/>
      </c>
    </row>
    <row r="819" spans="4:16" x14ac:dyDescent="0.2">
      <c r="D819" s="20" t="str">
        <f t="shared" si="450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2" t="str">
        <f>IF('Log_working_3-way'!$D818="","",C819^('Log_working_3-way'!$D818))</f>
        <v/>
      </c>
    </row>
    <row r="820" spans="4:16" x14ac:dyDescent="0.2">
      <c r="D820" s="20" t="str">
        <f t="shared" si="450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2" t="str">
        <f>IF('Log_working_3-way'!$D819="","",C820^('Log_working_3-way'!$D819))</f>
        <v/>
      </c>
    </row>
    <row r="821" spans="4:16" x14ac:dyDescent="0.2">
      <c r="D821" s="20" t="str">
        <f t="shared" si="450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2" t="str">
        <f>IF('Log_working_3-way'!$D820="","",C821^('Log_working_3-way'!$D820))</f>
        <v/>
      </c>
    </row>
    <row r="822" spans="4:16" x14ac:dyDescent="0.2">
      <c r="D822" s="20" t="str">
        <f t="shared" si="450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2" t="str">
        <f>IF('Log_working_3-way'!$D821="","",C822^('Log_working_3-way'!$D821))</f>
        <v/>
      </c>
    </row>
    <row r="823" spans="4:16" x14ac:dyDescent="0.2">
      <c r="D823" s="20" t="str">
        <f t="shared" si="450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2" t="str">
        <f>IF('Log_working_3-way'!$D822="","",C823^('Log_working_3-way'!$D822))</f>
        <v/>
      </c>
    </row>
    <row r="824" spans="4:16" x14ac:dyDescent="0.2">
      <c r="D824" s="20" t="str">
        <f t="shared" si="450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2" t="str">
        <f>IF('Log_working_3-way'!$D823="","",C824^('Log_working_3-way'!$D823))</f>
        <v/>
      </c>
    </row>
    <row r="825" spans="4:16" x14ac:dyDescent="0.2">
      <c r="D825" s="20" t="str">
        <f t="shared" si="450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2" t="str">
        <f>IF('Log_working_3-way'!$D824="","",C825^('Log_working_3-way'!$D824))</f>
        <v/>
      </c>
    </row>
    <row r="826" spans="4:16" x14ac:dyDescent="0.2">
      <c r="D826" s="20" t="str">
        <f t="shared" si="450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2" t="str">
        <f>IF('Log_working_3-way'!$D825="","",C826^('Log_working_3-way'!$D825))</f>
        <v/>
      </c>
    </row>
    <row r="827" spans="4:16" x14ac:dyDescent="0.2">
      <c r="D827" s="20" t="str">
        <f t="shared" si="450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2" t="str">
        <f>IF('Log_working_3-way'!$D826="","",C827^('Log_working_3-way'!$D826))</f>
        <v/>
      </c>
    </row>
    <row r="828" spans="4:16" x14ac:dyDescent="0.2">
      <c r="D828" s="20" t="str">
        <f t="shared" si="450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2" t="str">
        <f>IF('Log_working_3-way'!$D827="","",C828^('Log_working_3-way'!$D827))</f>
        <v/>
      </c>
    </row>
    <row r="829" spans="4:16" x14ac:dyDescent="0.2">
      <c r="D829" s="20" t="str">
        <f t="shared" si="450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2" t="str">
        <f>IF('Log_working_3-way'!$D828="","",C829^('Log_working_3-way'!$D828))</f>
        <v/>
      </c>
    </row>
    <row r="830" spans="4:16" x14ac:dyDescent="0.2">
      <c r="D830" s="20" t="str">
        <f t="shared" si="450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2" t="str">
        <f>IF('Log_working_3-way'!$D829="","",C830^('Log_working_3-way'!$D829))</f>
        <v/>
      </c>
    </row>
    <row r="831" spans="4:16" x14ac:dyDescent="0.2">
      <c r="D831" s="20" t="str">
        <f t="shared" si="450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2" t="str">
        <f>IF('Log_working_3-way'!$D830="","",C831^('Log_working_3-way'!$D830))</f>
        <v/>
      </c>
    </row>
    <row r="832" spans="4:16" x14ac:dyDescent="0.2">
      <c r="D832" s="20" t="str">
        <f t="shared" si="450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2" t="str">
        <f>IF('Log_working_3-way'!$D831="","",C832^('Log_working_3-way'!$D831))</f>
        <v/>
      </c>
    </row>
    <row r="833" spans="4:16" x14ac:dyDescent="0.2">
      <c r="D833" s="20" t="str">
        <f t="shared" si="450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2" t="str">
        <f>IF('Log_working_3-way'!$D832="","",C833^('Log_working_3-way'!$D832))</f>
        <v/>
      </c>
    </row>
    <row r="834" spans="4:16" x14ac:dyDescent="0.2">
      <c r="D834" s="20" t="str">
        <f t="shared" si="450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2" t="str">
        <f>IF('Log_working_3-way'!$D833="","",C834^('Log_working_3-way'!$D833))</f>
        <v/>
      </c>
    </row>
    <row r="835" spans="4:16" x14ac:dyDescent="0.2">
      <c r="D835" s="20" t="str">
        <f t="shared" si="450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2" t="str">
        <f>IF('Log_working_3-way'!$D834="","",C835^('Log_working_3-way'!$D834))</f>
        <v/>
      </c>
    </row>
    <row r="836" spans="4:16" x14ac:dyDescent="0.2">
      <c r="D836" s="20" t="str">
        <f t="shared" si="450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2" t="str">
        <f>IF('Log_working_3-way'!$D835="","",C836^('Log_working_3-way'!$D835))</f>
        <v/>
      </c>
    </row>
    <row r="837" spans="4:16" x14ac:dyDescent="0.2">
      <c r="D837" s="20" t="str">
        <f t="shared" ref="D837:D900" si="451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2" t="str">
        <f>IF('Log_working_3-way'!$D836="","",C837^('Log_working_3-way'!$D836))</f>
        <v/>
      </c>
    </row>
    <row r="838" spans="4:16" x14ac:dyDescent="0.2">
      <c r="D838" s="20" t="str">
        <f t="shared" si="451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2" t="str">
        <f>IF('Log_working_3-way'!$D837="","",C838^('Log_working_3-way'!$D837))</f>
        <v/>
      </c>
    </row>
    <row r="839" spans="4:16" x14ac:dyDescent="0.2">
      <c r="D839" s="20" t="str">
        <f t="shared" si="451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2" t="str">
        <f>IF('Log_working_3-way'!$D838="","",C839^('Log_working_3-way'!$D838))</f>
        <v/>
      </c>
    </row>
    <row r="840" spans="4:16" x14ac:dyDescent="0.2">
      <c r="D840" s="20" t="str">
        <f t="shared" si="451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2" t="str">
        <f>IF('Log_working_3-way'!$D839="","",C840^('Log_working_3-way'!$D839))</f>
        <v/>
      </c>
    </row>
    <row r="841" spans="4:16" x14ac:dyDescent="0.2">
      <c r="D841" s="20" t="str">
        <f t="shared" si="451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2" t="str">
        <f>IF('Log_working_3-way'!$D840="","",C841^('Log_working_3-way'!$D840))</f>
        <v/>
      </c>
    </row>
    <row r="842" spans="4:16" x14ac:dyDescent="0.2">
      <c r="D842" s="20" t="str">
        <f t="shared" si="451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2" t="str">
        <f>IF('Log_working_3-way'!$D841="","",C842^('Log_working_3-way'!$D841))</f>
        <v/>
      </c>
    </row>
    <row r="843" spans="4:16" x14ac:dyDescent="0.2">
      <c r="D843" s="20" t="str">
        <f t="shared" si="451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2" t="str">
        <f>IF('Log_working_3-way'!$D842="","",C843^('Log_working_3-way'!$D842))</f>
        <v/>
      </c>
    </row>
    <row r="844" spans="4:16" x14ac:dyDescent="0.2">
      <c r="D844" s="20" t="str">
        <f t="shared" si="451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2" t="str">
        <f>IF('Log_working_3-way'!$D843="","",C844^('Log_working_3-way'!$D843))</f>
        <v/>
      </c>
    </row>
    <row r="845" spans="4:16" x14ac:dyDescent="0.2">
      <c r="D845" s="20" t="str">
        <f t="shared" si="451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2" t="str">
        <f>IF('Log_working_3-way'!$D844="","",C845^('Log_working_3-way'!$D844))</f>
        <v/>
      </c>
    </row>
    <row r="846" spans="4:16" x14ac:dyDescent="0.2">
      <c r="D846" s="20" t="str">
        <f t="shared" si="451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2" t="str">
        <f>IF('Log_working_3-way'!$D845="","",C846^('Log_working_3-way'!$D845))</f>
        <v/>
      </c>
    </row>
    <row r="847" spans="4:16" x14ac:dyDescent="0.2">
      <c r="D847" s="20" t="str">
        <f t="shared" si="451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2" t="str">
        <f>IF('Log_working_3-way'!$D846="","",C847^('Log_working_3-way'!$D846))</f>
        <v/>
      </c>
    </row>
    <row r="848" spans="4:16" x14ac:dyDescent="0.2">
      <c r="D848" s="20" t="str">
        <f t="shared" si="451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2" t="str">
        <f>IF('Log_working_3-way'!$D847="","",C848^('Log_working_3-way'!$D847))</f>
        <v/>
      </c>
    </row>
    <row r="849" spans="4:16" x14ac:dyDescent="0.2">
      <c r="D849" s="20" t="str">
        <f t="shared" si="451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2" t="str">
        <f>IF('Log_working_3-way'!$D848="","",C849^('Log_working_3-way'!$D848))</f>
        <v/>
      </c>
    </row>
    <row r="850" spans="4:16" x14ac:dyDescent="0.2">
      <c r="D850" s="20" t="str">
        <f t="shared" si="451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2" t="str">
        <f>IF('Log_working_3-way'!$D849="","",C850^('Log_working_3-way'!$D849))</f>
        <v/>
      </c>
    </row>
    <row r="851" spans="4:16" x14ac:dyDescent="0.2">
      <c r="D851" s="20" t="str">
        <f t="shared" si="451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2" t="str">
        <f>IF('Log_working_3-way'!$D850="","",C851^('Log_working_3-way'!$D850))</f>
        <v/>
      </c>
    </row>
    <row r="852" spans="4:16" x14ac:dyDescent="0.2">
      <c r="D852" s="20" t="str">
        <f t="shared" si="451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2" t="str">
        <f>IF('Log_working_3-way'!$D851="","",C852^('Log_working_3-way'!$D851))</f>
        <v/>
      </c>
    </row>
    <row r="853" spans="4:16" x14ac:dyDescent="0.2">
      <c r="D853" s="20" t="str">
        <f t="shared" si="451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2" t="str">
        <f>IF('Log_working_3-way'!$D852="","",C853^('Log_working_3-way'!$D852))</f>
        <v/>
      </c>
    </row>
    <row r="854" spans="4:16" x14ac:dyDescent="0.2">
      <c r="D854" s="20" t="str">
        <f t="shared" si="451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2" t="str">
        <f>IF('Log_working_3-way'!$D853="","",C854^('Log_working_3-way'!$D853))</f>
        <v/>
      </c>
    </row>
    <row r="855" spans="4:16" x14ac:dyDescent="0.2">
      <c r="D855" s="20" t="str">
        <f t="shared" si="451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2" t="str">
        <f>IF('Log_working_3-way'!$D854="","",C855^('Log_working_3-way'!$D854))</f>
        <v/>
      </c>
    </row>
    <row r="856" spans="4:16" x14ac:dyDescent="0.2">
      <c r="D856" s="20" t="str">
        <f t="shared" si="451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2" t="str">
        <f>IF('Log_working_3-way'!$D855="","",C856^('Log_working_3-way'!$D855))</f>
        <v/>
      </c>
    </row>
    <row r="857" spans="4:16" x14ac:dyDescent="0.2">
      <c r="D857" s="20" t="str">
        <f t="shared" si="451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2" t="str">
        <f>IF('Log_working_3-way'!$D856="","",C857^('Log_working_3-way'!$D856))</f>
        <v/>
      </c>
    </row>
    <row r="858" spans="4:16" x14ac:dyDescent="0.2">
      <c r="D858" s="20" t="str">
        <f t="shared" si="451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2" t="str">
        <f>IF('Log_working_3-way'!$D857="","",C858^('Log_working_3-way'!$D857))</f>
        <v/>
      </c>
    </row>
    <row r="859" spans="4:16" x14ac:dyDescent="0.2">
      <c r="D859" s="20" t="str">
        <f t="shared" si="451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2" t="str">
        <f>IF('Log_working_3-way'!$D858="","",C859^('Log_working_3-way'!$D858))</f>
        <v/>
      </c>
    </row>
    <row r="860" spans="4:16" x14ac:dyDescent="0.2">
      <c r="D860" s="20" t="str">
        <f t="shared" si="451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2" t="str">
        <f>IF('Log_working_3-way'!$D859="","",C860^('Log_working_3-way'!$D859))</f>
        <v/>
      </c>
    </row>
    <row r="861" spans="4:16" x14ac:dyDescent="0.2">
      <c r="D861" s="20" t="str">
        <f t="shared" si="451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2" t="str">
        <f>IF('Log_working_3-way'!$D860="","",C861^('Log_working_3-way'!$D860))</f>
        <v/>
      </c>
    </row>
    <row r="862" spans="4:16" x14ac:dyDescent="0.2">
      <c r="D862" s="20" t="str">
        <f t="shared" si="451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2" t="str">
        <f>IF('Log_working_3-way'!$D861="","",C862^('Log_working_3-way'!$D861))</f>
        <v/>
      </c>
    </row>
    <row r="863" spans="4:16" x14ac:dyDescent="0.2">
      <c r="D863" s="20" t="str">
        <f t="shared" si="451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2" t="str">
        <f>IF('Log_working_3-way'!$D862="","",C863^('Log_working_3-way'!$D862))</f>
        <v/>
      </c>
    </row>
    <row r="864" spans="4:16" x14ac:dyDescent="0.2">
      <c r="D864" s="20" t="str">
        <f t="shared" si="451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2" t="str">
        <f>IF('Log_working_3-way'!$D863="","",C864^('Log_working_3-way'!$D863))</f>
        <v/>
      </c>
    </row>
    <row r="865" spans="4:16" x14ac:dyDescent="0.2">
      <c r="D865" s="20" t="str">
        <f t="shared" si="451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2" t="str">
        <f>IF('Log_working_3-way'!$D864="","",C865^('Log_working_3-way'!$D864))</f>
        <v/>
      </c>
    </row>
    <row r="866" spans="4:16" x14ac:dyDescent="0.2">
      <c r="D866" s="20" t="str">
        <f t="shared" si="451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2" t="str">
        <f>IF('Log_working_3-way'!$D865="","",C866^('Log_working_3-way'!$D865))</f>
        <v/>
      </c>
    </row>
    <row r="867" spans="4:16" x14ac:dyDescent="0.2">
      <c r="D867" s="20" t="str">
        <f t="shared" si="451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2" t="str">
        <f>IF('Log_working_3-way'!$D866="","",C867^('Log_working_3-way'!$D866))</f>
        <v/>
      </c>
    </row>
    <row r="868" spans="4:16" x14ac:dyDescent="0.2">
      <c r="D868" s="20" t="str">
        <f t="shared" si="451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2" t="str">
        <f>IF('Log_working_3-way'!$D867="","",C868^('Log_working_3-way'!$D867))</f>
        <v/>
      </c>
    </row>
    <row r="869" spans="4:16" x14ac:dyDescent="0.2">
      <c r="D869" s="20" t="str">
        <f t="shared" si="451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2" t="str">
        <f>IF('Log_working_3-way'!$D868="","",C869^('Log_working_3-way'!$D868))</f>
        <v/>
      </c>
    </row>
    <row r="870" spans="4:16" x14ac:dyDescent="0.2">
      <c r="D870" s="20" t="str">
        <f t="shared" si="451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2" t="str">
        <f>IF('Log_working_3-way'!$D869="","",C870^('Log_working_3-way'!$D869))</f>
        <v/>
      </c>
    </row>
    <row r="871" spans="4:16" x14ac:dyDescent="0.2">
      <c r="D871" s="20" t="str">
        <f t="shared" si="451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2" t="str">
        <f>IF('Log_working_3-way'!$D870="","",C871^('Log_working_3-way'!$D870))</f>
        <v/>
      </c>
    </row>
    <row r="872" spans="4:16" x14ac:dyDescent="0.2">
      <c r="D872" s="20" t="str">
        <f t="shared" si="451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2" t="str">
        <f>IF('Log_working_3-way'!$D871="","",C872^('Log_working_3-way'!$D871))</f>
        <v/>
      </c>
    </row>
    <row r="873" spans="4:16" x14ac:dyDescent="0.2">
      <c r="D873" s="20" t="str">
        <f t="shared" si="451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2" t="str">
        <f>IF('Log_working_3-way'!$D872="","",C873^('Log_working_3-way'!$D872))</f>
        <v/>
      </c>
    </row>
    <row r="874" spans="4:16" x14ac:dyDescent="0.2">
      <c r="D874" s="20" t="str">
        <f t="shared" si="451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2" t="str">
        <f>IF('Log_working_3-way'!$D873="","",C874^('Log_working_3-way'!$D873))</f>
        <v/>
      </c>
    </row>
    <row r="875" spans="4:16" x14ac:dyDescent="0.2">
      <c r="D875" s="20" t="str">
        <f t="shared" si="451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2" t="str">
        <f>IF('Log_working_3-way'!$D874="","",C875^('Log_working_3-way'!$D874))</f>
        <v/>
      </c>
    </row>
    <row r="876" spans="4:16" x14ac:dyDescent="0.2">
      <c r="D876" s="20" t="str">
        <f t="shared" si="451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2" t="str">
        <f>IF('Log_working_3-way'!$D875="","",C876^('Log_working_3-way'!$D875))</f>
        <v/>
      </c>
    </row>
    <row r="877" spans="4:16" x14ac:dyDescent="0.2">
      <c r="D877" s="20" t="str">
        <f t="shared" si="451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2" t="str">
        <f>IF('Log_working_3-way'!$D876="","",C877^('Log_working_3-way'!$D876))</f>
        <v/>
      </c>
    </row>
    <row r="878" spans="4:16" x14ac:dyDescent="0.2">
      <c r="D878" s="20" t="str">
        <f t="shared" si="451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2" t="str">
        <f>IF('Log_working_3-way'!$D877="","",C878^('Log_working_3-way'!$D877))</f>
        <v/>
      </c>
    </row>
    <row r="879" spans="4:16" x14ac:dyDescent="0.2">
      <c r="D879" s="20" t="str">
        <f t="shared" si="451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2" t="str">
        <f>IF('Log_working_3-way'!$D878="","",C879^('Log_working_3-way'!$D878))</f>
        <v/>
      </c>
    </row>
    <row r="880" spans="4:16" x14ac:dyDescent="0.2">
      <c r="D880" s="20" t="str">
        <f t="shared" si="451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2" t="str">
        <f>IF('Log_working_3-way'!$D879="","",C880^('Log_working_3-way'!$D879))</f>
        <v/>
      </c>
    </row>
    <row r="881" spans="4:16" x14ac:dyDescent="0.2">
      <c r="D881" s="20" t="str">
        <f t="shared" si="451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2" t="str">
        <f>IF('Log_working_3-way'!$D880="","",C881^('Log_working_3-way'!$D880))</f>
        <v/>
      </c>
    </row>
    <row r="882" spans="4:16" x14ac:dyDescent="0.2">
      <c r="D882" s="20" t="str">
        <f t="shared" si="451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2" t="str">
        <f>IF('Log_working_3-way'!$D881="","",C882^('Log_working_3-way'!$D881))</f>
        <v/>
      </c>
    </row>
    <row r="883" spans="4:16" x14ac:dyDescent="0.2">
      <c r="D883" s="20" t="str">
        <f t="shared" si="451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2" t="str">
        <f>IF('Log_working_3-way'!$D882="","",C883^('Log_working_3-way'!$D882))</f>
        <v/>
      </c>
    </row>
    <row r="884" spans="4:16" x14ac:dyDescent="0.2">
      <c r="D884" s="20" t="str">
        <f t="shared" si="451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2" t="str">
        <f>IF('Log_working_3-way'!$D883="","",C884^('Log_working_3-way'!$D883))</f>
        <v/>
      </c>
    </row>
    <row r="885" spans="4:16" x14ac:dyDescent="0.2">
      <c r="D885" s="20" t="str">
        <f t="shared" si="451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2" t="str">
        <f>IF('Log_working_3-way'!$D884="","",C885^('Log_working_3-way'!$D884))</f>
        <v/>
      </c>
    </row>
    <row r="886" spans="4:16" x14ac:dyDescent="0.2">
      <c r="D886" s="20" t="str">
        <f t="shared" si="451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2" t="str">
        <f>IF('Log_working_3-way'!$D885="","",C886^('Log_working_3-way'!$D885))</f>
        <v/>
      </c>
    </row>
    <row r="887" spans="4:16" x14ac:dyDescent="0.2">
      <c r="D887" s="20" t="str">
        <f t="shared" si="451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2" t="str">
        <f>IF('Log_working_3-way'!$D886="","",C887^('Log_working_3-way'!$D886))</f>
        <v/>
      </c>
    </row>
    <row r="888" spans="4:16" x14ac:dyDescent="0.2">
      <c r="D888" s="20" t="str">
        <f t="shared" si="451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2" t="str">
        <f>IF('Log_working_3-way'!$D887="","",C888^('Log_working_3-way'!$D887))</f>
        <v/>
      </c>
    </row>
    <row r="889" spans="4:16" x14ac:dyDescent="0.2">
      <c r="D889" s="20" t="str">
        <f t="shared" si="451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2" t="str">
        <f>IF('Log_working_3-way'!$D888="","",C889^('Log_working_3-way'!$D888))</f>
        <v/>
      </c>
    </row>
    <row r="890" spans="4:16" x14ac:dyDescent="0.2">
      <c r="D890" s="20" t="str">
        <f t="shared" si="451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2" t="str">
        <f>IF('Log_working_3-way'!$D889="","",C890^('Log_working_3-way'!$D889))</f>
        <v/>
      </c>
    </row>
    <row r="891" spans="4:16" x14ac:dyDescent="0.2">
      <c r="D891" s="20" t="str">
        <f t="shared" si="451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2" t="str">
        <f>IF('Log_working_3-way'!$D890="","",C891^('Log_working_3-way'!$D890))</f>
        <v/>
      </c>
    </row>
    <row r="892" spans="4:16" x14ac:dyDescent="0.2">
      <c r="D892" s="20" t="str">
        <f t="shared" si="451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2" t="str">
        <f>IF('Log_working_3-way'!$D891="","",C892^('Log_working_3-way'!$D891))</f>
        <v/>
      </c>
    </row>
    <row r="893" spans="4:16" x14ac:dyDescent="0.2">
      <c r="D893" s="20" t="str">
        <f t="shared" si="451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2" t="str">
        <f>IF('Log_working_3-way'!$D892="","",C893^('Log_working_3-way'!$D892))</f>
        <v/>
      </c>
    </row>
    <row r="894" spans="4:16" x14ac:dyDescent="0.2">
      <c r="D894" s="20" t="str">
        <f t="shared" si="451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2" t="str">
        <f>IF('Log_working_3-way'!$D893="","",C894^('Log_working_3-way'!$D893))</f>
        <v/>
      </c>
    </row>
    <row r="895" spans="4:16" x14ac:dyDescent="0.2">
      <c r="D895" s="20" t="str">
        <f t="shared" si="451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2" t="str">
        <f>IF('Log_working_3-way'!$D894="","",C895^('Log_working_3-way'!$D894))</f>
        <v/>
      </c>
    </row>
    <row r="896" spans="4:16" x14ac:dyDescent="0.2">
      <c r="D896" s="20" t="str">
        <f t="shared" si="451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2" t="str">
        <f>IF('Log_working_3-way'!$D895="","",C896^('Log_working_3-way'!$D895))</f>
        <v/>
      </c>
    </row>
    <row r="897" spans="4:16" x14ac:dyDescent="0.2">
      <c r="D897" s="20" t="str">
        <f t="shared" si="451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2" t="str">
        <f>IF('Log_working_3-way'!$D896="","",C897^('Log_working_3-way'!$D896))</f>
        <v/>
      </c>
    </row>
    <row r="898" spans="4:16" x14ac:dyDescent="0.2">
      <c r="D898" s="20" t="str">
        <f t="shared" si="451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2" t="str">
        <f>IF('Log_working_3-way'!$D897="","",C898^('Log_working_3-way'!$D897))</f>
        <v/>
      </c>
    </row>
    <row r="899" spans="4:16" x14ac:dyDescent="0.2">
      <c r="D899" s="20" t="str">
        <f t="shared" si="451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2" t="str">
        <f>IF('Log_working_3-way'!$D898="","",C899^('Log_working_3-way'!$D898))</f>
        <v/>
      </c>
    </row>
    <row r="900" spans="4:16" x14ac:dyDescent="0.2">
      <c r="D900" s="20" t="str">
        <f t="shared" si="451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2" t="str">
        <f>IF('Log_working_3-way'!$D899="","",C900^('Log_working_3-way'!$D899))</f>
        <v/>
      </c>
    </row>
    <row r="901" spans="4:16" x14ac:dyDescent="0.2">
      <c r="D901" s="20" t="str">
        <f t="shared" ref="D901:D964" si="452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2" t="str">
        <f>IF('Log_working_3-way'!$D900="","",C901^('Log_working_3-way'!$D900))</f>
        <v/>
      </c>
    </row>
    <row r="902" spans="4:16" x14ac:dyDescent="0.2">
      <c r="D902" s="20" t="str">
        <f t="shared" si="452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2" t="str">
        <f>IF('Log_working_3-way'!$D901="","",C902^('Log_working_3-way'!$D901))</f>
        <v/>
      </c>
    </row>
    <row r="903" spans="4:16" x14ac:dyDescent="0.2">
      <c r="D903" s="20" t="str">
        <f t="shared" si="452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2" t="str">
        <f>IF('Log_working_3-way'!$D902="","",C903^('Log_working_3-way'!$D902))</f>
        <v/>
      </c>
    </row>
    <row r="904" spans="4:16" x14ac:dyDescent="0.2">
      <c r="D904" s="20" t="str">
        <f t="shared" si="452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2" t="str">
        <f>IF('Log_working_3-way'!$D903="","",C904^('Log_working_3-way'!$D903))</f>
        <v/>
      </c>
    </row>
    <row r="905" spans="4:16" x14ac:dyDescent="0.2">
      <c r="D905" s="20" t="str">
        <f t="shared" si="452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2" t="str">
        <f>IF('Log_working_3-way'!$D904="","",C905^('Log_working_3-way'!$D904))</f>
        <v/>
      </c>
    </row>
    <row r="906" spans="4:16" x14ac:dyDescent="0.2">
      <c r="D906" s="20" t="str">
        <f t="shared" si="452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2" t="str">
        <f>IF('Log_working_3-way'!$D905="","",C906^('Log_working_3-way'!$D905))</f>
        <v/>
      </c>
    </row>
    <row r="907" spans="4:16" x14ac:dyDescent="0.2">
      <c r="D907" s="20" t="str">
        <f t="shared" si="452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2" t="str">
        <f>IF('Log_working_3-way'!$D906="","",C907^('Log_working_3-way'!$D906))</f>
        <v/>
      </c>
    </row>
    <row r="908" spans="4:16" x14ac:dyDescent="0.2">
      <c r="D908" s="20" t="str">
        <f t="shared" si="452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2" t="str">
        <f>IF('Log_working_3-way'!$D907="","",C908^('Log_working_3-way'!$D907))</f>
        <v/>
      </c>
    </row>
    <row r="909" spans="4:16" x14ac:dyDescent="0.2">
      <c r="D909" s="20" t="str">
        <f t="shared" si="452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2" t="str">
        <f>IF('Log_working_3-way'!$D908="","",C909^('Log_working_3-way'!$D908))</f>
        <v/>
      </c>
    </row>
    <row r="910" spans="4:16" x14ac:dyDescent="0.2">
      <c r="D910" s="20" t="str">
        <f t="shared" si="452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2" t="str">
        <f>IF('Log_working_3-way'!$D909="","",C910^('Log_working_3-way'!$D909))</f>
        <v/>
      </c>
    </row>
    <row r="911" spans="4:16" x14ac:dyDescent="0.2">
      <c r="D911" s="20" t="str">
        <f t="shared" si="452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2" t="str">
        <f>IF('Log_working_3-way'!$D910="","",C911^('Log_working_3-way'!$D910))</f>
        <v/>
      </c>
    </row>
    <row r="912" spans="4:16" x14ac:dyDescent="0.2">
      <c r="D912" s="20" t="str">
        <f t="shared" si="452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2" t="str">
        <f>IF('Log_working_3-way'!$D911="","",C912^('Log_working_3-way'!$D911))</f>
        <v/>
      </c>
    </row>
    <row r="913" spans="4:16" x14ac:dyDescent="0.2">
      <c r="D913" s="20" t="str">
        <f t="shared" si="452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2" t="str">
        <f>IF('Log_working_3-way'!$D912="","",C913^('Log_working_3-way'!$D912))</f>
        <v/>
      </c>
    </row>
    <row r="914" spans="4:16" x14ac:dyDescent="0.2">
      <c r="D914" s="20" t="str">
        <f t="shared" si="452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2" t="str">
        <f>IF('Log_working_3-way'!$D913="","",C914^('Log_working_3-way'!$D913))</f>
        <v/>
      </c>
    </row>
    <row r="915" spans="4:16" x14ac:dyDescent="0.2">
      <c r="D915" s="20" t="str">
        <f t="shared" si="452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2" t="str">
        <f>IF('Log_working_3-way'!$D914="","",C915^('Log_working_3-way'!$D914))</f>
        <v/>
      </c>
    </row>
    <row r="916" spans="4:16" x14ac:dyDescent="0.2">
      <c r="D916" s="20" t="str">
        <f t="shared" si="452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2" t="str">
        <f>IF('Log_working_3-way'!$D915="","",C916^('Log_working_3-way'!$D915))</f>
        <v/>
      </c>
    </row>
    <row r="917" spans="4:16" x14ac:dyDescent="0.2">
      <c r="D917" s="20" t="str">
        <f t="shared" si="452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2" t="str">
        <f>IF('Log_working_3-way'!$D916="","",C917^('Log_working_3-way'!$D916))</f>
        <v/>
      </c>
    </row>
    <row r="918" spans="4:16" x14ac:dyDescent="0.2">
      <c r="D918" s="20" t="str">
        <f t="shared" si="452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2" t="str">
        <f>IF('Log_working_3-way'!$D917="","",C918^('Log_working_3-way'!$D917))</f>
        <v/>
      </c>
    </row>
    <row r="919" spans="4:16" x14ac:dyDescent="0.2">
      <c r="D919" s="20" t="str">
        <f t="shared" si="452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2" t="str">
        <f>IF('Log_working_3-way'!$D918="","",C919^('Log_working_3-way'!$D918))</f>
        <v/>
      </c>
    </row>
    <row r="920" spans="4:16" x14ac:dyDescent="0.2">
      <c r="D920" s="20" t="str">
        <f t="shared" si="452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2" t="str">
        <f>IF('Log_working_3-way'!$D919="","",C920^('Log_working_3-way'!$D919))</f>
        <v/>
      </c>
    </row>
    <row r="921" spans="4:16" x14ac:dyDescent="0.2">
      <c r="D921" s="20" t="str">
        <f t="shared" si="452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2" t="str">
        <f>IF('Log_working_3-way'!$D920="","",C921^('Log_working_3-way'!$D920))</f>
        <v/>
      </c>
    </row>
    <row r="922" spans="4:16" x14ac:dyDescent="0.2">
      <c r="D922" s="20" t="str">
        <f t="shared" si="452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2" t="str">
        <f>IF('Log_working_3-way'!$D921="","",C922^('Log_working_3-way'!$D921))</f>
        <v/>
      </c>
    </row>
    <row r="923" spans="4:16" x14ac:dyDescent="0.2">
      <c r="D923" s="20" t="str">
        <f t="shared" si="452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2" t="str">
        <f>IF('Log_working_3-way'!$D922="","",C923^('Log_working_3-way'!$D922))</f>
        <v/>
      </c>
    </row>
    <row r="924" spans="4:16" x14ac:dyDescent="0.2">
      <c r="D924" s="20" t="str">
        <f t="shared" si="452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2" t="str">
        <f>IF('Log_working_3-way'!$D923="","",C924^('Log_working_3-way'!$D923))</f>
        <v/>
      </c>
    </row>
    <row r="925" spans="4:16" x14ac:dyDescent="0.2">
      <c r="D925" s="20" t="str">
        <f t="shared" si="452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2" t="str">
        <f>IF('Log_working_3-way'!$D924="","",C925^('Log_working_3-way'!$D924))</f>
        <v/>
      </c>
    </row>
    <row r="926" spans="4:16" x14ac:dyDescent="0.2">
      <c r="D926" s="20" t="str">
        <f t="shared" si="452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2" t="str">
        <f>IF('Log_working_3-way'!$D925="","",C926^('Log_working_3-way'!$D925))</f>
        <v/>
      </c>
    </row>
    <row r="927" spans="4:16" x14ac:dyDescent="0.2">
      <c r="D927" s="20" t="str">
        <f t="shared" si="452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2" t="str">
        <f>IF('Log_working_3-way'!$D926="","",C927^('Log_working_3-way'!$D926))</f>
        <v/>
      </c>
    </row>
    <row r="928" spans="4:16" x14ac:dyDescent="0.2">
      <c r="D928" s="20" t="str">
        <f t="shared" si="452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2" t="str">
        <f>IF('Log_working_3-way'!$D927="","",C928^('Log_working_3-way'!$D927))</f>
        <v/>
      </c>
    </row>
    <row r="929" spans="4:16" x14ac:dyDescent="0.2">
      <c r="D929" s="20" t="str">
        <f t="shared" si="452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2" t="str">
        <f>IF('Log_working_3-way'!$D928="","",C929^('Log_working_3-way'!$D928))</f>
        <v/>
      </c>
    </row>
    <row r="930" spans="4:16" x14ac:dyDescent="0.2">
      <c r="D930" s="20" t="str">
        <f t="shared" si="452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2" t="str">
        <f>IF('Log_working_3-way'!$D929="","",C930^('Log_working_3-way'!$D929))</f>
        <v/>
      </c>
    </row>
    <row r="931" spans="4:16" x14ac:dyDescent="0.2">
      <c r="D931" s="20" t="str">
        <f t="shared" si="452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2" t="str">
        <f>IF('Log_working_3-way'!$D930="","",C931^('Log_working_3-way'!$D930))</f>
        <v/>
      </c>
    </row>
    <row r="932" spans="4:16" x14ac:dyDescent="0.2">
      <c r="D932" s="20" t="str">
        <f t="shared" si="452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2" t="str">
        <f>IF('Log_working_3-way'!$D931="","",C932^('Log_working_3-way'!$D931))</f>
        <v/>
      </c>
    </row>
    <row r="933" spans="4:16" x14ac:dyDescent="0.2">
      <c r="D933" s="20" t="str">
        <f t="shared" si="452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2" t="str">
        <f>IF('Log_working_3-way'!$D932="","",C933^('Log_working_3-way'!$D932))</f>
        <v/>
      </c>
    </row>
    <row r="934" spans="4:16" x14ac:dyDescent="0.2">
      <c r="D934" s="20" t="str">
        <f t="shared" si="452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2" t="str">
        <f>IF('Log_working_3-way'!$D933="","",C934^('Log_working_3-way'!$D933))</f>
        <v/>
      </c>
    </row>
    <row r="935" spans="4:16" x14ac:dyDescent="0.2">
      <c r="D935" s="20" t="str">
        <f t="shared" si="452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2" t="str">
        <f>IF('Log_working_3-way'!$D934="","",C935^('Log_working_3-way'!$D934))</f>
        <v/>
      </c>
    </row>
    <row r="936" spans="4:16" x14ac:dyDescent="0.2">
      <c r="D936" s="20" t="str">
        <f t="shared" si="452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2" t="str">
        <f>IF('Log_working_3-way'!$D935="","",C936^('Log_working_3-way'!$D935))</f>
        <v/>
      </c>
    </row>
    <row r="937" spans="4:16" x14ac:dyDescent="0.2">
      <c r="D937" s="20" t="str">
        <f t="shared" si="452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2" t="str">
        <f>IF('Log_working_3-way'!$D936="","",C937^('Log_working_3-way'!$D936))</f>
        <v/>
      </c>
    </row>
    <row r="938" spans="4:16" x14ac:dyDescent="0.2">
      <c r="D938" s="20" t="str">
        <f t="shared" si="452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2" t="str">
        <f>IF('Log_working_3-way'!$D937="","",C938^('Log_working_3-way'!$D937))</f>
        <v/>
      </c>
    </row>
    <row r="939" spans="4:16" x14ac:dyDescent="0.2">
      <c r="D939" s="20" t="str">
        <f t="shared" si="452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2" t="str">
        <f>IF('Log_working_3-way'!$D938="","",C939^('Log_working_3-way'!$D938))</f>
        <v/>
      </c>
    </row>
    <row r="940" spans="4:16" x14ac:dyDescent="0.2">
      <c r="D940" s="20" t="str">
        <f t="shared" si="452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2" t="str">
        <f>IF('Log_working_3-way'!$D939="","",C940^('Log_working_3-way'!$D939))</f>
        <v/>
      </c>
    </row>
    <row r="941" spans="4:16" x14ac:dyDescent="0.2">
      <c r="D941" s="20" t="str">
        <f t="shared" si="452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2" t="str">
        <f>IF('Log_working_3-way'!$D940="","",C941^('Log_working_3-way'!$D940))</f>
        <v/>
      </c>
    </row>
    <row r="942" spans="4:16" x14ac:dyDescent="0.2">
      <c r="D942" s="20" t="str">
        <f t="shared" si="452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2" t="str">
        <f>IF('Log_working_3-way'!$D941="","",C942^('Log_working_3-way'!$D941))</f>
        <v/>
      </c>
    </row>
    <row r="943" spans="4:16" x14ac:dyDescent="0.2">
      <c r="D943" s="20" t="str">
        <f t="shared" si="452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2" t="str">
        <f>IF('Log_working_3-way'!$D942="","",C943^('Log_working_3-way'!$D942))</f>
        <v/>
      </c>
    </row>
    <row r="944" spans="4:16" x14ac:dyDescent="0.2">
      <c r="D944" s="20" t="str">
        <f t="shared" si="452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2" t="str">
        <f>IF('Log_working_3-way'!$D943="","",C944^('Log_working_3-way'!$D943))</f>
        <v/>
      </c>
    </row>
    <row r="945" spans="4:16" x14ac:dyDescent="0.2">
      <c r="D945" s="20" t="str">
        <f t="shared" si="452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2" t="str">
        <f>IF('Log_working_3-way'!$D944="","",C945^('Log_working_3-way'!$D944))</f>
        <v/>
      </c>
    </row>
    <row r="946" spans="4:16" x14ac:dyDescent="0.2">
      <c r="D946" s="20" t="str">
        <f t="shared" si="452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2" t="str">
        <f>IF('Log_working_3-way'!$D945="","",C946^('Log_working_3-way'!$D945))</f>
        <v/>
      </c>
    </row>
    <row r="947" spans="4:16" x14ac:dyDescent="0.2">
      <c r="D947" s="20" t="str">
        <f t="shared" si="452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2" t="str">
        <f>IF('Log_working_3-way'!$D946="","",C947^('Log_working_3-way'!$D946))</f>
        <v/>
      </c>
    </row>
    <row r="948" spans="4:16" x14ac:dyDescent="0.2">
      <c r="D948" s="20" t="str">
        <f t="shared" si="452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2" t="str">
        <f>IF('Log_working_3-way'!$D947="","",C948^('Log_working_3-way'!$D947))</f>
        <v/>
      </c>
    </row>
    <row r="949" spans="4:16" x14ac:dyDescent="0.2">
      <c r="D949" s="20" t="str">
        <f t="shared" si="452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2" t="str">
        <f>IF('Log_working_3-way'!$D948="","",C949^('Log_working_3-way'!$D948))</f>
        <v/>
      </c>
    </row>
    <row r="950" spans="4:16" x14ac:dyDescent="0.2">
      <c r="D950" s="20" t="str">
        <f t="shared" si="452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2" t="str">
        <f>IF('Log_working_3-way'!$D949="","",C950^('Log_working_3-way'!$D949))</f>
        <v/>
      </c>
    </row>
    <row r="951" spans="4:16" x14ac:dyDescent="0.2">
      <c r="D951" s="20" t="str">
        <f t="shared" si="452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2" t="str">
        <f>IF('Log_working_3-way'!$D950="","",C951^('Log_working_3-way'!$D950))</f>
        <v/>
      </c>
    </row>
    <row r="952" spans="4:16" x14ac:dyDescent="0.2">
      <c r="D952" s="20" t="str">
        <f t="shared" si="452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2" t="str">
        <f>IF('Log_working_3-way'!$D951="","",C952^('Log_working_3-way'!$D951))</f>
        <v/>
      </c>
    </row>
    <row r="953" spans="4:16" x14ac:dyDescent="0.2">
      <c r="D953" s="20" t="str">
        <f t="shared" si="452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2" t="str">
        <f>IF('Log_working_3-way'!$D952="","",C953^('Log_working_3-way'!$D952))</f>
        <v/>
      </c>
    </row>
    <row r="954" spans="4:16" x14ac:dyDescent="0.2">
      <c r="D954" s="20" t="str">
        <f t="shared" si="452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2" t="str">
        <f>IF('Log_working_3-way'!$D953="","",C954^('Log_working_3-way'!$D953))</f>
        <v/>
      </c>
    </row>
    <row r="955" spans="4:16" x14ac:dyDescent="0.2">
      <c r="D955" s="20" t="str">
        <f t="shared" si="452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2" t="str">
        <f>IF('Log_working_3-way'!$D954="","",C955^('Log_working_3-way'!$D954))</f>
        <v/>
      </c>
    </row>
    <row r="956" spans="4:16" x14ac:dyDescent="0.2">
      <c r="D956" s="20" t="str">
        <f t="shared" si="452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2" t="str">
        <f>IF('Log_working_3-way'!$D955="","",C956^('Log_working_3-way'!$D955))</f>
        <v/>
      </c>
    </row>
    <row r="957" spans="4:16" x14ac:dyDescent="0.2">
      <c r="D957" s="20" t="str">
        <f t="shared" si="452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2" t="str">
        <f>IF('Log_working_3-way'!$D956="","",C957^('Log_working_3-way'!$D956))</f>
        <v/>
      </c>
    </row>
    <row r="958" spans="4:16" x14ac:dyDescent="0.2">
      <c r="D958" s="20" t="str">
        <f t="shared" si="452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2" t="str">
        <f>IF('Log_working_3-way'!$D957="","",C958^('Log_working_3-way'!$D957))</f>
        <v/>
      </c>
    </row>
    <row r="959" spans="4:16" x14ac:dyDescent="0.2">
      <c r="D959" s="20" t="str">
        <f t="shared" si="452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2" t="str">
        <f>IF('Log_working_3-way'!$D958="","",C959^('Log_working_3-way'!$D958))</f>
        <v/>
      </c>
    </row>
    <row r="960" spans="4:16" x14ac:dyDescent="0.2">
      <c r="D960" s="20" t="str">
        <f t="shared" si="452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2" t="str">
        <f>IF('Log_working_3-way'!$D959="","",C960^('Log_working_3-way'!$D959))</f>
        <v/>
      </c>
    </row>
    <row r="961" spans="4:16" x14ac:dyDescent="0.2">
      <c r="D961" s="20" t="str">
        <f t="shared" si="452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2" t="str">
        <f>IF('Log_working_3-way'!$D960="","",C961^('Log_working_3-way'!$D960))</f>
        <v/>
      </c>
    </row>
    <row r="962" spans="4:16" x14ac:dyDescent="0.2">
      <c r="D962" s="20" t="str">
        <f t="shared" si="452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2" t="str">
        <f>IF('Log_working_3-way'!$D961="","",C962^('Log_working_3-way'!$D961))</f>
        <v/>
      </c>
    </row>
    <row r="963" spans="4:16" x14ac:dyDescent="0.2">
      <c r="D963" s="20" t="str">
        <f t="shared" si="452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2" t="str">
        <f>IF('Log_working_3-way'!$D962="","",C963^('Log_working_3-way'!$D962))</f>
        <v/>
      </c>
    </row>
    <row r="964" spans="4:16" x14ac:dyDescent="0.2">
      <c r="D964" s="20" t="str">
        <f t="shared" si="452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2" t="str">
        <f>IF('Log_working_3-way'!$D963="","",C964^('Log_working_3-way'!$D963))</f>
        <v/>
      </c>
    </row>
    <row r="965" spans="4:16" x14ac:dyDescent="0.2">
      <c r="D965" s="20" t="str">
        <f t="shared" ref="D965:D1002" si="453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2" t="str">
        <f>IF('Log_working_3-way'!$D964="","",C965^('Log_working_3-way'!$D964))</f>
        <v/>
      </c>
    </row>
    <row r="966" spans="4:16" x14ac:dyDescent="0.2">
      <c r="D966" s="20" t="str">
        <f t="shared" si="453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2" t="str">
        <f>IF('Log_working_3-way'!$D965="","",C966^('Log_working_3-way'!$D965))</f>
        <v/>
      </c>
    </row>
    <row r="967" spans="4:16" x14ac:dyDescent="0.2">
      <c r="D967" s="20" t="str">
        <f t="shared" si="453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2" t="str">
        <f>IF('Log_working_3-way'!$D966="","",C967^('Log_working_3-way'!$D966))</f>
        <v/>
      </c>
    </row>
    <row r="968" spans="4:16" x14ac:dyDescent="0.2">
      <c r="D968" s="20" t="str">
        <f t="shared" si="453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2" t="str">
        <f>IF('Log_working_3-way'!$D967="","",C968^('Log_working_3-way'!$D967))</f>
        <v/>
      </c>
    </row>
    <row r="969" spans="4:16" x14ac:dyDescent="0.2">
      <c r="D969" s="20" t="str">
        <f t="shared" si="453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2" t="str">
        <f>IF('Log_working_3-way'!$D968="","",C969^('Log_working_3-way'!$D968))</f>
        <v/>
      </c>
    </row>
    <row r="970" spans="4:16" x14ac:dyDescent="0.2">
      <c r="D970" s="20" t="str">
        <f t="shared" si="453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2" t="str">
        <f>IF('Log_working_3-way'!$D969="","",C970^('Log_working_3-way'!$D969))</f>
        <v/>
      </c>
    </row>
    <row r="971" spans="4:16" x14ac:dyDescent="0.2">
      <c r="D971" s="20" t="str">
        <f t="shared" si="453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2" t="str">
        <f>IF('Log_working_3-way'!$D970="","",C971^('Log_working_3-way'!$D970))</f>
        <v/>
      </c>
    </row>
    <row r="972" spans="4:16" x14ac:dyDescent="0.2">
      <c r="D972" s="20" t="str">
        <f t="shared" si="453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2" t="str">
        <f>IF('Log_working_3-way'!$D971="","",C972^('Log_working_3-way'!$D971))</f>
        <v/>
      </c>
    </row>
    <row r="973" spans="4:16" x14ac:dyDescent="0.2">
      <c r="D973" s="20" t="str">
        <f t="shared" si="453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2" t="str">
        <f>IF('Log_working_3-way'!$D972="","",C973^('Log_working_3-way'!$D972))</f>
        <v/>
      </c>
    </row>
    <row r="974" spans="4:16" x14ac:dyDescent="0.2">
      <c r="D974" s="20" t="str">
        <f t="shared" si="453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2" t="str">
        <f>IF('Log_working_3-way'!$D973="","",C974^('Log_working_3-way'!$D973))</f>
        <v/>
      </c>
    </row>
    <row r="975" spans="4:16" x14ac:dyDescent="0.2">
      <c r="D975" s="20" t="str">
        <f t="shared" si="453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2" t="str">
        <f>IF('Log_working_3-way'!$D974="","",C975^('Log_working_3-way'!$D974))</f>
        <v/>
      </c>
    </row>
    <row r="976" spans="4:16" x14ac:dyDescent="0.2">
      <c r="D976" s="20" t="str">
        <f t="shared" si="453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2" t="str">
        <f>IF('Log_working_3-way'!$D975="","",C976^('Log_working_3-way'!$D975))</f>
        <v/>
      </c>
    </row>
    <row r="977" spans="4:16" x14ac:dyDescent="0.2">
      <c r="D977" s="20" t="str">
        <f t="shared" si="453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2" t="str">
        <f>IF('Log_working_3-way'!$D976="","",C977^('Log_working_3-way'!$D976))</f>
        <v/>
      </c>
    </row>
    <row r="978" spans="4:16" x14ac:dyDescent="0.2">
      <c r="D978" s="20" t="str">
        <f t="shared" si="453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2" t="str">
        <f>IF('Log_working_3-way'!$D977="","",C978^('Log_working_3-way'!$D977))</f>
        <v/>
      </c>
    </row>
    <row r="979" spans="4:16" x14ac:dyDescent="0.2">
      <c r="D979" s="20" t="str">
        <f t="shared" si="453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2" t="str">
        <f>IF('Log_working_3-way'!$D978="","",C979^('Log_working_3-way'!$D978))</f>
        <v/>
      </c>
    </row>
    <row r="980" spans="4:16" x14ac:dyDescent="0.2">
      <c r="D980" s="20" t="str">
        <f t="shared" si="453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2" t="str">
        <f>IF('Log_working_3-way'!$D979="","",C980^('Log_working_3-way'!$D979))</f>
        <v/>
      </c>
    </row>
    <row r="981" spans="4:16" x14ac:dyDescent="0.2">
      <c r="D981" s="20" t="str">
        <f t="shared" si="453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2" t="str">
        <f>IF('Log_working_3-way'!$D980="","",C981^('Log_working_3-way'!$D980))</f>
        <v/>
      </c>
    </row>
    <row r="982" spans="4:16" x14ac:dyDescent="0.2">
      <c r="D982" s="20" t="str">
        <f t="shared" si="453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2" t="str">
        <f>IF('Log_working_3-way'!$D981="","",C982^('Log_working_3-way'!$D981))</f>
        <v/>
      </c>
    </row>
    <row r="983" spans="4:16" x14ac:dyDescent="0.2">
      <c r="D983" s="20" t="str">
        <f t="shared" si="453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2" t="str">
        <f>IF('Log_working_3-way'!$D982="","",C983^('Log_working_3-way'!$D982))</f>
        <v/>
      </c>
    </row>
    <row r="984" spans="4:16" x14ac:dyDescent="0.2">
      <c r="D984" s="20" t="str">
        <f t="shared" si="453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2" t="str">
        <f>IF('Log_working_3-way'!$D983="","",C984^('Log_working_3-way'!$D983))</f>
        <v/>
      </c>
    </row>
    <row r="985" spans="4:16" x14ac:dyDescent="0.2">
      <c r="D985" s="20" t="str">
        <f t="shared" si="453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2" t="str">
        <f>IF('Log_working_3-way'!$D984="","",C985^('Log_working_3-way'!$D984))</f>
        <v/>
      </c>
    </row>
    <row r="986" spans="4:16" x14ac:dyDescent="0.2">
      <c r="D986" s="20" t="str">
        <f t="shared" si="453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2" t="str">
        <f>IF('Log_working_3-way'!$D985="","",C986^('Log_working_3-way'!$D985))</f>
        <v/>
      </c>
    </row>
    <row r="987" spans="4:16" x14ac:dyDescent="0.2">
      <c r="D987" s="20" t="str">
        <f t="shared" si="453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2" t="str">
        <f>IF('Log_working_3-way'!$D986="","",C987^('Log_working_3-way'!$D986))</f>
        <v/>
      </c>
    </row>
    <row r="988" spans="4:16" x14ac:dyDescent="0.2">
      <c r="D988" s="20" t="str">
        <f t="shared" si="453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2" t="str">
        <f>IF('Log_working_3-way'!$D987="","",C988^('Log_working_3-way'!$D987))</f>
        <v/>
      </c>
    </row>
    <row r="989" spans="4:16" x14ac:dyDescent="0.2">
      <c r="D989" s="20" t="str">
        <f t="shared" si="453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2" t="str">
        <f>IF('Log_working_3-way'!$D988="","",C989^('Log_working_3-way'!$D988))</f>
        <v/>
      </c>
    </row>
    <row r="990" spans="4:16" x14ac:dyDescent="0.2">
      <c r="D990" s="20" t="str">
        <f t="shared" si="453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2" t="str">
        <f>IF('Log_working_3-way'!$D989="","",C990^('Log_working_3-way'!$D989))</f>
        <v/>
      </c>
    </row>
    <row r="991" spans="4:16" x14ac:dyDescent="0.2">
      <c r="D991" s="20" t="str">
        <f t="shared" si="453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2" t="str">
        <f>IF('Log_working_3-way'!$D990="","",C991^('Log_working_3-way'!$D990))</f>
        <v/>
      </c>
    </row>
    <row r="992" spans="4:16" x14ac:dyDescent="0.2">
      <c r="D992" s="20" t="str">
        <f t="shared" si="453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2" t="str">
        <f>IF('Log_working_3-way'!$D991="","",C992^('Log_working_3-way'!$D991))</f>
        <v/>
      </c>
    </row>
    <row r="993" spans="4:16" x14ac:dyDescent="0.2">
      <c r="D993" s="20" t="str">
        <f t="shared" si="453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2" t="str">
        <f>IF('Log_working_3-way'!$D992="","",C993^('Log_working_3-way'!$D992))</f>
        <v/>
      </c>
    </row>
    <row r="994" spans="4:16" x14ac:dyDescent="0.2">
      <c r="D994" s="20" t="str">
        <f t="shared" si="453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2" t="str">
        <f>IF('Log_working_3-way'!$D993="","",C994^('Log_working_3-way'!$D993))</f>
        <v/>
      </c>
    </row>
    <row r="995" spans="4:16" x14ac:dyDescent="0.2">
      <c r="D995" s="20" t="str">
        <f t="shared" si="453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2" t="str">
        <f>IF('Log_working_3-way'!$D994="","",C995^('Log_working_3-way'!$D994))</f>
        <v/>
      </c>
    </row>
    <row r="996" spans="4:16" x14ac:dyDescent="0.2">
      <c r="D996" s="20" t="str">
        <f t="shared" si="453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2" t="str">
        <f>IF('Log_working_3-way'!$D995="","",C996^('Log_working_3-way'!$D995))</f>
        <v/>
      </c>
    </row>
    <row r="997" spans="4:16" x14ac:dyDescent="0.2">
      <c r="D997" s="20" t="str">
        <f t="shared" si="453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2" t="str">
        <f>IF('Log_working_3-way'!$D996="","",C997^('Log_working_3-way'!$D996))</f>
        <v/>
      </c>
    </row>
    <row r="998" spans="4:16" x14ac:dyDescent="0.2">
      <c r="D998" s="20" t="str">
        <f t="shared" si="453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2" t="str">
        <f>IF('Log_working_3-way'!$D997="","",C998^('Log_working_3-way'!$D997))</f>
        <v/>
      </c>
    </row>
    <row r="999" spans="4:16" x14ac:dyDescent="0.2">
      <c r="D999" s="20" t="str">
        <f t="shared" si="453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2" t="str">
        <f>IF('Log_working_3-way'!$D998="","",C999^('Log_working_3-way'!$D998))</f>
        <v/>
      </c>
    </row>
    <row r="1000" spans="4:16" x14ac:dyDescent="0.2">
      <c r="D1000" s="20" t="str">
        <f t="shared" si="453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2" t="str">
        <f>IF('Log_working_3-way'!$D999="","",C1000^('Log_working_3-way'!$D999))</f>
        <v/>
      </c>
    </row>
    <row r="1001" spans="4:16" x14ac:dyDescent="0.2">
      <c r="D1001" s="20" t="str">
        <f t="shared" si="453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2" t="str">
        <f>IF('Log_working_3-way'!$D1000="","",C1001^('Log_working_3-way'!$D1000))</f>
        <v/>
      </c>
    </row>
    <row r="1002" spans="4:16" x14ac:dyDescent="0.2">
      <c r="D1002" s="20" t="str">
        <f t="shared" si="453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2" t="str">
        <f>IF('Log_working_3-way'!$D1001="","",C1002^('Log_working_3-way'!$D1001))</f>
        <v/>
      </c>
    </row>
  </sheetData>
  <mergeCells count="6">
    <mergeCell ref="Q1:S1"/>
    <mergeCell ref="A1:C1"/>
    <mergeCell ref="K1:M1"/>
    <mergeCell ref="H1:J1"/>
    <mergeCell ref="E1:G1"/>
    <mergeCell ref="N1:P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2020-03-11T14:55:37Z</dcterms:modified>
</cp:coreProperties>
</file>