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O9" i="2" s="1"/>
  <c r="G9" i="2"/>
  <c r="N9" i="2"/>
  <c r="P9" i="2"/>
  <c r="E10" i="2"/>
  <c r="N10" i="2" s="1"/>
  <c r="F10" i="2"/>
  <c r="O10" i="2" s="1"/>
  <c r="G10" i="2"/>
  <c r="P10" i="2"/>
  <c r="E11" i="2"/>
  <c r="F11" i="2"/>
  <c r="O11" i="2" s="1"/>
  <c r="G11" i="2"/>
  <c r="N11" i="2"/>
  <c r="P11" i="2"/>
  <c r="E12" i="2"/>
  <c r="N12" i="2" s="1"/>
  <c r="F12" i="2"/>
  <c r="O12" i="2" s="1"/>
  <c r="G12" i="2"/>
  <c r="P12" i="2"/>
  <c r="E13" i="2"/>
  <c r="F13" i="2"/>
  <c r="G13" i="2"/>
  <c r="N13" i="2"/>
  <c r="O13" i="2"/>
  <c r="P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O94" i="2" s="1"/>
  <c r="G94" i="2"/>
  <c r="P94" i="2"/>
  <c r="E95" i="2"/>
  <c r="N95" i="2" s="1"/>
  <c r="F95" i="2"/>
  <c r="G95" i="2"/>
  <c r="P95" i="2" s="1"/>
  <c r="O95" i="2"/>
  <c r="E96" i="2"/>
  <c r="F96" i="2"/>
  <c r="O96" i="2" s="1"/>
  <c r="G96" i="2"/>
  <c r="P96" i="2" s="1"/>
  <c r="N96" i="2"/>
  <c r="E97" i="2"/>
  <c r="N97" i="2" s="1"/>
  <c r="F97" i="2"/>
  <c r="O97" i="2" s="1"/>
  <c r="G97" i="2"/>
  <c r="P97" i="2"/>
  <c r="E98" i="2"/>
  <c r="F98" i="2"/>
  <c r="O98" i="2" s="1"/>
  <c r="G98" i="2"/>
  <c r="P98" i="2" s="1"/>
  <c r="N98" i="2"/>
  <c r="E99" i="2"/>
  <c r="N99" i="2" s="1"/>
  <c r="F99" i="2"/>
  <c r="O99" i="2" s="1"/>
  <c r="G99" i="2"/>
  <c r="P99" i="2"/>
  <c r="E100" i="2"/>
  <c r="F100" i="2"/>
  <c r="G100" i="2"/>
  <c r="P100" i="2" s="1"/>
  <c r="N100" i="2"/>
  <c r="O100" i="2"/>
  <c r="E101" i="2"/>
  <c r="N101" i="2" s="1"/>
  <c r="F101" i="2"/>
  <c r="O101" i="2" s="1"/>
  <c r="G101" i="2"/>
  <c r="P101" i="2"/>
  <c r="E102" i="2"/>
  <c r="F102" i="2"/>
  <c r="G102" i="2"/>
  <c r="P102" i="2" s="1"/>
  <c r="N102" i="2"/>
  <c r="O102" i="2"/>
  <c r="E103" i="2"/>
  <c r="N103" i="2" s="1"/>
  <c r="F103" i="2"/>
  <c r="O103" i="2" s="1"/>
  <c r="G103" i="2"/>
  <c r="P103" i="2"/>
  <c r="E104" i="2"/>
  <c r="F104" i="2"/>
  <c r="G104" i="2"/>
  <c r="P104" i="2" s="1"/>
  <c r="N104" i="2"/>
  <c r="O104" i="2"/>
  <c r="E105" i="2"/>
  <c r="N105" i="2" s="1"/>
  <c r="F105" i="2"/>
  <c r="O105" i="2" s="1"/>
  <c r="G105" i="2"/>
  <c r="P105" i="2"/>
  <c r="E106" i="2"/>
  <c r="F106" i="2"/>
  <c r="G106" i="2"/>
  <c r="P106" i="2" s="1"/>
  <c r="N106" i="2"/>
  <c r="O106" i="2"/>
  <c r="E107" i="2"/>
  <c r="N107" i="2" s="1"/>
  <c r="F107" i="2"/>
  <c r="O107" i="2" s="1"/>
  <c r="G107" i="2"/>
  <c r="P107" i="2"/>
  <c r="E108" i="2"/>
  <c r="F108" i="2"/>
  <c r="G108" i="2"/>
  <c r="P108" i="2" s="1"/>
  <c r="N108" i="2"/>
  <c r="O108" i="2"/>
  <c r="E109" i="2"/>
  <c r="N109" i="2" s="1"/>
  <c r="F109" i="2"/>
  <c r="O109" i="2" s="1"/>
  <c r="G109" i="2"/>
  <c r="P109" i="2"/>
  <c r="E110" i="2"/>
  <c r="F110" i="2"/>
  <c r="G110" i="2"/>
  <c r="P110" i="2" s="1"/>
  <c r="N110" i="2"/>
  <c r="O110" i="2"/>
  <c r="E111" i="2"/>
  <c r="N111" i="2" s="1"/>
  <c r="F111" i="2"/>
  <c r="O111" i="2" s="1"/>
  <c r="G111" i="2"/>
  <c r="P111" i="2"/>
  <c r="E112" i="2"/>
  <c r="F112" i="2"/>
  <c r="G112" i="2"/>
  <c r="P112" i="2" s="1"/>
  <c r="N112" i="2"/>
  <c r="O112" i="2"/>
  <c r="E113" i="2"/>
  <c r="N113" i="2" s="1"/>
  <c r="F113" i="2"/>
  <c r="O113" i="2" s="1"/>
  <c r="G113" i="2"/>
  <c r="P113" i="2"/>
  <c r="E114" i="2"/>
  <c r="F114" i="2"/>
  <c r="G114" i="2"/>
  <c r="P114" i="2" s="1"/>
  <c r="N114" i="2"/>
  <c r="O114" i="2"/>
  <c r="E115" i="2"/>
  <c r="N115" i="2" s="1"/>
  <c r="F115" i="2"/>
  <c r="O115" i="2" s="1"/>
  <c r="G115" i="2"/>
  <c r="P115" i="2"/>
  <c r="E116" i="2"/>
  <c r="F116" i="2"/>
  <c r="G116" i="2"/>
  <c r="P116" i="2" s="1"/>
  <c r="N116" i="2"/>
  <c r="O116" i="2"/>
  <c r="E117" i="2"/>
  <c r="N117" i="2" s="1"/>
  <c r="F117" i="2"/>
  <c r="O117" i="2" s="1"/>
  <c r="G117" i="2"/>
  <c r="P117" i="2"/>
  <c r="E118" i="2"/>
  <c r="F118" i="2"/>
  <c r="G118" i="2"/>
  <c r="P118" i="2" s="1"/>
  <c r="N118" i="2"/>
  <c r="O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E121" i="2"/>
  <c r="N121" i="2" s="1"/>
  <c r="F121" i="2"/>
  <c r="O121" i="2" s="1"/>
  <c r="G121" i="2"/>
  <c r="P121" i="2"/>
  <c r="E122" i="2"/>
  <c r="F122" i="2"/>
  <c r="G122" i="2"/>
  <c r="P122" i="2" s="1"/>
  <c r="N122" i="2"/>
  <c r="O12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" i="4" l="1"/>
  <c r="V131" i="4"/>
  <c r="V160" i="4"/>
  <c r="W160" i="4" s="1"/>
  <c r="X160" i="4" s="1"/>
  <c r="Y160" i="4" s="1"/>
  <c r="V221" i="4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106" i="4" l="1"/>
  <c r="AR106" i="4" s="1"/>
  <c r="AP96" i="4"/>
  <c r="AV96" i="4" s="1"/>
  <c r="AN163" i="4"/>
  <c r="AT163" i="4" s="1"/>
  <c r="AM151" i="4"/>
  <c r="AS151" i="4" s="1"/>
  <c r="AP163" i="4"/>
  <c r="AV163" i="4" s="1"/>
  <c r="AJ984" i="4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71" i="4" l="1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F100" i="4"/>
  <c r="J100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8" i="4" l="1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16" i="10"/>
  <c r="D728" i="10"/>
  <c r="D532" i="10"/>
  <c r="D379" i="10"/>
  <c r="D378" i="10"/>
  <c r="D416" i="10"/>
  <c r="D996" i="10"/>
  <c r="D375" i="10"/>
  <c r="D527" i="10"/>
  <c r="D539" i="10"/>
  <c r="D750" i="10"/>
  <c r="D914" i="10"/>
  <c r="D649" i="10"/>
  <c r="D711" i="10"/>
  <c r="D989" i="10"/>
  <c r="D658" i="10"/>
  <c r="D770" i="10"/>
  <c r="D445" i="10"/>
  <c r="D268" i="10"/>
  <c r="D255" i="10"/>
  <c r="D287" i="10"/>
  <c r="D377" i="10"/>
  <c r="D485" i="10"/>
  <c r="D902" i="10"/>
  <c r="D692" i="10"/>
  <c r="D939" i="10"/>
  <c r="D974" i="10"/>
  <c r="D596" i="10"/>
  <c r="D71" i="10"/>
  <c r="D202" i="10"/>
  <c r="D81" i="10"/>
  <c r="D803" i="3"/>
  <c r="D821" i="10"/>
  <c r="D845" i="10"/>
  <c r="D458" i="10"/>
  <c r="D688" i="10"/>
  <c r="D359" i="10"/>
  <c r="D607" i="10"/>
  <c r="D973" i="10"/>
  <c r="D326" i="10"/>
  <c r="D729" i="10"/>
  <c r="D556" i="10"/>
  <c r="D991" i="10"/>
  <c r="D317" i="10"/>
  <c r="D878" i="10"/>
  <c r="D256" i="10"/>
  <c r="D764" i="10"/>
  <c r="D482" i="10"/>
  <c r="D524" i="10"/>
  <c r="D642" i="10"/>
  <c r="D258" i="10"/>
  <c r="D309" i="10"/>
  <c r="D282" i="10"/>
  <c r="D744" i="10"/>
  <c r="D748" i="10"/>
  <c r="D660" i="10"/>
  <c r="D513" i="10"/>
  <c r="D952" i="10"/>
  <c r="D964" i="10"/>
  <c r="D654" i="10"/>
  <c r="D614" i="10"/>
  <c r="D523" i="10"/>
  <c r="D296" i="10"/>
  <c r="D898" i="10"/>
  <c r="D782" i="10"/>
  <c r="D894" i="10"/>
  <c r="D980" i="10"/>
  <c r="D404" i="10"/>
  <c r="D518" i="10"/>
  <c r="D754" i="10"/>
  <c r="D883" i="10"/>
  <c r="D385" i="10"/>
  <c r="D739" i="10"/>
  <c r="D664" i="10"/>
  <c r="D993" i="10"/>
  <c r="D474" i="10"/>
  <c r="D981" i="10"/>
  <c r="D476" i="10"/>
  <c r="D784" i="10"/>
  <c r="D321" i="10"/>
  <c r="D430" i="10"/>
  <c r="D751" i="10"/>
  <c r="D529" i="10"/>
  <c r="D612" i="10"/>
  <c r="D965" i="10"/>
  <c r="D509" i="10"/>
  <c r="D604" i="10"/>
  <c r="D905" i="10"/>
  <c r="D641" i="10"/>
  <c r="D249" i="10"/>
  <c r="D448" i="10"/>
  <c r="D328" i="10"/>
  <c r="D772" i="10"/>
  <c r="D386" i="10"/>
  <c r="D639" i="10"/>
  <c r="D966" i="10"/>
  <c r="D863" i="10"/>
  <c r="D740" i="10"/>
  <c r="D521" i="10"/>
  <c r="D998" i="10"/>
  <c r="D941" i="10"/>
  <c r="D887" i="10"/>
  <c r="D168" i="10"/>
  <c r="D18" i="10"/>
  <c r="D252" i="10"/>
  <c r="D909" i="10"/>
  <c r="D684" i="10"/>
  <c r="D424" i="10"/>
  <c r="D718" i="10"/>
  <c r="D609" i="3"/>
  <c r="D827" i="3"/>
  <c r="D801" i="3"/>
  <c r="D936" i="3"/>
  <c r="D515" i="10"/>
  <c r="D951" i="10"/>
  <c r="D942" i="10"/>
  <c r="D488" i="10"/>
  <c r="D543" i="10"/>
  <c r="D945" i="10"/>
  <c r="D1000" i="10"/>
  <c r="D555" i="10"/>
  <c r="D842" i="10"/>
  <c r="D334" i="10"/>
  <c r="D99" i="10"/>
  <c r="D86" i="10"/>
  <c r="D219" i="10"/>
  <c r="D12" i="10"/>
  <c r="D687" i="10"/>
  <c r="D677" i="10"/>
  <c r="D506" i="10"/>
  <c r="D868" i="10"/>
  <c r="D507" i="10"/>
  <c r="D851" i="10"/>
  <c r="D886" i="10"/>
  <c r="D817" i="10"/>
  <c r="D932" i="10"/>
  <c r="D841" i="10"/>
  <c r="D950" i="10"/>
  <c r="D738" i="10"/>
  <c r="D811" i="10"/>
  <c r="D631" i="10"/>
  <c r="D896" i="10"/>
  <c r="D436" i="10"/>
  <c r="D624" i="10"/>
  <c r="D872" i="10"/>
  <c r="D475" i="10"/>
  <c r="D752" i="10"/>
  <c r="D608" i="10"/>
  <c r="D257" i="10"/>
  <c r="D505" i="10"/>
  <c r="D438" i="10"/>
  <c r="D473" i="10"/>
  <c r="D601" i="10"/>
  <c r="D444" i="10"/>
  <c r="D196" i="10"/>
  <c r="D197" i="10"/>
  <c r="D126" i="10"/>
  <c r="D187" i="10"/>
  <c r="D453" i="3"/>
  <c r="D780" i="10"/>
  <c r="D737" i="10"/>
  <c r="D403" i="10"/>
  <c r="D969" i="10"/>
  <c r="D714" i="10"/>
  <c r="D312" i="10"/>
  <c r="D431" i="10"/>
  <c r="D348" i="10"/>
  <c r="D812" i="10"/>
  <c r="D809" i="10"/>
  <c r="D962" i="10"/>
  <c r="D496" i="10"/>
  <c r="D573" i="10"/>
  <c r="D820" i="10"/>
  <c r="D946" i="10"/>
  <c r="D691" i="10"/>
  <c r="D305" i="10"/>
  <c r="D463" i="10"/>
  <c r="D534" i="10"/>
  <c r="D679" i="10"/>
  <c r="D829" i="10"/>
  <c r="D567" i="10"/>
  <c r="D574" i="10"/>
  <c r="D467" i="10"/>
  <c r="D595" i="10"/>
  <c r="D250" i="10"/>
  <c r="D580" i="10"/>
  <c r="D390" i="10"/>
  <c r="D277" i="10"/>
  <c r="D797" i="10"/>
  <c r="D451" i="10"/>
  <c r="D968" i="10"/>
  <c r="D849" i="10"/>
  <c r="D358" i="10"/>
  <c r="D693" i="10"/>
  <c r="D462" i="10"/>
  <c r="D280" i="10"/>
  <c r="D747" i="10"/>
  <c r="D865" i="10"/>
  <c r="D504" i="10"/>
  <c r="D723" i="10"/>
  <c r="D880" i="10"/>
  <c r="D335" i="10"/>
  <c r="D393" i="10"/>
  <c r="D405" i="10"/>
  <c r="D558" i="10"/>
  <c r="D434" i="10"/>
  <c r="D694" i="10"/>
  <c r="D267" i="10"/>
  <c r="D746" i="10"/>
  <c r="D302" i="10"/>
  <c r="D713" i="10"/>
  <c r="D734" i="10"/>
  <c r="D760" i="10"/>
  <c r="D477" i="10"/>
  <c r="D239" i="10"/>
  <c r="D459" i="10"/>
  <c r="D442" i="10"/>
  <c r="D545" i="10"/>
  <c r="D633" i="10"/>
  <c r="D904" i="10"/>
  <c r="D627" i="10"/>
  <c r="D341" i="10"/>
  <c r="D295" i="10"/>
  <c r="D922" i="10"/>
  <c r="D954" i="10"/>
  <c r="D387" i="10"/>
  <c r="D432" i="10"/>
  <c r="D967" i="10"/>
  <c r="D417" i="10"/>
  <c r="D861" i="10"/>
  <c r="D892" i="10"/>
  <c r="D778" i="10"/>
  <c r="D937" i="10"/>
  <c r="D685" i="10"/>
  <c r="D368" i="10"/>
  <c r="D494" i="10"/>
  <c r="D769" i="3"/>
  <c r="D965" i="3"/>
  <c r="D823" i="3"/>
  <c r="D533" i="3"/>
  <c r="D293" i="10"/>
  <c r="D402" i="10"/>
  <c r="D429" i="10"/>
  <c r="D862" i="10"/>
  <c r="D547" i="10"/>
  <c r="D931" i="10"/>
  <c r="D63" i="10"/>
  <c r="D179" i="10"/>
  <c r="D329" i="10"/>
  <c r="D93" i="10"/>
  <c r="D26" i="10"/>
  <c r="D109" i="10"/>
  <c r="D82" i="10"/>
  <c r="D89" i="10"/>
  <c r="D634" i="10"/>
  <c r="D978" i="10"/>
  <c r="D662" i="10"/>
  <c r="D933" i="10"/>
  <c r="D288" i="10"/>
  <c r="D594" i="10"/>
  <c r="D586" i="10"/>
  <c r="D364" i="10"/>
  <c r="D810" i="10"/>
  <c r="D881" i="10"/>
  <c r="D571" i="10"/>
  <c r="D428" i="10"/>
  <c r="D995" i="10"/>
  <c r="D343" i="10"/>
  <c r="D373" i="10"/>
  <c r="D676" i="10"/>
  <c r="D271" i="10"/>
  <c r="D449" i="10"/>
  <c r="D465" i="10"/>
  <c r="D912" i="10"/>
  <c r="D705" i="10"/>
  <c r="D703" i="10"/>
  <c r="D767" i="10"/>
  <c r="D985" i="10"/>
  <c r="D925" i="10"/>
  <c r="D531" i="10"/>
  <c r="D235" i="10"/>
  <c r="D124" i="10"/>
  <c r="D9" i="10"/>
  <c r="D6" i="10"/>
  <c r="D41" i="10"/>
  <c r="D355" i="10"/>
  <c r="D891" i="10"/>
  <c r="D979" i="10"/>
  <c r="D270" i="10"/>
  <c r="D827" i="10"/>
  <c r="D697" i="10"/>
  <c r="D948" i="10"/>
  <c r="D576" i="10"/>
  <c r="D324" i="10"/>
  <c r="D394" i="10"/>
  <c r="D2" i="10"/>
  <c r="D331" i="10"/>
  <c r="D663" i="10"/>
  <c r="D425" i="10"/>
  <c r="D265" i="10"/>
  <c r="D645" i="10"/>
  <c r="D351" i="10"/>
  <c r="D484" i="10"/>
  <c r="D803" i="10"/>
  <c r="D813" i="10"/>
  <c r="D577" i="10"/>
  <c r="D758" i="10"/>
  <c r="D866" i="10"/>
  <c r="D590" i="10"/>
  <c r="D530" i="10"/>
  <c r="D653" i="10"/>
  <c r="D286" i="10"/>
  <c r="D365" i="10"/>
  <c r="D294" i="10"/>
  <c r="D369" i="10"/>
  <c r="D924" i="10"/>
  <c r="D300" i="10"/>
  <c r="D997" i="10"/>
  <c r="D487" i="10"/>
  <c r="D1001" i="10"/>
  <c r="D776" i="10"/>
  <c r="D360" i="10"/>
  <c r="D446" i="10"/>
  <c r="D670" i="10"/>
  <c r="D301" i="10"/>
  <c r="D549" i="10"/>
  <c r="D497" i="10"/>
  <c r="D272" i="10"/>
  <c r="D466" i="10"/>
  <c r="D823" i="10"/>
  <c r="D700" i="10"/>
  <c r="D435" i="10"/>
  <c r="D460" i="10"/>
  <c r="D314" i="10"/>
  <c r="D768" i="10"/>
  <c r="D930" i="10"/>
  <c r="D327" i="10"/>
  <c r="D846" i="10"/>
  <c r="D619" i="10"/>
  <c r="D332" i="10"/>
  <c r="D281" i="10"/>
  <c r="D815" i="10"/>
  <c r="D949" i="10"/>
  <c r="D443" i="10"/>
  <c r="D367" i="10"/>
  <c r="D415" i="10"/>
  <c r="D765" i="10"/>
  <c r="D919" i="10"/>
  <c r="D259" i="10"/>
  <c r="D706" i="10"/>
  <c r="D673" i="10"/>
  <c r="D707" i="10"/>
  <c r="D877" i="10"/>
  <c r="D801" i="10"/>
  <c r="D640" i="10"/>
  <c r="D421" i="10"/>
  <c r="D14" i="10"/>
  <c r="D35" i="10"/>
  <c r="D702" i="10"/>
  <c r="D23" i="10"/>
  <c r="D464" i="10"/>
  <c r="D561" i="10"/>
  <c r="D712" i="10"/>
  <c r="D612" i="3"/>
  <c r="D929" i="3"/>
  <c r="D968" i="3"/>
  <c r="D454" i="3"/>
  <c r="D999" i="10"/>
  <c r="D585" i="3"/>
  <c r="D340" i="10"/>
  <c r="D762" i="10"/>
  <c r="D701" i="10"/>
  <c r="D806" i="10"/>
  <c r="D491" i="10"/>
  <c r="D382" i="10"/>
  <c r="D472" i="10"/>
  <c r="D138" i="10"/>
  <c r="D40" i="10"/>
  <c r="D5" i="10"/>
  <c r="D96" i="10"/>
  <c r="D157" i="10"/>
  <c r="D508" i="10"/>
  <c r="D855" i="10"/>
  <c r="D598" i="10"/>
  <c r="D389" i="10"/>
  <c r="D683" i="10"/>
  <c r="D330" i="10"/>
  <c r="D838" i="10"/>
  <c r="D592" i="10"/>
  <c r="D982" i="10"/>
  <c r="D380" i="10"/>
  <c r="D648" i="10"/>
  <c r="D537" i="10"/>
  <c r="D452" i="10"/>
  <c r="D977" i="10"/>
  <c r="D469" i="10"/>
  <c r="D927" i="10"/>
  <c r="D837" i="10"/>
  <c r="D522" i="10"/>
  <c r="D732" i="10"/>
  <c r="D454" i="10"/>
  <c r="D499" i="10"/>
  <c r="D361" i="10"/>
  <c r="D391" i="10"/>
  <c r="D830" i="10"/>
  <c r="D722" i="10"/>
  <c r="D457" i="10"/>
  <c r="D637" i="10"/>
  <c r="D318" i="10"/>
  <c r="D34" i="10"/>
  <c r="D114" i="10"/>
  <c r="D92" i="10"/>
  <c r="D792" i="3"/>
  <c r="D366" i="10"/>
  <c r="D234" i="10"/>
  <c r="D422" i="10"/>
  <c r="D816" i="10"/>
  <c r="D439" i="10"/>
  <c r="D994" i="10"/>
  <c r="D525" i="10"/>
  <c r="D500" i="10"/>
  <c r="D908" i="10"/>
  <c r="D553" i="10"/>
  <c r="D857" i="10"/>
  <c r="D307" i="10"/>
  <c r="D686" i="10"/>
  <c r="D696" i="10"/>
  <c r="D831" i="10"/>
  <c r="D957" i="10"/>
  <c r="D388" i="10"/>
  <c r="D406" i="10"/>
  <c r="D278" i="10"/>
  <c r="D918" i="10"/>
  <c r="D440" i="10"/>
  <c r="D867" i="10"/>
  <c r="D835" i="10"/>
  <c r="D536" i="10"/>
  <c r="D514" i="10"/>
  <c r="D936" i="10"/>
  <c r="D299" i="10"/>
  <c r="D352" i="10"/>
  <c r="D947" i="10"/>
  <c r="D781" i="10"/>
  <c r="D323" i="10"/>
  <c r="D517" i="10"/>
  <c r="D854" i="10"/>
  <c r="D970" i="10"/>
  <c r="D620" i="10"/>
  <c r="D511" i="10"/>
  <c r="D316" i="10"/>
  <c r="D630" i="10"/>
  <c r="D333" i="10"/>
  <c r="D689" i="10"/>
  <c r="D667" i="10"/>
  <c r="D913" i="10"/>
  <c r="D408" i="10"/>
  <c r="D800" i="10"/>
  <c r="D336" i="10"/>
  <c r="D290" i="10"/>
  <c r="D910" i="10"/>
  <c r="D238" i="10"/>
  <c r="D807" i="10"/>
  <c r="D489" i="10"/>
  <c r="D269" i="10"/>
  <c r="D599" i="10"/>
  <c r="D818" i="10"/>
  <c r="D704" i="10"/>
  <c r="D789" i="10"/>
  <c r="D940" i="10"/>
  <c r="D371" i="10"/>
  <c r="D763" i="10"/>
  <c r="D675" i="10"/>
  <c r="D588" i="10"/>
  <c r="D725" i="10"/>
  <c r="D717" i="10"/>
  <c r="D875" i="10"/>
  <c r="D470" i="10"/>
  <c r="D959" i="10"/>
  <c r="D814" i="10"/>
  <c r="D279" i="10"/>
  <c r="D926" i="10"/>
  <c r="D566" i="10"/>
  <c r="D616" i="10"/>
  <c r="D493" i="10"/>
  <c r="D237" i="10"/>
  <c r="D560" i="10"/>
  <c r="D540" i="10"/>
  <c r="D917" i="10"/>
  <c r="D559" i="10"/>
  <c r="D672" i="10"/>
  <c r="D745" i="10"/>
  <c r="D518" i="3"/>
  <c r="D877" i="3"/>
  <c r="D682" i="3"/>
  <c r="D765" i="3"/>
  <c r="D944" i="10"/>
  <c r="D995" i="3"/>
  <c r="D241" i="10"/>
  <c r="D338" i="10"/>
  <c r="D591" i="10"/>
  <c r="D911" i="10"/>
  <c r="D116" i="10"/>
  <c r="D304" i="10"/>
  <c r="D538" i="10"/>
  <c r="D65" i="10"/>
  <c r="D229" i="10"/>
  <c r="D10" i="10"/>
  <c r="D148" i="10"/>
  <c r="D144" i="10"/>
  <c r="D118" i="10"/>
  <c r="D709" i="10"/>
  <c r="D641" i="3"/>
  <c r="D599" i="3"/>
  <c r="D885" i="3"/>
  <c r="D903" i="3"/>
  <c r="D628" i="3"/>
  <c r="D479" i="3"/>
  <c r="D967" i="3"/>
  <c r="D503" i="3"/>
  <c r="D646" i="10"/>
  <c r="D345" i="10"/>
  <c r="D870" i="10"/>
  <c r="D826" i="3"/>
  <c r="D961" i="10"/>
  <c r="D635" i="10"/>
  <c r="D240" i="10"/>
  <c r="D682" i="10"/>
  <c r="D724" i="10"/>
  <c r="D320" i="10"/>
  <c r="D541" i="10"/>
  <c r="D231" i="10"/>
  <c r="D53" i="10"/>
  <c r="D57" i="10"/>
  <c r="D70" i="10"/>
  <c r="D929" i="10"/>
  <c r="D698" i="3"/>
  <c r="D588" i="3"/>
  <c r="D658" i="3"/>
  <c r="D759" i="3"/>
  <c r="D623" i="3"/>
  <c r="D547" i="3"/>
  <c r="D644" i="3"/>
  <c r="D349" i="10"/>
  <c r="D993" i="3"/>
  <c r="D982" i="3"/>
  <c r="D510" i="3"/>
  <c r="D642" i="3"/>
  <c r="D671" i="10"/>
  <c r="D826" i="10"/>
  <c r="D297" i="10"/>
  <c r="D864" i="3"/>
  <c r="D242" i="10"/>
  <c r="D362" i="10"/>
  <c r="D890" i="10"/>
  <c r="D1001" i="3"/>
  <c r="D742" i="3"/>
  <c r="D111" i="10"/>
  <c r="D171" i="10"/>
  <c r="D562" i="10"/>
  <c r="D146" i="10"/>
  <c r="D159" i="10"/>
  <c r="D537" i="3"/>
  <c r="D686" i="3"/>
  <c r="D617" i="3"/>
  <c r="D666" i="3"/>
  <c r="D863" i="3"/>
  <c r="D695" i="10"/>
  <c r="D688" i="3"/>
  <c r="D886" i="3"/>
  <c r="D978" i="3"/>
  <c r="D781" i="3"/>
  <c r="D505" i="3"/>
  <c r="D858" i="10"/>
  <c r="D441" i="10"/>
  <c r="D874" i="10"/>
  <c r="D384" i="10"/>
  <c r="D319" i="10"/>
  <c r="D337" i="10"/>
  <c r="D843" i="10"/>
  <c r="D869" i="10"/>
  <c r="D120" i="10"/>
  <c r="D233" i="10"/>
  <c r="D227" i="10"/>
  <c r="D876" i="10"/>
  <c r="D659" i="10"/>
  <c r="D412" i="10"/>
  <c r="D920" i="3"/>
  <c r="D253" i="10"/>
  <c r="D457" i="3"/>
  <c r="D999" i="3"/>
  <c r="D681" i="10"/>
  <c r="D768" i="3"/>
  <c r="D907" i="3"/>
  <c r="D988" i="3"/>
  <c r="D469" i="3"/>
  <c r="D836" i="3"/>
  <c r="D584" i="3"/>
  <c r="D353" i="10"/>
  <c r="D720" i="10"/>
  <c r="D915" i="10"/>
  <c r="D773" i="10"/>
  <c r="D98" i="10"/>
  <c r="D87" i="10"/>
  <c r="D808" i="10"/>
  <c r="D134" i="10"/>
  <c r="D372" i="10"/>
  <c r="D3" i="10"/>
  <c r="D100" i="10"/>
  <c r="D158" i="10"/>
  <c r="D21" i="10"/>
  <c r="D150" i="10"/>
  <c r="D783" i="3"/>
  <c r="D881" i="3"/>
  <c r="D69" i="10"/>
  <c r="D156" i="10"/>
  <c r="D653" i="3"/>
  <c r="D729" i="3"/>
  <c r="D399" i="10"/>
  <c r="D8" i="10"/>
  <c r="D376" i="10"/>
  <c r="D713" i="3"/>
  <c r="D699" i="10"/>
  <c r="D586" i="3"/>
  <c r="D260" i="3"/>
  <c r="D969" i="3"/>
  <c r="D704" i="3"/>
  <c r="D542" i="3"/>
  <c r="D335" i="3"/>
  <c r="D726" i="3"/>
  <c r="D132" i="10"/>
  <c r="D911" i="3"/>
  <c r="D896" i="3"/>
  <c r="D715" i="10"/>
  <c r="D387" i="3"/>
  <c r="D794" i="3"/>
  <c r="D143" i="10"/>
  <c r="D190" i="10"/>
  <c r="D414" i="10"/>
  <c r="D960" i="3"/>
  <c r="D745" i="3"/>
  <c r="D621" i="3"/>
  <c r="D462" i="3"/>
  <c r="D921" i="3"/>
  <c r="D591" i="3"/>
  <c r="D950" i="3"/>
  <c r="D749" i="3"/>
  <c r="D533" i="10"/>
  <c r="D603" i="10"/>
  <c r="D276" i="10"/>
  <c r="D543" i="3"/>
  <c r="D756" i="10"/>
  <c r="D779" i="10"/>
  <c r="D289" i="10"/>
  <c r="D678" i="10"/>
  <c r="D988" i="10"/>
  <c r="D570" i="10"/>
  <c r="D799" i="10"/>
  <c r="D205" i="10"/>
  <c r="D91" i="10"/>
  <c r="D200" i="10"/>
  <c r="D49" i="10"/>
  <c r="D832" i="10"/>
  <c r="D577" i="3"/>
  <c r="D778" i="3"/>
  <c r="D795" i="3"/>
  <c r="D559" i="3"/>
  <c r="D961" i="3"/>
  <c r="D981" i="3"/>
  <c r="D544" i="3"/>
  <c r="D370" i="10"/>
  <c r="D691" i="3"/>
  <c r="D520" i="3"/>
  <c r="D963" i="3"/>
  <c r="D970" i="3"/>
  <c r="D311" i="10"/>
  <c r="D498" i="10"/>
  <c r="D480" i="3"/>
  <c r="D957" i="3"/>
  <c r="D839" i="10"/>
  <c r="D920" i="10"/>
  <c r="D605" i="10"/>
  <c r="D772" i="3"/>
  <c r="D638" i="3"/>
  <c r="D75" i="10"/>
  <c r="D112" i="10"/>
  <c r="D483" i="10"/>
  <c r="D127" i="10"/>
  <c r="D210" i="10"/>
  <c r="D522" i="3"/>
  <c r="D942" i="3"/>
  <c r="D893" i="3"/>
  <c r="D793" i="3"/>
  <c r="D840" i="10"/>
  <c r="D960" i="10"/>
  <c r="D481" i="3"/>
  <c r="D829" i="3"/>
  <c r="D490" i="3"/>
  <c r="D524" i="3"/>
  <c r="D484" i="3"/>
  <c r="D903" i="10"/>
  <c r="D244" i="10"/>
  <c r="D777" i="10"/>
  <c r="D665" i="10"/>
  <c r="D182" i="10"/>
  <c r="D195" i="10"/>
  <c r="D137" i="10"/>
  <c r="D766" i="10"/>
  <c r="D145" i="10"/>
  <c r="D719" i="10"/>
  <c r="D731" i="10"/>
  <c r="D597" i="10"/>
  <c r="D787" i="10"/>
  <c r="D593" i="10"/>
  <c r="D446" i="3"/>
  <c r="D546" i="10"/>
  <c r="D461" i="3"/>
  <c r="D652" i="3"/>
  <c r="D652" i="10"/>
  <c r="D865" i="3"/>
  <c r="D753" i="3"/>
  <c r="D534" i="3"/>
  <c r="D922" i="3"/>
  <c r="D667" i="3"/>
  <c r="D904" i="3"/>
  <c r="D716" i="10"/>
  <c r="D785" i="10"/>
  <c r="D956" i="10"/>
  <c r="D774" i="10"/>
  <c r="D647" i="10"/>
  <c r="D551" i="10"/>
  <c r="D735" i="10"/>
  <c r="D284" i="10"/>
  <c r="D374" i="10"/>
  <c r="D215" i="10"/>
  <c r="D24" i="10"/>
  <c r="D160" i="10"/>
  <c r="D62" i="10"/>
  <c r="D194" i="10"/>
  <c r="D875" i="3"/>
  <c r="D443" i="3"/>
  <c r="D121" i="10"/>
  <c r="D671" i="3"/>
  <c r="D370" i="3"/>
  <c r="D45" i="10"/>
  <c r="D727" i="3"/>
  <c r="D464" i="3"/>
  <c r="D310" i="3"/>
  <c r="D67" i="10"/>
  <c r="D790" i="10"/>
  <c r="D792" i="10"/>
  <c r="D933" i="3"/>
  <c r="D208" i="10"/>
  <c r="D271" i="3"/>
  <c r="D578" i="10"/>
  <c r="D955" i="3"/>
  <c r="D899" i="3"/>
  <c r="D735" i="3"/>
  <c r="D592" i="3"/>
  <c r="D771" i="10"/>
  <c r="D206" i="10"/>
  <c r="D263" i="3"/>
  <c r="D818" i="3"/>
  <c r="D135" i="10"/>
  <c r="D445" i="3"/>
  <c r="D992" i="10"/>
  <c r="D521" i="3"/>
  <c r="D892" i="3"/>
  <c r="D817" i="3"/>
  <c r="D986" i="3"/>
  <c r="D539" i="3"/>
  <c r="D632" i="3"/>
  <c r="D595" i="3"/>
  <c r="D927" i="3"/>
  <c r="D628" i="10"/>
  <c r="D486" i="10"/>
  <c r="D859" i="10"/>
  <c r="D754" i="3"/>
  <c r="D656" i="10"/>
  <c r="D710" i="10"/>
  <c r="D344" i="10"/>
  <c r="D381" i="10"/>
  <c r="D853" i="10"/>
  <c r="D636" i="10"/>
  <c r="D657" i="10"/>
  <c r="D119" i="10"/>
  <c r="D113" i="10"/>
  <c r="D130" i="10"/>
  <c r="D753" i="10"/>
  <c r="D708" i="10"/>
  <c r="D456" i="3"/>
  <c r="D762" i="3"/>
  <c r="D914" i="3"/>
  <c r="D660" i="3"/>
  <c r="D593" i="3"/>
  <c r="D670" i="3"/>
  <c r="D581" i="10"/>
  <c r="D655" i="10"/>
  <c r="D673" i="3"/>
  <c r="D779" i="3"/>
  <c r="D451" i="3"/>
  <c r="D833" i="10"/>
  <c r="D668" i="10"/>
  <c r="D953" i="10"/>
  <c r="D690" i="3"/>
  <c r="D260" i="10"/>
  <c r="D526" i="10"/>
  <c r="D805" i="10"/>
  <c r="D788" i="10"/>
  <c r="D940" i="3"/>
  <c r="D695" i="3"/>
  <c r="D181" i="10"/>
  <c r="D133" i="10"/>
  <c r="D749" i="10"/>
  <c r="D68" i="10"/>
  <c r="D27" i="10"/>
  <c r="D983" i="3"/>
  <c r="D545" i="3"/>
  <c r="D861" i="3"/>
  <c r="D624" i="3"/>
  <c r="D298" i="10"/>
  <c r="D796" i="3"/>
  <c r="D602" i="3"/>
  <c r="D959" i="3"/>
  <c r="D807" i="3"/>
  <c r="D975" i="3"/>
  <c r="D761" i="3"/>
  <c r="D275" i="10"/>
  <c r="D400" i="10"/>
  <c r="D401" i="10"/>
  <c r="D825" i="10"/>
  <c r="D450" i="10"/>
  <c r="D544" i="10"/>
  <c r="D901" i="10"/>
  <c r="D409" i="10"/>
  <c r="D94" i="10"/>
  <c r="D30" i="10"/>
  <c r="D610" i="10"/>
  <c r="D410" i="10"/>
  <c r="D873" i="10"/>
  <c r="D476" i="3"/>
  <c r="D622" i="10"/>
  <c r="D508" i="3"/>
  <c r="D650" i="3"/>
  <c r="D621" i="10"/>
  <c r="D264" i="10"/>
  <c r="D819" i="3"/>
  <c r="D771" i="3"/>
  <c r="D852" i="3"/>
  <c r="D777" i="3"/>
  <c r="D598" i="3"/>
  <c r="D985" i="3"/>
  <c r="D283" i="10"/>
  <c r="D447" i="10"/>
  <c r="D669" i="10"/>
  <c r="D490" i="10"/>
  <c r="D103" i="10"/>
  <c r="D427" i="10"/>
  <c r="D453" i="10"/>
  <c r="D495" i="10"/>
  <c r="D609" i="10"/>
  <c r="D85" i="10"/>
  <c r="D52" i="10"/>
  <c r="D16" i="10"/>
  <c r="D19" i="10"/>
  <c r="D551" i="3"/>
  <c r="D890" i="3"/>
  <c r="D952" i="3"/>
  <c r="D36" i="10"/>
  <c r="D475" i="3"/>
  <c r="D169" i="10"/>
  <c r="D419" i="3"/>
  <c r="D979" i="3"/>
  <c r="D333" i="3"/>
  <c r="D744" i="3"/>
  <c r="D433" i="10"/>
  <c r="D625" i="10"/>
  <c r="D717" i="3"/>
  <c r="D944" i="3"/>
  <c r="D693" i="3"/>
  <c r="D20" i="10"/>
  <c r="D380" i="3"/>
  <c r="D477" i="3"/>
  <c r="D517" i="3"/>
  <c r="D677" i="3"/>
  <c r="D873" i="3"/>
  <c r="D935" i="3"/>
  <c r="D343" i="3"/>
  <c r="D191" i="10"/>
  <c r="D775" i="3"/>
  <c r="D213" i="10"/>
  <c r="D775" i="10"/>
  <c r="D828" i="10"/>
  <c r="D635" i="3"/>
  <c r="D511" i="3"/>
  <c r="D839" i="3"/>
  <c r="D755" i="3"/>
  <c r="D889" i="3"/>
  <c r="D636" i="3"/>
  <c r="D47" i="10"/>
  <c r="D572" i="10"/>
  <c r="D542" i="10"/>
  <c r="D852" i="10"/>
  <c r="D528" i="10"/>
  <c r="D780" i="3"/>
  <c r="D383" i="10"/>
  <c r="D274" i="10"/>
  <c r="D632" i="10"/>
  <c r="D844" i="10"/>
  <c r="D643" i="10"/>
  <c r="D850" i="10"/>
  <c r="D83" i="10"/>
  <c r="D192" i="10"/>
  <c r="D77" i="10"/>
  <c r="D72" i="10"/>
  <c r="D698" i="10"/>
  <c r="D855" i="3"/>
  <c r="D706" i="3"/>
  <c r="D883" i="3"/>
  <c r="D575" i="3"/>
  <c r="D874" i="3"/>
  <c r="D851" i="3"/>
  <c r="D951" i="3"/>
  <c r="D587" i="10"/>
  <c r="D848" i="3"/>
  <c r="D797" i="3"/>
  <c r="D842" i="3"/>
  <c r="D629" i="3"/>
  <c r="D397" i="10"/>
  <c r="D885" i="10"/>
  <c r="D884" i="10"/>
  <c r="D751" i="3"/>
  <c r="D308" i="10"/>
  <c r="D420" i="10"/>
  <c r="D273" i="10"/>
  <c r="D715" i="3"/>
  <c r="D467" i="3"/>
  <c r="D33" i="10"/>
  <c r="D211" i="10"/>
  <c r="D769" i="10"/>
  <c r="D793" i="10"/>
  <c r="D232" i="10"/>
  <c r="D756" i="3"/>
  <c r="D622" i="3"/>
  <c r="D930" i="3"/>
  <c r="D760" i="3"/>
  <c r="D643" i="3"/>
  <c r="D418" i="10"/>
  <c r="D974" i="3"/>
  <c r="D680" i="3"/>
  <c r="D516" i="3"/>
  <c r="D784" i="3"/>
  <c r="D655" i="3"/>
  <c r="D548" i="3"/>
  <c r="D743" i="10"/>
  <c r="D246" i="10"/>
  <c r="D552" i="10"/>
  <c r="D568" i="10"/>
  <c r="D104" i="10"/>
  <c r="D310" i="10"/>
  <c r="D629" i="10"/>
  <c r="D54" i="10"/>
  <c r="D153" i="10"/>
  <c r="D346" i="10"/>
  <c r="D456" i="10"/>
  <c r="D236" i="10"/>
  <c r="D955" i="10"/>
  <c r="D538" i="3"/>
  <c r="D315" i="10"/>
  <c r="D528" i="3"/>
  <c r="D939" i="3"/>
  <c r="D492" i="10"/>
  <c r="D956" i="3"/>
  <c r="D846" i="3"/>
  <c r="D555" i="3"/>
  <c r="D945" i="3"/>
  <c r="D499" i="3"/>
  <c r="D564" i="3"/>
  <c r="D516" i="10"/>
  <c r="D617" i="10"/>
  <c r="D690" i="10"/>
  <c r="D864" i="10"/>
  <c r="D247" i="10"/>
  <c r="D606" i="10"/>
  <c r="D638" i="10"/>
  <c r="D600" i="10"/>
  <c r="D569" i="10"/>
  <c r="D796" i="10"/>
  <c r="D115" i="10"/>
  <c r="D74" i="10"/>
  <c r="D201" i="10"/>
  <c r="D152" i="10"/>
  <c r="D554" i="3"/>
  <c r="D662" i="3"/>
  <c r="D923" i="3"/>
  <c r="D216" i="10"/>
  <c r="D895" i="10"/>
  <c r="D947" i="3"/>
  <c r="D853" i="3"/>
  <c r="D431" i="3"/>
  <c r="D288" i="3"/>
  <c r="D292" i="3"/>
  <c r="D958" i="10"/>
  <c r="D790" i="3"/>
  <c r="D509" i="3"/>
  <c r="D650" i="10"/>
  <c r="D265" i="3"/>
  <c r="D514" i="3"/>
  <c r="D581" i="3"/>
  <c r="D843" i="3"/>
  <c r="D573" i="3"/>
  <c r="D395" i="10"/>
  <c r="D837" i="3"/>
  <c r="D482" i="3"/>
  <c r="D428" i="3"/>
  <c r="D557" i="10"/>
  <c r="D455" i="3"/>
  <c r="D787" i="3"/>
  <c r="D606" i="3"/>
  <c r="D306" i="10"/>
  <c r="D334" i="3"/>
  <c r="D418" i="3"/>
  <c r="D805" i="3"/>
  <c r="D728" i="3"/>
  <c r="D1000" i="3"/>
  <c r="D757" i="10"/>
  <c r="D858" i="3"/>
  <c r="D651" i="3"/>
  <c r="D626" i="10"/>
  <c r="D909" i="3"/>
  <c r="D782" i="3"/>
  <c r="D48" i="10"/>
  <c r="D946" i="3"/>
  <c r="D973" i="3"/>
  <c r="D170" i="10"/>
  <c r="D176" i="10"/>
  <c r="D399" i="3"/>
  <c r="D110" i="10"/>
  <c r="D721" i="10"/>
  <c r="D773" i="3"/>
  <c r="D251" i="10"/>
  <c r="D884" i="3"/>
  <c r="D478" i="10"/>
  <c r="D529" i="3"/>
  <c r="D789" i="3"/>
  <c r="D317" i="3"/>
  <c r="D905" i="3"/>
  <c r="D177" i="10"/>
  <c r="D907" i="10"/>
  <c r="D262" i="10"/>
  <c r="D60" i="10"/>
  <c r="D703" i="3"/>
  <c r="D799" i="3"/>
  <c r="D42" i="10"/>
  <c r="D471" i="3"/>
  <c r="D383" i="3"/>
  <c r="D11" i="10"/>
  <c r="D372" i="3"/>
  <c r="D332" i="3"/>
  <c r="D824" i="10"/>
  <c r="D437" i="10"/>
  <c r="D394" i="3"/>
  <c r="D733" i="10"/>
  <c r="D413" i="10"/>
  <c r="D254" i="3"/>
  <c r="D349" i="3"/>
  <c r="D43" i="10"/>
  <c r="D991" i="3"/>
  <c r="D953" i="3"/>
  <c r="D339" i="3"/>
  <c r="D820" i="3"/>
  <c r="D838" i="3"/>
  <c r="D266" i="3"/>
  <c r="D964" i="3"/>
  <c r="D80" i="10"/>
  <c r="D795" i="10"/>
  <c r="D699" i="3"/>
  <c r="D849" i="3"/>
  <c r="D279" i="3"/>
  <c r="D485" i="3"/>
  <c r="D759" i="10"/>
  <c r="D123" i="10"/>
  <c r="D412" i="3"/>
  <c r="D519" i="10"/>
  <c r="D657" i="3"/>
  <c r="D455" i="10"/>
  <c r="D639" i="3"/>
  <c r="D720" i="3"/>
  <c r="D255" i="3"/>
  <c r="D603" i="3"/>
  <c r="D928" i="10"/>
  <c r="D442" i="3"/>
  <c r="D350" i="3"/>
  <c r="D888" i="10"/>
  <c r="D248" i="10"/>
  <c r="D610" i="3"/>
  <c r="D618" i="3"/>
  <c r="D416" i="3"/>
  <c r="D804" i="10"/>
  <c r="D520" i="10"/>
  <c r="D180" i="10"/>
  <c r="D895" i="3"/>
  <c r="D356" i="10"/>
  <c r="D900" i="10"/>
  <c r="D810" i="3"/>
  <c r="D992" i="3"/>
  <c r="D806" i="3"/>
  <c r="D420" i="3"/>
  <c r="D161" i="10"/>
  <c r="D226" i="10"/>
  <c r="D844" i="3"/>
  <c r="D758" i="3"/>
  <c r="D245" i="10"/>
  <c r="D987" i="3"/>
  <c r="D683" i="3"/>
  <c r="D297" i="3"/>
  <c r="D871" i="10"/>
  <c r="D337" i="3"/>
  <c r="D488" i="3"/>
  <c r="D990" i="3"/>
  <c r="D678" i="3"/>
  <c r="D512" i="3"/>
  <c r="D931" i="3"/>
  <c r="D22" i="10"/>
  <c r="D262" i="3"/>
  <c r="D328" i="3"/>
  <c r="D802" i="10"/>
  <c r="D832" i="3"/>
  <c r="D294" i="3"/>
  <c r="D880" i="3"/>
  <c r="D308" i="3"/>
  <c r="D39" i="10"/>
  <c r="D519" i="3"/>
  <c r="D743" i="3"/>
  <c r="D755" i="10"/>
  <c r="D925" i="3"/>
  <c r="D432" i="3"/>
  <c r="D596" i="3"/>
  <c r="D402" i="3"/>
  <c r="D558" i="3"/>
  <c r="D313" i="3"/>
  <c r="D879" i="10"/>
  <c r="D889" i="10"/>
  <c r="D404" i="3"/>
  <c r="D204" i="3"/>
  <c r="D958" i="3"/>
  <c r="D198" i="10"/>
  <c r="D193" i="10"/>
  <c r="D630" i="3"/>
  <c r="D515" i="3"/>
  <c r="D918" i="3"/>
  <c r="D44" i="10"/>
  <c r="D680" i="10"/>
  <c r="D934" i="3"/>
  <c r="D714" i="3"/>
  <c r="D726" i="10"/>
  <c r="D739" i="3"/>
  <c r="D513" i="3"/>
  <c r="D700" i="3"/>
  <c r="D329" i="3"/>
  <c r="D301" i="3"/>
  <c r="D550" i="3"/>
  <c r="D580" i="3"/>
  <c r="D222" i="10"/>
  <c r="D154" i="10"/>
  <c r="D860" i="3"/>
  <c r="D646" i="3"/>
  <c r="D13" i="10"/>
  <c r="D107" i="10"/>
  <c r="D468" i="10"/>
  <c r="D548" i="10"/>
  <c r="D282" i="3"/>
  <c r="D327" i="3"/>
  <c r="D692" i="3"/>
  <c r="D687" i="3"/>
  <c r="D218" i="10"/>
  <c r="D352" i="3"/>
  <c r="D363" i="10"/>
  <c r="D732" i="3"/>
  <c r="D424" i="3"/>
  <c r="D723" i="3"/>
  <c r="D257" i="3"/>
  <c r="D716" i="3"/>
  <c r="D857" i="3"/>
  <c r="D859" i="3"/>
  <c r="D299" i="3"/>
  <c r="D553" i="3"/>
  <c r="D403" i="3"/>
  <c r="D724" i="3"/>
  <c r="D409" i="3"/>
  <c r="D330" i="3"/>
  <c r="D425" i="3"/>
  <c r="D574" i="3"/>
  <c r="D816" i="3"/>
  <c r="D557" i="3"/>
  <c r="D696" i="3"/>
  <c r="D253" i="3"/>
  <c r="D458" i="3"/>
  <c r="D266" i="10"/>
  <c r="D281" i="3"/>
  <c r="D891" i="3"/>
  <c r="D73" i="10"/>
  <c r="D25" i="10"/>
  <c r="D738" i="3"/>
  <c r="D277" i="3"/>
  <c r="D550" i="10"/>
  <c r="D767" i="3"/>
  <c r="D798" i="10"/>
  <c r="D971" i="3"/>
  <c r="D88" i="10"/>
  <c r="D651" i="10"/>
  <c r="D943" i="10"/>
  <c r="D709" i="3"/>
  <c r="D531" i="3"/>
  <c r="D996" i="3"/>
  <c r="D583" i="10"/>
  <c r="D259" i="3"/>
  <c r="D990" i="10"/>
  <c r="D284" i="3"/>
  <c r="D320" i="3"/>
  <c r="D275" i="3"/>
  <c r="D125" i="10"/>
  <c r="D750" i="3"/>
  <c r="D786" i="3"/>
  <c r="D306" i="3"/>
  <c r="D579" i="3"/>
  <c r="D935" i="10"/>
  <c r="D666" i="10"/>
  <c r="D318" i="3"/>
  <c r="D151" i="10"/>
  <c r="D15" i="10"/>
  <c r="D51" i="10"/>
  <c r="D634" i="3"/>
  <c r="D540" i="3"/>
  <c r="D535" i="3"/>
  <c r="D289" i="3"/>
  <c r="D61" i="10"/>
  <c r="D937" i="3"/>
  <c r="D731" i="3"/>
  <c r="D165" i="10"/>
  <c r="D576" i="3"/>
  <c r="D741" i="3"/>
  <c r="D38" i="3"/>
  <c r="D989" i="3"/>
  <c r="D962" i="3"/>
  <c r="D274" i="3"/>
  <c r="D105" i="10"/>
  <c r="D997" i="3"/>
  <c r="D530" i="3"/>
  <c r="D199" i="10"/>
  <c r="D374" i="3"/>
  <c r="D736" i="10"/>
  <c r="D570" i="3"/>
  <c r="D17" i="10"/>
  <c r="D825" i="3"/>
  <c r="D384" i="3"/>
  <c r="D438" i="3"/>
  <c r="D746" i="3"/>
  <c r="D398" i="3"/>
  <c r="D583" i="3"/>
  <c r="D674" i="3"/>
  <c r="D296" i="3"/>
  <c r="D50" i="10"/>
  <c r="D338" i="3"/>
  <c r="D95" i="10"/>
  <c r="D419" i="10"/>
  <c r="D589" i="3"/>
  <c r="D345" i="3"/>
  <c r="D214" i="10"/>
  <c r="D986" i="10"/>
  <c r="D163" i="10"/>
  <c r="D227" i="3"/>
  <c r="D627" i="3"/>
  <c r="D405" i="3"/>
  <c r="D304" i="3"/>
  <c r="D122" i="10"/>
  <c r="D427" i="3"/>
  <c r="D741" i="10"/>
  <c r="D460" i="3"/>
  <c r="D400" i="3"/>
  <c r="D147" i="10"/>
  <c r="D407" i="3"/>
  <c r="D813" i="3"/>
  <c r="D139" i="10"/>
  <c r="D804" i="3"/>
  <c r="D549" i="3"/>
  <c r="D546" i="3"/>
  <c r="D987" i="10"/>
  <c r="D850" i="3"/>
  <c r="D164" i="10"/>
  <c r="D102" i="10"/>
  <c r="D331" i="3"/>
  <c r="D711" i="3"/>
  <c r="D668" i="3"/>
  <c r="D901" i="3"/>
  <c r="D984" i="10"/>
  <c r="D834" i="10"/>
  <c r="D426" i="10"/>
  <c r="D286" i="3"/>
  <c r="D371" i="3"/>
  <c r="D915" i="3"/>
  <c r="D185" i="10"/>
  <c r="D500" i="3"/>
  <c r="D411" i="10"/>
  <c r="D611" i="10"/>
  <c r="D250" i="3"/>
  <c r="D269" i="3"/>
  <c r="D833" i="3"/>
  <c r="D251" i="3"/>
  <c r="D766" i="3"/>
  <c r="D357" i="3"/>
  <c r="D674" i="10"/>
  <c r="D611" i="3"/>
  <c r="D471" i="10"/>
  <c r="D377" i="3"/>
  <c r="D866" i="3"/>
  <c r="D293" i="3"/>
  <c r="D648" i="3"/>
  <c r="D501" i="3"/>
  <c r="D492" i="3"/>
  <c r="D938" i="3"/>
  <c r="D721" i="3"/>
  <c r="D351" i="3"/>
  <c r="D932" i="3"/>
  <c r="D307" i="3"/>
  <c r="D562" i="3"/>
  <c r="D261" i="10"/>
  <c r="D481" i="10"/>
  <c r="D510" i="10"/>
  <c r="D605" i="3"/>
  <c r="D395" i="3"/>
  <c r="D614" i="3"/>
  <c r="D339" i="10"/>
  <c r="D175" i="10"/>
  <c r="D390" i="3"/>
  <c r="D117" i="10"/>
  <c r="D224" i="10"/>
  <c r="D734" i="3"/>
  <c r="D575" i="10"/>
  <c r="D243" i="10"/>
  <c r="D375" i="3"/>
  <c r="D800" i="3"/>
  <c r="D392" i="10"/>
  <c r="D7" i="10"/>
  <c r="D554" i="10"/>
  <c r="D845" i="3"/>
  <c r="D324" i="3"/>
  <c r="D483" i="3"/>
  <c r="D536" i="3"/>
  <c r="D480" i="10"/>
  <c r="D783" i="10"/>
  <c r="D466" i="3"/>
  <c r="D665" i="3"/>
  <c r="D730" i="10"/>
  <c r="D913" i="3"/>
  <c r="D76" i="10"/>
  <c r="D364" i="3"/>
  <c r="D791" i="3"/>
  <c r="D311" i="3"/>
  <c r="D173" i="10"/>
  <c r="D747" i="3"/>
  <c r="D128" i="10"/>
  <c r="D512" i="10"/>
  <c r="D340" i="3"/>
  <c r="D602" i="10"/>
  <c r="D828" i="3"/>
  <c r="D411" i="3"/>
  <c r="D582" i="3"/>
  <c r="D361" i="3"/>
  <c r="D268" i="3"/>
  <c r="D615" i="10"/>
  <c r="D178" i="10"/>
  <c r="D46" i="10"/>
  <c r="D366" i="3"/>
  <c r="D363" i="3"/>
  <c r="D55" i="10"/>
  <c r="D585" i="10"/>
  <c r="D302" i="3"/>
  <c r="D631" i="3"/>
  <c r="D357" i="10"/>
  <c r="D149" i="10"/>
  <c r="D389" i="3"/>
  <c r="D594" i="3"/>
  <c r="D369" i="3"/>
  <c r="D203" i="10"/>
  <c r="D459" i="3"/>
  <c r="D350" i="10"/>
  <c r="D819" i="10"/>
  <c r="D984" i="3"/>
  <c r="D220" i="10"/>
  <c r="D876" i="3"/>
  <c r="D675" i="3"/>
  <c r="D752" i="3"/>
  <c r="D623" i="10"/>
  <c r="D392" i="3"/>
  <c r="D972" i="10"/>
  <c r="D649" i="3"/>
  <c r="D568" i="3"/>
  <c r="D234" i="3"/>
  <c r="D712" i="3"/>
  <c r="D423" i="3"/>
  <c r="D506" i="3"/>
  <c r="D172" i="10"/>
  <c r="D313" i="10"/>
  <c r="D487" i="3"/>
  <c r="D325" i="3"/>
  <c r="D407" i="10"/>
  <c r="D189" i="10"/>
  <c r="D564" i="10"/>
  <c r="D365" i="3"/>
  <c r="D526" i="3"/>
  <c r="D397" i="3"/>
  <c r="D385" i="3"/>
  <c r="D897" i="10"/>
  <c r="D830" i="3"/>
  <c r="D37" i="10"/>
  <c r="D167" i="10"/>
  <c r="D493" i="3"/>
  <c r="D186" i="10"/>
  <c r="D563" i="3"/>
  <c r="D707" i="3"/>
  <c r="D391" i="3"/>
  <c r="D496" i="3"/>
  <c r="D786" i="10"/>
  <c r="D822" i="10"/>
  <c r="D802" i="3"/>
  <c r="D949" i="3"/>
  <c r="D261" i="3"/>
  <c r="D272" i="3"/>
  <c r="D525" i="3"/>
  <c r="D396" i="10"/>
  <c r="D923" i="10"/>
  <c r="D217" i="10"/>
  <c r="D440" i="3"/>
  <c r="D497" i="3"/>
  <c r="D710" i="3"/>
  <c r="D785" i="3"/>
  <c r="D358" i="3"/>
  <c r="D888" i="3"/>
  <c r="D966" i="3"/>
  <c r="D209" i="10"/>
  <c r="D701" i="3"/>
  <c r="D230" i="10"/>
  <c r="D963" i="10"/>
  <c r="D473" i="3"/>
  <c r="D433" i="3"/>
  <c r="D679" i="3"/>
  <c r="D835" i="3"/>
  <c r="D815" i="3"/>
  <c r="D661" i="3"/>
  <c r="D597" i="3"/>
  <c r="D737" i="3"/>
  <c r="D924" i="3"/>
  <c r="D976" i="3"/>
  <c r="D354" i="3"/>
  <c r="D166" i="10"/>
  <c r="D312" i="3"/>
  <c r="D441" i="3"/>
  <c r="D468" i="3"/>
  <c r="D834" i="3"/>
  <c r="D808" i="3"/>
  <c r="D887" i="3"/>
  <c r="D101" i="10"/>
  <c r="D604" i="3"/>
  <c r="D321" i="3"/>
  <c r="D359" i="3"/>
  <c r="D309" i="3"/>
  <c r="D342" i="10"/>
  <c r="D943" i="3"/>
  <c r="D900" i="3"/>
  <c r="D618" i="10"/>
  <c r="D422" i="3"/>
  <c r="D910" i="3"/>
  <c r="D640" i="3"/>
  <c r="D276" i="3"/>
  <c r="D811" i="3"/>
  <c r="D814" i="3"/>
  <c r="D869" i="3"/>
  <c r="D938" i="10"/>
  <c r="D934" i="10"/>
  <c r="D461" i="10"/>
  <c r="D298" i="3"/>
  <c r="D90" i="10"/>
  <c r="D66" i="10"/>
  <c r="D415" i="3"/>
  <c r="D928" i="3"/>
  <c r="D58" i="10"/>
  <c r="D977" i="3"/>
  <c r="D465" i="3"/>
  <c r="D590" i="3"/>
  <c r="D421" i="3"/>
  <c r="D495" i="3"/>
  <c r="D376" i="3"/>
  <c r="D601" i="3"/>
  <c r="D948" i="3"/>
  <c r="D656" i="3"/>
  <c r="D567" i="3"/>
  <c r="D436" i="3"/>
  <c r="D472" i="3"/>
  <c r="D355" i="3"/>
  <c r="D589" i="10"/>
  <c r="D141" i="10"/>
  <c r="D616" i="3"/>
  <c r="D847" i="10"/>
  <c r="D59" i="10"/>
  <c r="D347" i="3"/>
  <c r="D980" i="3"/>
  <c r="D736" i="3"/>
  <c r="D263" i="10"/>
  <c r="D898" i="3"/>
  <c r="D600" i="3"/>
  <c r="D325" i="10"/>
  <c r="D572" i="3"/>
  <c r="D862" i="3"/>
  <c r="D291" i="3"/>
  <c r="D664" i="3"/>
  <c r="D393" i="3"/>
  <c r="D258" i="3"/>
  <c r="D347" i="10"/>
  <c r="D870" i="3"/>
  <c r="D429" i="3"/>
  <c r="D303" i="3"/>
  <c r="D64" i="10"/>
  <c r="D578" i="3"/>
  <c r="D647" i="3"/>
  <c r="D210" i="3"/>
  <c r="D245" i="3"/>
  <c r="D208" i="3"/>
  <c r="D235" i="3"/>
  <c r="D565" i="10"/>
  <c r="D882" i="3"/>
  <c r="D56" i="10"/>
  <c r="D129" i="10"/>
  <c r="D954" i="3"/>
  <c r="D353" i="3"/>
  <c r="D32" i="10"/>
  <c r="D507" i="3"/>
  <c r="D401" i="3"/>
  <c r="D902" i="3"/>
  <c r="D502" i="3"/>
  <c r="D998" i="3"/>
  <c r="D748" i="3"/>
  <c r="D916" i="3"/>
  <c r="D824" i="3"/>
  <c r="D899" i="10"/>
  <c r="D188" i="10"/>
  <c r="D774" i="3"/>
  <c r="D448" i="3"/>
  <c r="D221" i="3"/>
  <c r="D220" i="3"/>
  <c r="D373" i="3"/>
  <c r="D566" i="3"/>
  <c r="D367" i="3"/>
  <c r="D410" i="3"/>
  <c r="D300" i="3"/>
  <c r="D131" i="10"/>
  <c r="D860" i="10"/>
  <c r="D684" i="3"/>
  <c r="D323" i="3"/>
  <c r="D644" i="10"/>
  <c r="D314" i="3"/>
  <c r="D613" i="10"/>
  <c r="D478" i="3"/>
  <c r="D607" i="3"/>
  <c r="D344" i="3"/>
  <c r="D398" i="10"/>
  <c r="D212" i="10"/>
  <c r="D906" i="3"/>
  <c r="D414" i="3"/>
  <c r="D821" i="3"/>
  <c r="D233" i="3"/>
  <c r="D225" i="3"/>
  <c r="D718" i="3"/>
  <c r="D322" i="3"/>
  <c r="D452" i="3"/>
  <c r="D278" i="3"/>
  <c r="D256" i="3"/>
  <c r="D108" i="10"/>
  <c r="D919" i="3"/>
  <c r="D39" i="3"/>
  <c r="D926" i="3"/>
  <c r="D184" i="10"/>
  <c r="D280" i="3"/>
  <c r="D368" i="3"/>
  <c r="D633" i="3"/>
  <c r="D474" i="3"/>
  <c r="D434" i="3"/>
  <c r="D449" i="3"/>
  <c r="D689" i="3"/>
  <c r="D501" i="10"/>
  <c r="D270" i="3"/>
  <c r="D763" i="3"/>
  <c r="D229" i="3"/>
  <c r="D237" i="3"/>
  <c r="D248" i="3"/>
  <c r="D214" i="3"/>
  <c r="D217" i="3"/>
  <c r="D188" i="3"/>
  <c r="D187" i="3"/>
  <c r="D189" i="3"/>
  <c r="D168" i="3"/>
  <c r="D186" i="3"/>
  <c r="D179" i="3"/>
  <c r="D177" i="3"/>
  <c r="D165" i="3"/>
  <c r="D167" i="3"/>
  <c r="D193" i="3"/>
  <c r="D174" i="3"/>
  <c r="D216" i="3"/>
  <c r="D223" i="3"/>
  <c r="D486" i="3"/>
  <c r="D788" i="3"/>
  <c r="D305" i="3"/>
  <c r="D854" i="3"/>
  <c r="D79" i="10"/>
  <c r="D976" i="10"/>
  <c r="D523" i="3"/>
  <c r="D31" i="10"/>
  <c r="D382" i="3"/>
  <c r="D708" i="3"/>
  <c r="D613" i="3"/>
  <c r="D470" i="3"/>
  <c r="D503" i="10"/>
  <c r="D378" i="3"/>
  <c r="D348" i="3"/>
  <c r="D285" i="10"/>
  <c r="D791" i="10"/>
  <c r="D413" i="3"/>
  <c r="D408" i="3"/>
  <c r="D315" i="3"/>
  <c r="D199" i="3"/>
  <c r="D242" i="3"/>
  <c r="D847" i="3"/>
  <c r="D906" i="10"/>
  <c r="D439" i="3"/>
  <c r="D672" i="3"/>
  <c r="D676" i="3"/>
  <c r="D498" i="3"/>
  <c r="D681" i="3"/>
  <c r="D975" i="10"/>
  <c r="D764" i="3"/>
  <c r="D342" i="3"/>
  <c r="D396" i="3"/>
  <c r="D252" i="3"/>
  <c r="D659" i="3"/>
  <c r="D556" i="3"/>
  <c r="D291" i="10"/>
  <c r="D798" i="3"/>
  <c r="D894" i="3"/>
  <c r="D285" i="3"/>
  <c r="D848" i="10"/>
  <c r="D211" i="3"/>
  <c r="D201" i="3"/>
  <c r="D249" i="3"/>
  <c r="D582" i="10"/>
  <c r="D162" i="10"/>
  <c r="D971" i="10"/>
  <c r="D435" i="3"/>
  <c r="D386" i="3"/>
  <c r="D295" i="3"/>
  <c r="D322" i="10"/>
  <c r="D836" i="10"/>
  <c r="D725" i="3"/>
  <c r="D140" i="10"/>
  <c r="D727" i="10"/>
  <c r="D742" i="10"/>
  <c r="D264" i="3"/>
  <c r="D207" i="10"/>
  <c r="D183" i="10"/>
  <c r="D563" i="10"/>
  <c r="D645" i="3"/>
  <c r="D608" i="3"/>
  <c r="D136" i="10"/>
  <c r="D205" i="3"/>
  <c r="D224" i="3"/>
  <c r="D206" i="3"/>
  <c r="D200" i="3"/>
  <c r="D203" i="3"/>
  <c r="D181" i="3"/>
  <c r="D197" i="3"/>
  <c r="D171" i="3"/>
  <c r="D169" i="3"/>
  <c r="D196" i="3"/>
  <c r="D218" i="3"/>
  <c r="D239" i="3"/>
  <c r="D78" i="10"/>
  <c r="D450" i="3"/>
  <c r="D856" i="10"/>
  <c r="D283" i="3"/>
  <c r="D223" i="10"/>
  <c r="D685" i="3"/>
  <c r="D812" i="3"/>
  <c r="D28" i="10"/>
  <c r="D565" i="3"/>
  <c r="D426" i="3"/>
  <c r="D254" i="10"/>
  <c r="D584" i="10"/>
  <c r="D560" i="3"/>
  <c r="D437" i="3"/>
  <c r="D489" i="3"/>
  <c r="D569" i="3"/>
  <c r="D491" i="3"/>
  <c r="D527" i="3"/>
  <c r="D479" i="10"/>
  <c r="D535" i="10"/>
  <c r="D241" i="3"/>
  <c r="D228" i="3"/>
  <c r="D417" i="3"/>
  <c r="D326" i="3"/>
  <c r="D878" i="3"/>
  <c r="D770" i="3"/>
  <c r="D983" i="10"/>
  <c r="D776" i="3"/>
  <c r="D733" i="3"/>
  <c r="D571" i="3"/>
  <c r="D663" i="3"/>
  <c r="D730" i="3"/>
  <c r="D221" i="10"/>
  <c r="D273" i="3"/>
  <c r="D504" i="3"/>
  <c r="D341" i="3"/>
  <c r="D430" i="3"/>
  <c r="D702" i="3"/>
  <c r="D856" i="3"/>
  <c r="D228" i="10"/>
  <c r="D4" i="10"/>
  <c r="D230" i="3"/>
  <c r="D198" i="3"/>
  <c r="D207" i="3"/>
  <c r="D831" i="3"/>
  <c r="D356" i="3"/>
  <c r="D694" i="3"/>
  <c r="D740" i="3"/>
  <c r="D757" i="3"/>
  <c r="D287" i="3"/>
  <c r="D319" i="3"/>
  <c r="D822" i="3"/>
  <c r="D362" i="3"/>
  <c r="D882" i="10"/>
  <c r="D379" i="3"/>
  <c r="D972" i="3"/>
  <c r="D697" i="3"/>
  <c r="D381" i="3"/>
  <c r="D336" i="3"/>
  <c r="D994" i="3"/>
  <c r="D722" i="3"/>
  <c r="D494" i="3"/>
  <c r="D360" i="3"/>
  <c r="D226" i="3"/>
  <c r="D236" i="3"/>
  <c r="D232" i="3"/>
  <c r="D246" i="3"/>
  <c r="D243" i="3"/>
  <c r="D183" i="3"/>
  <c r="D170" i="3"/>
  <c r="D192" i="3"/>
  <c r="D190" i="3"/>
  <c r="D164" i="3"/>
  <c r="D173" i="3"/>
  <c r="D184" i="3"/>
  <c r="D172" i="3"/>
  <c r="D166" i="3"/>
  <c r="D178" i="3"/>
  <c r="D231" i="3"/>
  <c r="D209" i="3"/>
  <c r="D908" i="3"/>
  <c r="D871" i="3"/>
  <c r="D619" i="3"/>
  <c r="D719" i="3"/>
  <c r="D794" i="10"/>
  <c r="D587" i="3"/>
  <c r="D38" i="10"/>
  <c r="D303" i="10"/>
  <c r="D354" i="10"/>
  <c r="D142" i="10"/>
  <c r="D625" i="3"/>
  <c r="D204" i="10"/>
  <c r="D346" i="3"/>
  <c r="D867" i="3"/>
  <c r="D290" i="3"/>
  <c r="D84" i="10"/>
  <c r="D615" i="3"/>
  <c r="D29" i="10"/>
  <c r="D406" i="3"/>
  <c r="D212" i="3"/>
  <c r="D240" i="3"/>
  <c r="D97" i="10"/>
  <c r="D316" i="3"/>
  <c r="D225" i="10"/>
  <c r="D620" i="3"/>
  <c r="D705" i="3"/>
  <c r="D840" i="3"/>
  <c r="D463" i="3"/>
  <c r="D941" i="3"/>
  <c r="D893" i="10"/>
  <c r="D879" i="3"/>
  <c r="D868" i="3"/>
  <c r="D447" i="3"/>
  <c r="D552" i="3"/>
  <c r="D292" i="10"/>
  <c r="D761" i="10"/>
  <c r="D174" i="10"/>
  <c r="D809" i="3"/>
  <c r="D872" i="3"/>
  <c r="D155" i="10"/>
  <c r="D637" i="3"/>
  <c r="D238" i="3"/>
  <c r="D244" i="3"/>
  <c r="D202" i="3"/>
  <c r="D921" i="10"/>
  <c r="D106" i="10"/>
  <c r="D561" i="3"/>
  <c r="D267" i="3"/>
  <c r="D917" i="3"/>
  <c r="D532" i="3"/>
  <c r="D541" i="3"/>
  <c r="D444" i="3"/>
  <c r="D669" i="3"/>
  <c r="D897" i="3"/>
  <c r="D626" i="3"/>
  <c r="D579" i="10"/>
  <c r="D423" i="10"/>
  <c r="D661" i="10"/>
  <c r="D841" i="3"/>
  <c r="D388" i="3"/>
  <c r="D502" i="10"/>
  <c r="D654" i="3"/>
  <c r="D912" i="3"/>
  <c r="D213" i="3"/>
  <c r="D247" i="3"/>
  <c r="D219" i="3"/>
  <c r="D215" i="3"/>
  <c r="D222" i="3"/>
  <c r="D176" i="3"/>
  <c r="D182" i="3"/>
  <c r="D191" i="3"/>
  <c r="D175" i="3"/>
  <c r="D194" i="3"/>
  <c r="D195" i="3"/>
  <c r="D185" i="3"/>
  <c r="D180" i="3"/>
  <c r="D146" i="3"/>
  <c r="D158" i="3"/>
  <c r="D157" i="3"/>
  <c r="D148" i="3"/>
  <c r="D156" i="3"/>
  <c r="D155" i="3"/>
  <c r="D153" i="3"/>
  <c r="D162" i="3"/>
  <c r="D138" i="3"/>
  <c r="D137" i="3"/>
  <c r="D136" i="3"/>
  <c r="D147" i="3"/>
  <c r="D140" i="3"/>
  <c r="D145" i="3"/>
  <c r="D160" i="3"/>
  <c r="D152" i="3"/>
  <c r="D154" i="3"/>
  <c r="D151" i="3"/>
  <c r="D139" i="3"/>
  <c r="D144" i="3"/>
  <c r="D142" i="3"/>
  <c r="D163" i="3"/>
  <c r="D161" i="3"/>
  <c r="D150" i="3"/>
  <c r="D143" i="3"/>
  <c r="D141" i="3"/>
  <c r="D149" i="3"/>
  <c r="D159" i="3"/>
  <c r="D135" i="3"/>
  <c r="D124" i="3"/>
  <c r="D126" i="3"/>
  <c r="D127" i="3"/>
  <c r="D125" i="3"/>
  <c r="D132" i="3"/>
  <c r="D133" i="3"/>
  <c r="D134" i="3"/>
  <c r="D131" i="3"/>
  <c r="D129" i="3"/>
  <c r="D128" i="3"/>
  <c r="D130" i="3"/>
  <c r="D114" i="3"/>
  <c r="D102" i="3"/>
  <c r="D118" i="3"/>
  <c r="D110" i="3"/>
  <c r="D122" i="3"/>
  <c r="D117" i="3"/>
  <c r="D3" i="3"/>
  <c r="D111" i="3"/>
  <c r="D107" i="3"/>
  <c r="D104" i="3"/>
  <c r="D106" i="3"/>
  <c r="D109" i="3"/>
  <c r="D2" i="3"/>
  <c r="D115" i="3"/>
  <c r="D105" i="3"/>
  <c r="D108" i="3"/>
  <c r="D112" i="3"/>
  <c r="D120" i="3"/>
  <c r="D103" i="3"/>
  <c r="D101" i="3"/>
  <c r="D119" i="3"/>
  <c r="D113" i="3"/>
  <c r="D121" i="3"/>
  <c r="D116" i="3"/>
  <c r="D123" i="3"/>
  <c r="D20" i="3"/>
  <c r="D23" i="3"/>
  <c r="D25" i="3"/>
  <c r="D89" i="3"/>
  <c r="D52" i="3"/>
  <c r="D67" i="3"/>
  <c r="D90" i="3"/>
  <c r="D71" i="3"/>
  <c r="D70" i="3"/>
  <c r="D13" i="3"/>
  <c r="D79" i="3"/>
  <c r="D73" i="3"/>
  <c r="D93" i="3"/>
  <c r="D80" i="3"/>
  <c r="D6" i="3"/>
  <c r="D15" i="3"/>
  <c r="D32" i="3"/>
  <c r="D81" i="3"/>
  <c r="D9" i="3"/>
  <c r="D56" i="3"/>
  <c r="D40" i="3"/>
  <c r="D48" i="3"/>
  <c r="D58" i="3"/>
  <c r="D31" i="3"/>
  <c r="D84" i="3"/>
  <c r="D46" i="3"/>
  <c r="D16" i="3"/>
  <c r="D12" i="3"/>
  <c r="D87" i="3"/>
  <c r="D41" i="3"/>
  <c r="D60" i="3"/>
  <c r="D98" i="3"/>
  <c r="D100" i="3"/>
  <c r="D91" i="3"/>
  <c r="D64" i="3"/>
  <c r="D65" i="3"/>
  <c r="D34" i="3"/>
  <c r="D30" i="3"/>
  <c r="D61" i="3"/>
  <c r="D11" i="3"/>
  <c r="D47" i="3"/>
  <c r="D29" i="3"/>
  <c r="D21" i="3"/>
  <c r="D82" i="3"/>
  <c r="D27" i="3"/>
  <c r="D18" i="3"/>
  <c r="D59" i="3"/>
  <c r="D63" i="3"/>
  <c r="D33" i="3"/>
  <c r="D76" i="3"/>
  <c r="D66" i="3"/>
  <c r="D43" i="3"/>
  <c r="D4" i="3"/>
  <c r="D96" i="3"/>
  <c r="D94" i="3"/>
  <c r="D74" i="3"/>
  <c r="D68" i="3"/>
  <c r="D19" i="3"/>
  <c r="D53" i="3"/>
  <c r="D28" i="3"/>
  <c r="D24" i="3"/>
  <c r="D17" i="3"/>
  <c r="D86" i="3"/>
  <c r="D92" i="3"/>
  <c r="D8" i="3"/>
  <c r="D49" i="3"/>
  <c r="D72" i="3"/>
  <c r="D78" i="3"/>
  <c r="D7" i="3"/>
  <c r="D62" i="3"/>
  <c r="D69" i="3"/>
  <c r="D75" i="3"/>
  <c r="D42" i="3"/>
  <c r="D97" i="3"/>
  <c r="D50" i="3"/>
  <c r="D45" i="3"/>
  <c r="D37" i="3"/>
  <c r="D5" i="3"/>
  <c r="D26" i="3"/>
  <c r="D35" i="3"/>
  <c r="D22" i="3"/>
  <c r="D51" i="3"/>
  <c r="D36" i="3"/>
  <c r="D99" i="3"/>
  <c r="D10" i="3"/>
  <c r="D54" i="3"/>
  <c r="D85" i="3"/>
  <c r="D88" i="3"/>
  <c r="D95" i="3"/>
  <c r="D83" i="3"/>
  <c r="D44" i="3"/>
  <c r="D55" i="3"/>
  <c r="D77" i="3"/>
  <c r="D14" i="3"/>
  <c r="D57" i="3"/>
  <c r="K108" i="3" l="1"/>
  <c r="I108" i="3"/>
  <c r="J108" i="3"/>
  <c r="F108" i="3"/>
  <c r="H108" i="3"/>
  <c r="I155" i="3"/>
  <c r="K155" i="3"/>
  <c r="J155" i="3"/>
  <c r="F155" i="3"/>
  <c r="H155" i="3"/>
  <c r="K128" i="3"/>
  <c r="H128" i="3"/>
  <c r="F128" i="3"/>
  <c r="I128" i="3"/>
  <c r="J128" i="3"/>
  <c r="J180" i="3"/>
  <c r="K180" i="3"/>
  <c r="F180" i="3"/>
  <c r="I180" i="3"/>
  <c r="H180" i="3"/>
  <c r="I185" i="3"/>
  <c r="J185" i="3"/>
  <c r="F185" i="3"/>
  <c r="H185" i="3"/>
  <c r="K185" i="3"/>
  <c r="H126" i="3"/>
  <c r="K126" i="3"/>
  <c r="I126" i="3"/>
  <c r="F126" i="3"/>
  <c r="J126" i="3"/>
  <c r="I145" i="3"/>
  <c r="K145" i="3"/>
  <c r="F145" i="3"/>
  <c r="H145" i="3"/>
  <c r="J145" i="3"/>
  <c r="F106" i="3"/>
  <c r="J106" i="3"/>
  <c r="K106" i="3"/>
  <c r="I106" i="3"/>
  <c r="H106" i="3"/>
  <c r="I159" i="3"/>
  <c r="F159" i="3"/>
  <c r="J159" i="3"/>
  <c r="K159" i="3"/>
  <c r="H159" i="3"/>
  <c r="H195" i="3"/>
  <c r="J195" i="3"/>
  <c r="K195" i="3"/>
  <c r="F195" i="3"/>
  <c r="I195" i="3"/>
  <c r="K194" i="3"/>
  <c r="J194" i="3"/>
  <c r="F194" i="3"/>
  <c r="I194" i="3"/>
  <c r="H194" i="3"/>
  <c r="F175" i="3"/>
  <c r="I175" i="3"/>
  <c r="H175" i="3"/>
  <c r="K175" i="3"/>
  <c r="J175" i="3"/>
  <c r="F144" i="3"/>
  <c r="K144" i="3"/>
  <c r="I144" i="3"/>
  <c r="J144" i="3"/>
  <c r="H144" i="3"/>
  <c r="K191" i="3"/>
  <c r="H191" i="3"/>
  <c r="F191" i="3"/>
  <c r="I191" i="3"/>
  <c r="J191" i="3"/>
  <c r="F182" i="3"/>
  <c r="I182" i="3"/>
  <c r="J182" i="3"/>
  <c r="K182" i="3"/>
  <c r="H182" i="3"/>
  <c r="F153" i="3"/>
  <c r="J153" i="3"/>
  <c r="I153" i="3"/>
  <c r="K153" i="3"/>
  <c r="H153" i="3"/>
  <c r="H147" i="3"/>
  <c r="F147" i="3"/>
  <c r="I147" i="3"/>
  <c r="K147" i="3"/>
  <c r="J147" i="3"/>
  <c r="H110" i="3"/>
  <c r="F110" i="3"/>
  <c r="K110" i="3"/>
  <c r="I110" i="3"/>
  <c r="J110" i="3"/>
  <c r="H119" i="3"/>
  <c r="I119" i="3"/>
  <c r="J119" i="3"/>
  <c r="K119" i="3"/>
  <c r="F119" i="3"/>
  <c r="H176" i="3"/>
  <c r="K176" i="3"/>
  <c r="I176" i="3"/>
  <c r="J176" i="3"/>
  <c r="F176" i="3"/>
  <c r="J158" i="3"/>
  <c r="F158" i="3"/>
  <c r="K158" i="3"/>
  <c r="I158" i="3"/>
  <c r="H158" i="3"/>
  <c r="J117" i="3"/>
  <c r="F117" i="3"/>
  <c r="K117" i="3"/>
  <c r="H117" i="3"/>
  <c r="I117" i="3"/>
  <c r="J121" i="3"/>
  <c r="F121" i="3"/>
  <c r="K121" i="3"/>
  <c r="H121" i="3"/>
  <c r="I121" i="3"/>
  <c r="H105" i="3"/>
  <c r="K105" i="3"/>
  <c r="F105" i="3"/>
  <c r="I105" i="3"/>
  <c r="J105" i="3"/>
  <c r="I11" i="3"/>
  <c r="F11" i="3"/>
  <c r="H11" i="3"/>
  <c r="J11" i="3"/>
  <c r="K11" i="3"/>
  <c r="H19" i="3"/>
  <c r="J19" i="3"/>
  <c r="F19" i="3"/>
  <c r="K19" i="3"/>
  <c r="I19" i="3"/>
  <c r="I49" i="3"/>
  <c r="J49" i="3"/>
  <c r="H49" i="3"/>
  <c r="K49" i="3"/>
  <c r="F49" i="3"/>
  <c r="F59" i="3"/>
  <c r="J59" i="3"/>
  <c r="I59" i="3"/>
  <c r="H59" i="3"/>
  <c r="K59" i="3"/>
  <c r="H73" i="3"/>
  <c r="K73" i="3"/>
  <c r="F73" i="3"/>
  <c r="J73" i="3"/>
  <c r="I73" i="3"/>
  <c r="I13" i="3"/>
  <c r="F13" i="3"/>
  <c r="H13" i="3"/>
  <c r="J13" i="3"/>
  <c r="K13" i="3"/>
  <c r="K58" i="3"/>
  <c r="I58" i="3"/>
  <c r="F58" i="3"/>
  <c r="H58" i="3"/>
  <c r="J58" i="3"/>
  <c r="F53" i="3"/>
  <c r="I53" i="3"/>
  <c r="J53" i="3"/>
  <c r="K53" i="3"/>
  <c r="H53" i="3"/>
  <c r="K16" i="3"/>
  <c r="H16" i="3"/>
  <c r="F16" i="3"/>
  <c r="I16" i="3"/>
  <c r="J16" i="3"/>
  <c r="H85" i="3"/>
  <c r="K85" i="3"/>
  <c r="F85" i="3"/>
  <c r="J85" i="3"/>
  <c r="I85" i="3"/>
  <c r="I78" i="3"/>
  <c r="K78" i="3"/>
  <c r="H78" i="3"/>
  <c r="J78" i="3"/>
  <c r="F78" i="3"/>
  <c r="H18" i="3"/>
  <c r="K18" i="3"/>
  <c r="J18" i="3"/>
  <c r="I18" i="3"/>
  <c r="F18" i="3"/>
  <c r="F40" i="3"/>
  <c r="J40" i="3"/>
  <c r="H40" i="3"/>
  <c r="K40" i="3"/>
  <c r="I40" i="3"/>
  <c r="F46" i="3"/>
  <c r="K46" i="3"/>
  <c r="I46" i="3"/>
  <c r="J46" i="3"/>
  <c r="H46" i="3"/>
  <c r="I6" i="3"/>
  <c r="F6" i="3"/>
  <c r="K6" i="3"/>
  <c r="J6" i="3"/>
  <c r="H6" i="3"/>
  <c r="J82" i="3"/>
  <c r="K82" i="3"/>
  <c r="F82" i="3"/>
  <c r="I82" i="3"/>
  <c r="H82" i="3"/>
  <c r="J90" i="3"/>
  <c r="H90" i="3"/>
  <c r="F90" i="3"/>
  <c r="K90" i="3"/>
  <c r="I90" i="3"/>
  <c r="K24" i="3"/>
  <c r="F24" i="3"/>
  <c r="H24" i="3"/>
  <c r="J24" i="3"/>
  <c r="I24" i="3"/>
  <c r="K55" i="3"/>
  <c r="F55" i="3"/>
  <c r="H55" i="3"/>
  <c r="I55" i="3"/>
  <c r="J55" i="3"/>
  <c r="F23" i="3"/>
  <c r="K23" i="3"/>
  <c r="J23" i="3"/>
  <c r="H23" i="3"/>
  <c r="I23" i="3"/>
  <c r="K52" i="3"/>
  <c r="J52" i="3"/>
  <c r="I52" i="3"/>
  <c r="F52" i="3"/>
  <c r="H52" i="3"/>
  <c r="I84" i="3"/>
  <c r="H84" i="3"/>
  <c r="K84" i="3"/>
  <c r="F84" i="3"/>
  <c r="J84" i="3"/>
  <c r="J100" i="3"/>
  <c r="H100" i="3"/>
  <c r="I100" i="3"/>
  <c r="F100" i="3"/>
  <c r="K100" i="3"/>
  <c r="K3" i="3"/>
  <c r="F3" i="3"/>
  <c r="I3" i="3"/>
  <c r="J3" i="3"/>
  <c r="H3" i="3"/>
  <c r="J222" i="3"/>
  <c r="H222" i="3"/>
  <c r="F222" i="3"/>
  <c r="I222" i="3"/>
  <c r="K222" i="3"/>
  <c r="J215" i="3"/>
  <c r="I215" i="3"/>
  <c r="F215" i="3"/>
  <c r="K215" i="3"/>
  <c r="H215" i="3"/>
  <c r="J219" i="3"/>
  <c r="F219" i="3"/>
  <c r="I219" i="3"/>
  <c r="K219" i="3"/>
  <c r="H219" i="3"/>
  <c r="K247" i="3"/>
  <c r="I247" i="3"/>
  <c r="J247" i="3"/>
  <c r="H247" i="3"/>
  <c r="F247" i="3"/>
  <c r="H213" i="3"/>
  <c r="I213" i="3"/>
  <c r="F213" i="3"/>
  <c r="K213" i="3"/>
  <c r="J213" i="3"/>
  <c r="J912" i="3"/>
  <c r="K912" i="3"/>
  <c r="F912" i="3"/>
  <c r="I912" i="3"/>
  <c r="H912" i="3"/>
  <c r="F654" i="3"/>
  <c r="K654" i="3"/>
  <c r="J654" i="3"/>
  <c r="H654" i="3"/>
  <c r="I654" i="3"/>
  <c r="K388" i="3"/>
  <c r="J388" i="3"/>
  <c r="H388" i="3"/>
  <c r="F388" i="3"/>
  <c r="I388" i="3"/>
  <c r="K841" i="3"/>
  <c r="H841" i="3"/>
  <c r="J841" i="3"/>
  <c r="F841" i="3"/>
  <c r="I841" i="3"/>
  <c r="K626" i="3"/>
  <c r="H626" i="3"/>
  <c r="J626" i="3"/>
  <c r="F626" i="3"/>
  <c r="I626" i="3"/>
  <c r="F897" i="3"/>
  <c r="I897" i="3"/>
  <c r="K897" i="3"/>
  <c r="J897" i="3"/>
  <c r="H897" i="3"/>
  <c r="H669" i="3"/>
  <c r="I669" i="3"/>
  <c r="K669" i="3"/>
  <c r="J669" i="3"/>
  <c r="F669" i="3"/>
  <c r="J444" i="3"/>
  <c r="K444" i="3"/>
  <c r="F444" i="3"/>
  <c r="H444" i="3"/>
  <c r="I444" i="3"/>
  <c r="H541" i="3"/>
  <c r="K541" i="3"/>
  <c r="J541" i="3"/>
  <c r="F541" i="3"/>
  <c r="I541" i="3"/>
  <c r="F532" i="3"/>
  <c r="J532" i="3"/>
  <c r="K532" i="3"/>
  <c r="I532" i="3"/>
  <c r="H532" i="3"/>
  <c r="H917" i="3"/>
  <c r="I917" i="3"/>
  <c r="K917" i="3"/>
  <c r="F917" i="3"/>
  <c r="J917" i="3"/>
  <c r="K267" i="3"/>
  <c r="J267" i="3"/>
  <c r="F267" i="3"/>
  <c r="I267" i="3"/>
  <c r="H267" i="3"/>
  <c r="J561" i="3"/>
  <c r="F561" i="3"/>
  <c r="H561" i="3"/>
  <c r="I561" i="3"/>
  <c r="K561" i="3"/>
  <c r="K922" i="8"/>
  <c r="J922" i="8"/>
  <c r="F202" i="3"/>
  <c r="K202" i="3"/>
  <c r="H202" i="3"/>
  <c r="J202" i="3"/>
  <c r="I202" i="3"/>
  <c r="I244" i="3"/>
  <c r="F244" i="3"/>
  <c r="J244" i="3"/>
  <c r="H244" i="3"/>
  <c r="K244" i="3"/>
  <c r="I238" i="3"/>
  <c r="F238" i="3"/>
  <c r="J238" i="3"/>
  <c r="H238" i="3"/>
  <c r="K238" i="3"/>
  <c r="K637" i="3"/>
  <c r="J637" i="3"/>
  <c r="H637" i="3"/>
  <c r="F637" i="3"/>
  <c r="I637" i="3"/>
  <c r="I872" i="3"/>
  <c r="K872" i="3"/>
  <c r="J872" i="3"/>
  <c r="F872" i="3"/>
  <c r="H872" i="3"/>
  <c r="F809" i="3"/>
  <c r="J809" i="3"/>
  <c r="H809" i="3"/>
  <c r="K809" i="3"/>
  <c r="I809" i="3"/>
  <c r="K762" i="8"/>
  <c r="J762" i="8"/>
  <c r="J552" i="3"/>
  <c r="K552" i="3"/>
  <c r="F552" i="3"/>
  <c r="I552" i="3"/>
  <c r="H552" i="3"/>
  <c r="J447" i="3"/>
  <c r="F447" i="3"/>
  <c r="I447" i="3"/>
  <c r="H447" i="3"/>
  <c r="K447" i="3"/>
  <c r="H868" i="3"/>
  <c r="I868" i="3"/>
  <c r="J868" i="3"/>
  <c r="K868" i="3"/>
  <c r="F868" i="3"/>
  <c r="F879" i="3"/>
  <c r="H879" i="3"/>
  <c r="K879" i="3"/>
  <c r="I879" i="3"/>
  <c r="J879" i="3"/>
  <c r="K894" i="8"/>
  <c r="J894" i="8"/>
  <c r="I941" i="3"/>
  <c r="K941" i="3"/>
  <c r="F941" i="3"/>
  <c r="J941" i="3"/>
  <c r="H941" i="3"/>
  <c r="F463" i="3"/>
  <c r="J463" i="3"/>
  <c r="I463" i="3"/>
  <c r="K463" i="3"/>
  <c r="H463" i="3"/>
  <c r="F840" i="3"/>
  <c r="J840" i="3"/>
  <c r="I840" i="3"/>
  <c r="K840" i="3"/>
  <c r="H840" i="3"/>
  <c r="H705" i="3"/>
  <c r="F705" i="3"/>
  <c r="K705" i="3"/>
  <c r="J705" i="3"/>
  <c r="I705" i="3"/>
  <c r="K620" i="3"/>
  <c r="I620" i="3"/>
  <c r="H620" i="3"/>
  <c r="F620" i="3"/>
  <c r="J620" i="3"/>
  <c r="K316" i="3"/>
  <c r="I316" i="3"/>
  <c r="J316" i="3"/>
  <c r="F316" i="3"/>
  <c r="H316" i="3"/>
  <c r="H240" i="3"/>
  <c r="F240" i="3"/>
  <c r="I240" i="3"/>
  <c r="K240" i="3"/>
  <c r="J240" i="3"/>
  <c r="H212" i="3"/>
  <c r="K212" i="3"/>
  <c r="J212" i="3"/>
  <c r="I212" i="3"/>
  <c r="F212" i="3"/>
  <c r="J406" i="3"/>
  <c r="I406" i="3"/>
  <c r="F406" i="3"/>
  <c r="H406" i="3"/>
  <c r="K406" i="3"/>
  <c r="K615" i="3"/>
  <c r="I615" i="3"/>
  <c r="H615" i="3"/>
  <c r="F615" i="3"/>
  <c r="J615" i="3"/>
  <c r="K290" i="3"/>
  <c r="I290" i="3"/>
  <c r="H290" i="3"/>
  <c r="F290" i="3"/>
  <c r="J290" i="3"/>
  <c r="I867" i="3"/>
  <c r="J867" i="3"/>
  <c r="H867" i="3"/>
  <c r="F867" i="3"/>
  <c r="K867" i="3"/>
  <c r="K346" i="3"/>
  <c r="H346" i="3"/>
  <c r="F346" i="3"/>
  <c r="J346" i="3"/>
  <c r="I346" i="3"/>
  <c r="F625" i="3"/>
  <c r="K625" i="3"/>
  <c r="I625" i="3"/>
  <c r="J625" i="3"/>
  <c r="H625" i="3"/>
  <c r="F587" i="3"/>
  <c r="J587" i="3"/>
  <c r="K587" i="3"/>
  <c r="H587" i="3"/>
  <c r="I587" i="3"/>
  <c r="J795" i="8"/>
  <c r="K795" i="8"/>
  <c r="F719" i="3"/>
  <c r="H719" i="3"/>
  <c r="I719" i="3"/>
  <c r="J719" i="3"/>
  <c r="K719" i="3"/>
  <c r="H619" i="3"/>
  <c r="F619" i="3"/>
  <c r="I619" i="3"/>
  <c r="K619" i="3"/>
  <c r="J619" i="3"/>
  <c r="I871" i="3"/>
  <c r="H871" i="3"/>
  <c r="F871" i="3"/>
  <c r="J871" i="3"/>
  <c r="K871" i="3"/>
  <c r="F908" i="3"/>
  <c r="K908" i="3"/>
  <c r="J908" i="3"/>
  <c r="I908" i="3"/>
  <c r="H908" i="3"/>
  <c r="I209" i="3"/>
  <c r="J209" i="3"/>
  <c r="K209" i="3"/>
  <c r="H209" i="3"/>
  <c r="F209" i="3"/>
  <c r="J231" i="3"/>
  <c r="H231" i="3"/>
  <c r="I231" i="3"/>
  <c r="F231" i="3"/>
  <c r="K231" i="3"/>
  <c r="J112" i="3"/>
  <c r="H112" i="3"/>
  <c r="F112" i="3"/>
  <c r="K112" i="3"/>
  <c r="I112" i="3"/>
  <c r="K143" i="3"/>
  <c r="J143" i="3"/>
  <c r="H143" i="3"/>
  <c r="I143" i="3"/>
  <c r="F143" i="3"/>
  <c r="K178" i="3"/>
  <c r="H178" i="3"/>
  <c r="F178" i="3"/>
  <c r="I178" i="3"/>
  <c r="J178" i="3"/>
  <c r="K166" i="3"/>
  <c r="I166" i="3"/>
  <c r="J166" i="3"/>
  <c r="F166" i="3"/>
  <c r="H166" i="3"/>
  <c r="H131" i="3"/>
  <c r="J131" i="3"/>
  <c r="I131" i="3"/>
  <c r="K131" i="3"/>
  <c r="F131" i="3"/>
  <c r="K135" i="3"/>
  <c r="H135" i="3"/>
  <c r="J135" i="3"/>
  <c r="F135" i="3"/>
  <c r="I135" i="3"/>
  <c r="H118" i="3"/>
  <c r="F118" i="3"/>
  <c r="I118" i="3"/>
  <c r="K118" i="3"/>
  <c r="J118" i="3"/>
  <c r="J154" i="3"/>
  <c r="F154" i="3"/>
  <c r="H154" i="3"/>
  <c r="I154" i="3"/>
  <c r="K154" i="3"/>
  <c r="F172" i="3"/>
  <c r="H172" i="3"/>
  <c r="J172" i="3"/>
  <c r="K172" i="3"/>
  <c r="I172" i="3"/>
  <c r="J184" i="3"/>
  <c r="H184" i="3"/>
  <c r="F184" i="3"/>
  <c r="I184" i="3"/>
  <c r="K184" i="3"/>
  <c r="J149" i="3"/>
  <c r="I149" i="3"/>
  <c r="K149" i="3"/>
  <c r="H149" i="3"/>
  <c r="F149" i="3"/>
  <c r="K133" i="3"/>
  <c r="I133" i="3"/>
  <c r="F133" i="3"/>
  <c r="H133" i="3"/>
  <c r="J133" i="3"/>
  <c r="I173" i="3"/>
  <c r="J173" i="3"/>
  <c r="K173" i="3"/>
  <c r="H173" i="3"/>
  <c r="F173" i="3"/>
  <c r="I164" i="3"/>
  <c r="F164" i="3"/>
  <c r="J164" i="3"/>
  <c r="H164" i="3"/>
  <c r="K164" i="3"/>
  <c r="H139" i="3"/>
  <c r="F139" i="3"/>
  <c r="K139" i="3"/>
  <c r="J139" i="3"/>
  <c r="I139" i="3"/>
  <c r="K190" i="3"/>
  <c r="J190" i="3"/>
  <c r="H190" i="3"/>
  <c r="I190" i="3"/>
  <c r="F190" i="3"/>
  <c r="F161" i="3"/>
  <c r="K161" i="3"/>
  <c r="J161" i="3"/>
  <c r="I161" i="3"/>
  <c r="H161" i="3"/>
  <c r="I192" i="3"/>
  <c r="F192" i="3"/>
  <c r="J192" i="3"/>
  <c r="K192" i="3"/>
  <c r="H192" i="3"/>
  <c r="I107" i="3"/>
  <c r="J107" i="3"/>
  <c r="K107" i="3"/>
  <c r="H107" i="3"/>
  <c r="F107" i="3"/>
  <c r="K136" i="3"/>
  <c r="J136" i="3"/>
  <c r="I136" i="3"/>
  <c r="H136" i="3"/>
  <c r="F136" i="3"/>
  <c r="H157" i="3"/>
  <c r="F157" i="3"/>
  <c r="I157" i="3"/>
  <c r="K157" i="3"/>
  <c r="J157" i="3"/>
  <c r="I170" i="3"/>
  <c r="J170" i="3"/>
  <c r="F170" i="3"/>
  <c r="H170" i="3"/>
  <c r="K170" i="3"/>
  <c r="K183" i="3"/>
  <c r="H183" i="3"/>
  <c r="J183" i="3"/>
  <c r="I183" i="3"/>
  <c r="F183" i="3"/>
  <c r="I102" i="3"/>
  <c r="K102" i="3"/>
  <c r="F102" i="3"/>
  <c r="H102" i="3"/>
  <c r="J102" i="3"/>
  <c r="H47" i="3"/>
  <c r="K47" i="3"/>
  <c r="J47" i="3"/>
  <c r="I47" i="3"/>
  <c r="F47" i="3"/>
  <c r="J65" i="3"/>
  <c r="K65" i="3"/>
  <c r="I65" i="3"/>
  <c r="H65" i="3"/>
  <c r="F65" i="3"/>
  <c r="I20" i="3"/>
  <c r="F20" i="3"/>
  <c r="K20" i="3"/>
  <c r="J20" i="3"/>
  <c r="H20" i="3"/>
  <c r="I62" i="3"/>
  <c r="K62" i="3"/>
  <c r="F62" i="3"/>
  <c r="J62" i="3"/>
  <c r="H62" i="3"/>
  <c r="F93" i="3"/>
  <c r="I93" i="3"/>
  <c r="H93" i="3"/>
  <c r="J93" i="3"/>
  <c r="K93" i="3"/>
  <c r="K72" i="3"/>
  <c r="H72" i="3"/>
  <c r="F72" i="3"/>
  <c r="I72" i="3"/>
  <c r="J72" i="3"/>
  <c r="I61" i="3"/>
  <c r="J61" i="3"/>
  <c r="H61" i="3"/>
  <c r="F61" i="3"/>
  <c r="K61" i="3"/>
  <c r="K64" i="3"/>
  <c r="I64" i="3"/>
  <c r="J64" i="3"/>
  <c r="H64" i="3"/>
  <c r="F64" i="3"/>
  <c r="F12" i="3"/>
  <c r="J12" i="3"/>
  <c r="I12" i="3"/>
  <c r="H12" i="3"/>
  <c r="K12" i="3"/>
  <c r="F54" i="3"/>
  <c r="J54" i="3"/>
  <c r="H54" i="3"/>
  <c r="I54" i="3"/>
  <c r="K54" i="3"/>
  <c r="K95" i="3"/>
  <c r="J95" i="3"/>
  <c r="I95" i="3"/>
  <c r="H95" i="3"/>
  <c r="F95" i="3"/>
  <c r="K81" i="3"/>
  <c r="J81" i="3"/>
  <c r="F81" i="3"/>
  <c r="I81" i="3"/>
  <c r="H81" i="3"/>
  <c r="F37" i="3"/>
  <c r="I37" i="3"/>
  <c r="K37" i="3"/>
  <c r="J37" i="3"/>
  <c r="H37" i="3"/>
  <c r="F36" i="3"/>
  <c r="I36" i="3"/>
  <c r="J36" i="3"/>
  <c r="H36" i="3"/>
  <c r="K36" i="3"/>
  <c r="I63" i="3"/>
  <c r="J63" i="3"/>
  <c r="H63" i="3"/>
  <c r="K63" i="3"/>
  <c r="F63" i="3"/>
  <c r="J31" i="3"/>
  <c r="K31" i="3"/>
  <c r="F31" i="3"/>
  <c r="H31" i="3"/>
  <c r="I31" i="3"/>
  <c r="I71" i="3"/>
  <c r="F71" i="3"/>
  <c r="K71" i="3"/>
  <c r="H71" i="3"/>
  <c r="J71" i="3"/>
  <c r="H28" i="3"/>
  <c r="J28" i="3"/>
  <c r="F28" i="3"/>
  <c r="I28" i="3"/>
  <c r="K28" i="3"/>
  <c r="J22" i="3"/>
  <c r="F22" i="3"/>
  <c r="H22" i="3"/>
  <c r="K22" i="3"/>
  <c r="I22" i="3"/>
  <c r="K42" i="3"/>
  <c r="J42" i="3"/>
  <c r="H42" i="3"/>
  <c r="I42" i="3"/>
  <c r="F42" i="3"/>
  <c r="K67" i="3"/>
  <c r="J67" i="3"/>
  <c r="H67" i="3"/>
  <c r="I67" i="3"/>
  <c r="F67" i="3"/>
  <c r="I91" i="3"/>
  <c r="F91" i="3"/>
  <c r="H91" i="3"/>
  <c r="K91" i="3"/>
  <c r="J91" i="3"/>
  <c r="J92" i="3"/>
  <c r="F92" i="3"/>
  <c r="H92" i="3"/>
  <c r="K92" i="3"/>
  <c r="I92" i="3"/>
  <c r="I2" i="3"/>
  <c r="H2" i="3"/>
  <c r="F2" i="3"/>
  <c r="K2" i="3"/>
  <c r="J2" i="3"/>
  <c r="F99" i="3"/>
  <c r="H99" i="3"/>
  <c r="K99" i="3"/>
  <c r="I99" i="3"/>
  <c r="J99" i="3"/>
  <c r="J243" i="3"/>
  <c r="I243" i="3"/>
  <c r="H243" i="3"/>
  <c r="K243" i="3"/>
  <c r="F243" i="3"/>
  <c r="I246" i="3"/>
  <c r="J246" i="3"/>
  <c r="F246" i="3"/>
  <c r="H246" i="3"/>
  <c r="K246" i="3"/>
  <c r="J232" i="3"/>
  <c r="F232" i="3"/>
  <c r="H232" i="3"/>
  <c r="I232" i="3"/>
  <c r="K232" i="3"/>
  <c r="I236" i="3"/>
  <c r="K236" i="3"/>
  <c r="J236" i="3"/>
  <c r="F236" i="3"/>
  <c r="H236" i="3"/>
  <c r="F226" i="3"/>
  <c r="K226" i="3"/>
  <c r="H226" i="3"/>
  <c r="I226" i="3"/>
  <c r="J226" i="3"/>
  <c r="J360" i="3"/>
  <c r="F360" i="3"/>
  <c r="K360" i="3"/>
  <c r="I360" i="3"/>
  <c r="H360" i="3"/>
  <c r="K494" i="3"/>
  <c r="J494" i="3"/>
  <c r="I494" i="3"/>
  <c r="F494" i="3"/>
  <c r="H494" i="3"/>
  <c r="F722" i="3"/>
  <c r="H722" i="3"/>
  <c r="J722" i="3"/>
  <c r="K722" i="3"/>
  <c r="I722" i="3"/>
  <c r="I994" i="3"/>
  <c r="K994" i="3"/>
  <c r="J994" i="3"/>
  <c r="H994" i="3"/>
  <c r="F994" i="3"/>
  <c r="I336" i="3"/>
  <c r="K336" i="3"/>
  <c r="J336" i="3"/>
  <c r="H336" i="3"/>
  <c r="F336" i="3"/>
  <c r="F381" i="3"/>
  <c r="H381" i="3"/>
  <c r="I381" i="3"/>
  <c r="J381" i="3"/>
  <c r="K381" i="3"/>
  <c r="I697" i="3"/>
  <c r="F697" i="3"/>
  <c r="H697" i="3"/>
  <c r="K697" i="3"/>
  <c r="J697" i="3"/>
  <c r="I972" i="3"/>
  <c r="H972" i="3"/>
  <c r="K972" i="3"/>
  <c r="J972" i="3"/>
  <c r="F972" i="3"/>
  <c r="J379" i="3"/>
  <c r="F379" i="3"/>
  <c r="K379" i="3"/>
  <c r="H379" i="3"/>
  <c r="I379" i="3"/>
  <c r="J883" i="8"/>
  <c r="K883" i="8"/>
  <c r="J362" i="3"/>
  <c r="H362" i="3"/>
  <c r="I362" i="3"/>
  <c r="K362" i="3"/>
  <c r="F362" i="3"/>
  <c r="F822" i="3"/>
  <c r="K822" i="3"/>
  <c r="H822" i="3"/>
  <c r="I822" i="3"/>
  <c r="J822" i="3"/>
  <c r="J319" i="3"/>
  <c r="H319" i="3"/>
  <c r="F319" i="3"/>
  <c r="I319" i="3"/>
  <c r="K319" i="3"/>
  <c r="I287" i="3"/>
  <c r="F287" i="3"/>
  <c r="H287" i="3"/>
  <c r="K287" i="3"/>
  <c r="J287" i="3"/>
  <c r="J757" i="3"/>
  <c r="H757" i="3"/>
  <c r="I757" i="3"/>
  <c r="K757" i="3"/>
  <c r="F757" i="3"/>
  <c r="J740" i="3"/>
  <c r="I740" i="3"/>
  <c r="K740" i="3"/>
  <c r="H740" i="3"/>
  <c r="F740" i="3"/>
  <c r="I694" i="3"/>
  <c r="J694" i="3"/>
  <c r="K694" i="3"/>
  <c r="F694" i="3"/>
  <c r="H694" i="3"/>
  <c r="I356" i="3"/>
  <c r="J356" i="3"/>
  <c r="K356" i="3"/>
  <c r="F356" i="3"/>
  <c r="H356" i="3"/>
  <c r="K831" i="3"/>
  <c r="J831" i="3"/>
  <c r="H831" i="3"/>
  <c r="F831" i="3"/>
  <c r="I831" i="3"/>
  <c r="H207" i="3"/>
  <c r="K207" i="3"/>
  <c r="I207" i="3"/>
  <c r="J207" i="3"/>
  <c r="F207" i="3"/>
  <c r="K198" i="3"/>
  <c r="F198" i="3"/>
  <c r="J198" i="3"/>
  <c r="I198" i="3"/>
  <c r="H198" i="3"/>
  <c r="K230" i="3"/>
  <c r="J230" i="3"/>
  <c r="F230" i="3"/>
  <c r="H230" i="3"/>
  <c r="I230" i="3"/>
  <c r="J856" i="3"/>
  <c r="F856" i="3"/>
  <c r="I856" i="3"/>
  <c r="K856" i="3"/>
  <c r="H856" i="3"/>
  <c r="I702" i="3"/>
  <c r="H702" i="3"/>
  <c r="K702" i="3"/>
  <c r="F702" i="3"/>
  <c r="J702" i="3"/>
  <c r="H430" i="3"/>
  <c r="F430" i="3"/>
  <c r="I430" i="3"/>
  <c r="J430" i="3"/>
  <c r="K430" i="3"/>
  <c r="H341" i="3"/>
  <c r="I341" i="3"/>
  <c r="F341" i="3"/>
  <c r="J341" i="3"/>
  <c r="K341" i="3"/>
  <c r="K504" i="3"/>
  <c r="H504" i="3"/>
  <c r="J504" i="3"/>
  <c r="I504" i="3"/>
  <c r="F504" i="3"/>
  <c r="H273" i="3"/>
  <c r="J273" i="3"/>
  <c r="F273" i="3"/>
  <c r="I273" i="3"/>
  <c r="K273" i="3"/>
  <c r="F730" i="3"/>
  <c r="J730" i="3"/>
  <c r="I730" i="3"/>
  <c r="K730" i="3"/>
  <c r="H730" i="3"/>
  <c r="F663" i="3"/>
  <c r="J663" i="3"/>
  <c r="I663" i="3"/>
  <c r="H663" i="3"/>
  <c r="K663" i="3"/>
  <c r="K571" i="3"/>
  <c r="F571" i="3"/>
  <c r="J571" i="3"/>
  <c r="H571" i="3"/>
  <c r="I571" i="3"/>
  <c r="J733" i="3"/>
  <c r="K733" i="3"/>
  <c r="F733" i="3"/>
  <c r="I733" i="3"/>
  <c r="H733" i="3"/>
  <c r="H776" i="3"/>
  <c r="F776" i="3"/>
  <c r="I776" i="3"/>
  <c r="K776" i="3"/>
  <c r="J776" i="3"/>
  <c r="J984" i="8"/>
  <c r="K984" i="8"/>
  <c r="J770" i="3"/>
  <c r="I770" i="3"/>
  <c r="K770" i="3"/>
  <c r="F770" i="3"/>
  <c r="H770" i="3"/>
  <c r="F878" i="3"/>
  <c r="J878" i="3"/>
  <c r="I878" i="3"/>
  <c r="K878" i="3"/>
  <c r="H878" i="3"/>
  <c r="J326" i="3"/>
  <c r="K326" i="3"/>
  <c r="H326" i="3"/>
  <c r="F326" i="3"/>
  <c r="I326" i="3"/>
  <c r="I417" i="3"/>
  <c r="J417" i="3"/>
  <c r="K417" i="3"/>
  <c r="H417" i="3"/>
  <c r="F417" i="3"/>
  <c r="K228" i="3"/>
  <c r="F228" i="3"/>
  <c r="I228" i="3"/>
  <c r="J228" i="3"/>
  <c r="H228" i="3"/>
  <c r="J241" i="3"/>
  <c r="K241" i="3"/>
  <c r="I241" i="3"/>
  <c r="F241" i="3"/>
  <c r="H241" i="3"/>
  <c r="K527" i="3"/>
  <c r="H527" i="3"/>
  <c r="I527" i="3"/>
  <c r="J527" i="3"/>
  <c r="F527" i="3"/>
  <c r="K491" i="3"/>
  <c r="I491" i="3"/>
  <c r="H491" i="3"/>
  <c r="J491" i="3"/>
  <c r="F491" i="3"/>
  <c r="K569" i="3"/>
  <c r="H569" i="3"/>
  <c r="F569" i="3"/>
  <c r="J569" i="3"/>
  <c r="I569" i="3"/>
  <c r="F489" i="3"/>
  <c r="K489" i="3"/>
  <c r="I489" i="3"/>
  <c r="H489" i="3"/>
  <c r="J489" i="3"/>
  <c r="H437" i="3"/>
  <c r="K437" i="3"/>
  <c r="F437" i="3"/>
  <c r="J437" i="3"/>
  <c r="I437" i="3"/>
  <c r="J560" i="3"/>
  <c r="I560" i="3"/>
  <c r="F560" i="3"/>
  <c r="H560" i="3"/>
  <c r="K560" i="3"/>
  <c r="H426" i="3"/>
  <c r="I426" i="3"/>
  <c r="F426" i="3"/>
  <c r="J426" i="3"/>
  <c r="K426" i="3"/>
  <c r="K565" i="3"/>
  <c r="H565" i="3"/>
  <c r="J565" i="3"/>
  <c r="F565" i="3"/>
  <c r="I565" i="3"/>
  <c r="K812" i="3"/>
  <c r="H812" i="3"/>
  <c r="J812" i="3"/>
  <c r="I812" i="3"/>
  <c r="F812" i="3"/>
  <c r="H685" i="3"/>
  <c r="J685" i="3"/>
  <c r="F685" i="3"/>
  <c r="K685" i="3"/>
  <c r="I685" i="3"/>
  <c r="J283" i="3"/>
  <c r="I283" i="3"/>
  <c r="H283" i="3"/>
  <c r="F283" i="3"/>
  <c r="K283" i="3"/>
  <c r="K857" i="8"/>
  <c r="J857" i="8"/>
  <c r="I450" i="3"/>
  <c r="F450" i="3"/>
  <c r="H450" i="3"/>
  <c r="J450" i="3"/>
  <c r="K450" i="3"/>
  <c r="I239" i="3"/>
  <c r="H239" i="3"/>
  <c r="J239" i="3"/>
  <c r="F239" i="3"/>
  <c r="K239" i="3"/>
  <c r="H218" i="3"/>
  <c r="J218" i="3"/>
  <c r="F218" i="3"/>
  <c r="I218" i="3"/>
  <c r="K218" i="3"/>
  <c r="I132" i="3"/>
  <c r="F132" i="3"/>
  <c r="J132" i="3"/>
  <c r="H132" i="3"/>
  <c r="K132" i="3"/>
  <c r="J196" i="3"/>
  <c r="F196" i="3"/>
  <c r="K196" i="3"/>
  <c r="I196" i="3"/>
  <c r="H196" i="3"/>
  <c r="J146" i="3"/>
  <c r="I146" i="3"/>
  <c r="H146" i="3"/>
  <c r="F146" i="3"/>
  <c r="K146" i="3"/>
  <c r="H113" i="3"/>
  <c r="J113" i="3"/>
  <c r="F113" i="3"/>
  <c r="I113" i="3"/>
  <c r="K113" i="3"/>
  <c r="I156" i="3"/>
  <c r="J156" i="3"/>
  <c r="F156" i="3"/>
  <c r="H156" i="3"/>
  <c r="K156" i="3"/>
  <c r="J111" i="3"/>
  <c r="K111" i="3"/>
  <c r="F111" i="3"/>
  <c r="H111" i="3"/>
  <c r="I111" i="3"/>
  <c r="I150" i="3"/>
  <c r="K150" i="3"/>
  <c r="H150" i="3"/>
  <c r="J150" i="3"/>
  <c r="F150" i="3"/>
  <c r="K160" i="3"/>
  <c r="H160" i="3"/>
  <c r="I160" i="3"/>
  <c r="J160" i="3"/>
  <c r="F160" i="3"/>
  <c r="F123" i="3"/>
  <c r="K123" i="3"/>
  <c r="J123" i="3"/>
  <c r="H123" i="3"/>
  <c r="I123" i="3"/>
  <c r="F142" i="3"/>
  <c r="I142" i="3"/>
  <c r="J142" i="3"/>
  <c r="K142" i="3"/>
  <c r="H142" i="3"/>
  <c r="K115" i="3"/>
  <c r="H115" i="3"/>
  <c r="J115" i="3"/>
  <c r="I115" i="3"/>
  <c r="F115" i="3"/>
  <c r="F141" i="3"/>
  <c r="H141" i="3"/>
  <c r="J141" i="3"/>
  <c r="K141" i="3"/>
  <c r="I141" i="3"/>
  <c r="I169" i="3"/>
  <c r="F169" i="3"/>
  <c r="J169" i="3"/>
  <c r="K169" i="3"/>
  <c r="H169" i="3"/>
  <c r="K114" i="3"/>
  <c r="F114" i="3"/>
  <c r="I114" i="3"/>
  <c r="J114" i="3"/>
  <c r="H114" i="3"/>
  <c r="J162" i="3"/>
  <c r="K162" i="3"/>
  <c r="I162" i="3"/>
  <c r="F162" i="3"/>
  <c r="H162" i="3"/>
  <c r="K140" i="3"/>
  <c r="F140" i="3"/>
  <c r="H140" i="3"/>
  <c r="J140" i="3"/>
  <c r="I140" i="3"/>
  <c r="F120" i="3"/>
  <c r="H120" i="3"/>
  <c r="K120" i="3"/>
  <c r="J120" i="3"/>
  <c r="I120" i="3"/>
  <c r="J127" i="3"/>
  <c r="F127" i="3"/>
  <c r="I127" i="3"/>
  <c r="K127" i="3"/>
  <c r="H127" i="3"/>
  <c r="F171" i="3"/>
  <c r="K171" i="3"/>
  <c r="I171" i="3"/>
  <c r="H171" i="3"/>
  <c r="J171" i="3"/>
  <c r="F197" i="3"/>
  <c r="I197" i="3"/>
  <c r="J197" i="3"/>
  <c r="K197" i="3"/>
  <c r="H197" i="3"/>
  <c r="I134" i="3"/>
  <c r="H134" i="3"/>
  <c r="K134" i="3"/>
  <c r="J134" i="3"/>
  <c r="F134" i="3"/>
  <c r="I181" i="3"/>
  <c r="J181" i="3"/>
  <c r="H181" i="3"/>
  <c r="K181" i="3"/>
  <c r="F181" i="3"/>
  <c r="J151" i="3"/>
  <c r="H151" i="3"/>
  <c r="I151" i="3"/>
  <c r="F151" i="3"/>
  <c r="K151" i="3"/>
  <c r="H104" i="3"/>
  <c r="F104" i="3"/>
  <c r="J104" i="3"/>
  <c r="I104" i="3"/>
  <c r="K104" i="3"/>
  <c r="I33" i="3"/>
  <c r="H33" i="3"/>
  <c r="J33" i="3"/>
  <c r="F33" i="3"/>
  <c r="K33" i="3"/>
  <c r="K10" i="3"/>
  <c r="H10" i="3"/>
  <c r="F10" i="3"/>
  <c r="I10" i="3"/>
  <c r="J10" i="3"/>
  <c r="H29" i="3"/>
  <c r="K29" i="3"/>
  <c r="I29" i="3"/>
  <c r="J29" i="3"/>
  <c r="F29" i="3"/>
  <c r="H9" i="3"/>
  <c r="I9" i="3"/>
  <c r="F9" i="3"/>
  <c r="J9" i="3"/>
  <c r="K9" i="3"/>
  <c r="F86" i="3"/>
  <c r="J86" i="3"/>
  <c r="K86" i="3"/>
  <c r="H86" i="3"/>
  <c r="I86" i="3"/>
  <c r="F83" i="3"/>
  <c r="J83" i="3"/>
  <c r="I83" i="3"/>
  <c r="H83" i="3"/>
  <c r="K83" i="3"/>
  <c r="K60" i="3"/>
  <c r="J60" i="3"/>
  <c r="I60" i="3"/>
  <c r="F60" i="3"/>
  <c r="H60" i="3"/>
  <c r="J26" i="3"/>
  <c r="I26" i="3"/>
  <c r="K26" i="3"/>
  <c r="H26" i="3"/>
  <c r="F26" i="3"/>
  <c r="J21" i="3"/>
  <c r="H21" i="3"/>
  <c r="K21" i="3"/>
  <c r="F21" i="3"/>
  <c r="I21" i="3"/>
  <c r="K34" i="3"/>
  <c r="I34" i="3"/>
  <c r="H34" i="3"/>
  <c r="F34" i="3"/>
  <c r="J34" i="3"/>
  <c r="H87" i="3"/>
  <c r="I87" i="3"/>
  <c r="F87" i="3"/>
  <c r="K87" i="3"/>
  <c r="J87" i="3"/>
  <c r="H25" i="3"/>
  <c r="I25" i="3"/>
  <c r="K25" i="3"/>
  <c r="J25" i="3"/>
  <c r="F25" i="3"/>
  <c r="H66" i="3"/>
  <c r="J66" i="3"/>
  <c r="K66" i="3"/>
  <c r="F66" i="3"/>
  <c r="I66" i="3"/>
  <c r="J51" i="3"/>
  <c r="H51" i="3"/>
  <c r="K51" i="3"/>
  <c r="I51" i="3"/>
  <c r="F51" i="3"/>
  <c r="I30" i="3"/>
  <c r="J30" i="3"/>
  <c r="K30" i="3"/>
  <c r="H30" i="3"/>
  <c r="F30" i="3"/>
  <c r="I88" i="3"/>
  <c r="K88" i="3"/>
  <c r="J88" i="3"/>
  <c r="H88" i="3"/>
  <c r="F88" i="3"/>
  <c r="H75" i="3"/>
  <c r="K75" i="3"/>
  <c r="F75" i="3"/>
  <c r="I75" i="3"/>
  <c r="J75" i="3"/>
  <c r="F8" i="3"/>
  <c r="H8" i="3"/>
  <c r="K8" i="3"/>
  <c r="J8" i="3"/>
  <c r="I8" i="3"/>
  <c r="H5" i="3"/>
  <c r="F5" i="3"/>
  <c r="K5" i="3"/>
  <c r="J5" i="3"/>
  <c r="I5" i="3"/>
  <c r="F50" i="3"/>
  <c r="H50" i="3"/>
  <c r="K50" i="3"/>
  <c r="J50" i="3"/>
  <c r="I50" i="3"/>
  <c r="J15" i="3"/>
  <c r="F15" i="3"/>
  <c r="I15" i="3"/>
  <c r="K15" i="3"/>
  <c r="H15" i="3"/>
  <c r="F79" i="3"/>
  <c r="H79" i="3"/>
  <c r="K79" i="3"/>
  <c r="I79" i="3"/>
  <c r="J79" i="3"/>
  <c r="K70" i="3"/>
  <c r="I70" i="3"/>
  <c r="F70" i="3"/>
  <c r="J70" i="3"/>
  <c r="H70" i="3"/>
  <c r="H101" i="3"/>
  <c r="K101" i="3"/>
  <c r="F101" i="3"/>
  <c r="J101" i="3"/>
  <c r="I101" i="3"/>
  <c r="J98" i="3"/>
  <c r="I98" i="3"/>
  <c r="H98" i="3"/>
  <c r="F98" i="3"/>
  <c r="K98" i="3"/>
  <c r="K203" i="3"/>
  <c r="I203" i="3"/>
  <c r="J203" i="3"/>
  <c r="H203" i="3"/>
  <c r="F203" i="3"/>
  <c r="F200" i="3"/>
  <c r="K200" i="3"/>
  <c r="I200" i="3"/>
  <c r="H200" i="3"/>
  <c r="J200" i="3"/>
  <c r="J206" i="3"/>
  <c r="K206" i="3"/>
  <c r="H206" i="3"/>
  <c r="F206" i="3"/>
  <c r="I206" i="3"/>
  <c r="F224" i="3"/>
  <c r="H224" i="3"/>
  <c r="J224" i="3"/>
  <c r="I224" i="3"/>
  <c r="K224" i="3"/>
  <c r="J205" i="3"/>
  <c r="I205" i="3"/>
  <c r="H205" i="3"/>
  <c r="F205" i="3"/>
  <c r="K205" i="3"/>
  <c r="F608" i="3"/>
  <c r="J608" i="3"/>
  <c r="K608" i="3"/>
  <c r="I608" i="3"/>
  <c r="H608" i="3"/>
  <c r="F645" i="3"/>
  <c r="I645" i="3"/>
  <c r="J645" i="3"/>
  <c r="K645" i="3"/>
  <c r="H645" i="3"/>
  <c r="F264" i="3"/>
  <c r="H264" i="3"/>
  <c r="J264" i="3"/>
  <c r="K264" i="3"/>
  <c r="I264" i="3"/>
  <c r="J743" i="8"/>
  <c r="K743" i="8"/>
  <c r="K728" i="8"/>
  <c r="J728" i="8"/>
  <c r="K725" i="3"/>
  <c r="I725" i="3"/>
  <c r="H725" i="3"/>
  <c r="F725" i="3"/>
  <c r="J725" i="3"/>
  <c r="K837" i="8"/>
  <c r="J837" i="8"/>
  <c r="J295" i="3"/>
  <c r="H295" i="3"/>
  <c r="I295" i="3"/>
  <c r="F295" i="3"/>
  <c r="K295" i="3"/>
  <c r="I386" i="3"/>
  <c r="H386" i="3"/>
  <c r="K386" i="3"/>
  <c r="J386" i="3"/>
  <c r="F386" i="3"/>
  <c r="I435" i="3"/>
  <c r="J435" i="3"/>
  <c r="H435" i="3"/>
  <c r="F435" i="3"/>
  <c r="K435" i="3"/>
  <c r="K972" i="8"/>
  <c r="J972" i="8"/>
  <c r="H249" i="3"/>
  <c r="I249" i="3"/>
  <c r="K249" i="3"/>
  <c r="F249" i="3"/>
  <c r="J249" i="3"/>
  <c r="H201" i="3"/>
  <c r="I201" i="3"/>
  <c r="J201" i="3"/>
  <c r="F201" i="3"/>
  <c r="K201" i="3"/>
  <c r="K211" i="3"/>
  <c r="J211" i="3"/>
  <c r="I211" i="3"/>
  <c r="H211" i="3"/>
  <c r="F211" i="3"/>
  <c r="J849" i="8"/>
  <c r="K849" i="8"/>
  <c r="H285" i="3"/>
  <c r="I285" i="3"/>
  <c r="F285" i="3"/>
  <c r="K285" i="3"/>
  <c r="J285" i="3"/>
  <c r="H894" i="3"/>
  <c r="J894" i="3"/>
  <c r="K894" i="3"/>
  <c r="I894" i="3"/>
  <c r="F894" i="3"/>
  <c r="J798" i="3"/>
  <c r="F798" i="3"/>
  <c r="K798" i="3"/>
  <c r="H798" i="3"/>
  <c r="I798" i="3"/>
  <c r="I556" i="3"/>
  <c r="K556" i="3"/>
  <c r="J556" i="3"/>
  <c r="H556" i="3"/>
  <c r="F556" i="3"/>
  <c r="I659" i="3"/>
  <c r="K659" i="3"/>
  <c r="J659" i="3"/>
  <c r="H659" i="3"/>
  <c r="F659" i="3"/>
  <c r="K252" i="3"/>
  <c r="F252" i="3"/>
  <c r="J252" i="3"/>
  <c r="H252" i="3"/>
  <c r="I252" i="3"/>
  <c r="K396" i="3"/>
  <c r="J396" i="3"/>
  <c r="F396" i="3"/>
  <c r="H396" i="3"/>
  <c r="I396" i="3"/>
  <c r="I342" i="3"/>
  <c r="J342" i="3"/>
  <c r="K342" i="3"/>
  <c r="H342" i="3"/>
  <c r="F342" i="3"/>
  <c r="J764" i="3"/>
  <c r="I764" i="3"/>
  <c r="H764" i="3"/>
  <c r="K764" i="3"/>
  <c r="F764" i="3"/>
  <c r="J976" i="8"/>
  <c r="K976" i="8"/>
  <c r="I681" i="3"/>
  <c r="H681" i="3"/>
  <c r="J681" i="3"/>
  <c r="F681" i="3"/>
  <c r="K681" i="3"/>
  <c r="J498" i="3"/>
  <c r="H498" i="3"/>
  <c r="F498" i="3"/>
  <c r="K498" i="3"/>
  <c r="I498" i="3"/>
  <c r="J676" i="3"/>
  <c r="K676" i="3"/>
  <c r="F676" i="3"/>
  <c r="H676" i="3"/>
  <c r="I676" i="3"/>
  <c r="J672" i="3"/>
  <c r="F672" i="3"/>
  <c r="K672" i="3"/>
  <c r="H672" i="3"/>
  <c r="I672" i="3"/>
  <c r="I439" i="3"/>
  <c r="J439" i="3"/>
  <c r="K439" i="3"/>
  <c r="H439" i="3"/>
  <c r="F439" i="3"/>
  <c r="J907" i="8"/>
  <c r="K907" i="8"/>
  <c r="F847" i="3"/>
  <c r="I847" i="3"/>
  <c r="H847" i="3"/>
  <c r="J847" i="3"/>
  <c r="K847" i="3"/>
  <c r="J242" i="3"/>
  <c r="F242" i="3"/>
  <c r="K242" i="3"/>
  <c r="I242" i="3"/>
  <c r="H242" i="3"/>
  <c r="K199" i="3"/>
  <c r="I199" i="3"/>
  <c r="F199" i="3"/>
  <c r="H199" i="3"/>
  <c r="J199" i="3"/>
  <c r="K315" i="3"/>
  <c r="H315" i="3"/>
  <c r="J315" i="3"/>
  <c r="F315" i="3"/>
  <c r="I315" i="3"/>
  <c r="I408" i="3"/>
  <c r="H408" i="3"/>
  <c r="K408" i="3"/>
  <c r="F408" i="3"/>
  <c r="J408" i="3"/>
  <c r="K413" i="3"/>
  <c r="J413" i="3"/>
  <c r="I413" i="3"/>
  <c r="F413" i="3"/>
  <c r="H413" i="3"/>
  <c r="J792" i="8"/>
  <c r="K792" i="8"/>
  <c r="H348" i="3"/>
  <c r="K348" i="3"/>
  <c r="F348" i="3"/>
  <c r="I348" i="3"/>
  <c r="J348" i="3"/>
  <c r="H378" i="3"/>
  <c r="F378" i="3"/>
  <c r="K378" i="3"/>
  <c r="J378" i="3"/>
  <c r="I378" i="3"/>
  <c r="H470" i="3"/>
  <c r="J470" i="3"/>
  <c r="I470" i="3"/>
  <c r="F470" i="3"/>
  <c r="K470" i="3"/>
  <c r="I613" i="3"/>
  <c r="J613" i="3"/>
  <c r="F613" i="3"/>
  <c r="K613" i="3"/>
  <c r="H613" i="3"/>
  <c r="K708" i="3"/>
  <c r="F708" i="3"/>
  <c r="H708" i="3"/>
  <c r="I708" i="3"/>
  <c r="J708" i="3"/>
  <c r="I382" i="3"/>
  <c r="J382" i="3"/>
  <c r="F382" i="3"/>
  <c r="K382" i="3"/>
  <c r="H382" i="3"/>
  <c r="H523" i="3"/>
  <c r="J523" i="3"/>
  <c r="F523" i="3"/>
  <c r="K523" i="3"/>
  <c r="I523" i="3"/>
  <c r="J977" i="8"/>
  <c r="K977" i="8"/>
  <c r="H854" i="3"/>
  <c r="F854" i="3"/>
  <c r="K854" i="3"/>
  <c r="J854" i="3"/>
  <c r="I854" i="3"/>
  <c r="H305" i="3"/>
  <c r="F305" i="3"/>
  <c r="J305" i="3"/>
  <c r="I305" i="3"/>
  <c r="K305" i="3"/>
  <c r="F788" i="3"/>
  <c r="J788" i="3"/>
  <c r="I788" i="3"/>
  <c r="H788" i="3"/>
  <c r="K788" i="3"/>
  <c r="K486" i="3"/>
  <c r="J486" i="3"/>
  <c r="I486" i="3"/>
  <c r="F486" i="3"/>
  <c r="H486" i="3"/>
  <c r="H223" i="3"/>
  <c r="J223" i="3"/>
  <c r="K223" i="3"/>
  <c r="I223" i="3"/>
  <c r="F223" i="3"/>
  <c r="J216" i="3"/>
  <c r="F216" i="3"/>
  <c r="H216" i="3"/>
  <c r="K216" i="3"/>
  <c r="I216" i="3"/>
  <c r="K116" i="3"/>
  <c r="J116" i="3"/>
  <c r="I116" i="3"/>
  <c r="F116" i="3"/>
  <c r="H116" i="3"/>
  <c r="K174" i="3"/>
  <c r="F174" i="3"/>
  <c r="H174" i="3"/>
  <c r="I174" i="3"/>
  <c r="J174" i="3"/>
  <c r="K137" i="3"/>
  <c r="J137" i="3"/>
  <c r="H137" i="3"/>
  <c r="I137" i="3"/>
  <c r="F137" i="3"/>
  <c r="I193" i="3"/>
  <c r="H193" i="3"/>
  <c r="K193" i="3"/>
  <c r="J193" i="3"/>
  <c r="F193" i="3"/>
  <c r="I163" i="3"/>
  <c r="H163" i="3"/>
  <c r="F163" i="3"/>
  <c r="J163" i="3"/>
  <c r="K163" i="3"/>
  <c r="H125" i="3"/>
  <c r="J125" i="3"/>
  <c r="K125" i="3"/>
  <c r="I125" i="3"/>
  <c r="F125" i="3"/>
  <c r="I167" i="3"/>
  <c r="F167" i="3"/>
  <c r="K167" i="3"/>
  <c r="J167" i="3"/>
  <c r="H167" i="3"/>
  <c r="J148" i="3"/>
  <c r="K148" i="3"/>
  <c r="I148" i="3"/>
  <c r="H148" i="3"/>
  <c r="F148" i="3"/>
  <c r="H165" i="3"/>
  <c r="J165" i="3"/>
  <c r="K165" i="3"/>
  <c r="I165" i="3"/>
  <c r="F165" i="3"/>
  <c r="K177" i="3"/>
  <c r="H177" i="3"/>
  <c r="J177" i="3"/>
  <c r="I177" i="3"/>
  <c r="F177" i="3"/>
  <c r="K179" i="3"/>
  <c r="I179" i="3"/>
  <c r="F179" i="3"/>
  <c r="H179" i="3"/>
  <c r="J179" i="3"/>
  <c r="H186" i="3"/>
  <c r="K186" i="3"/>
  <c r="I186" i="3"/>
  <c r="J186" i="3"/>
  <c r="F186" i="3"/>
  <c r="J124" i="3"/>
  <c r="K124" i="3"/>
  <c r="H124" i="3"/>
  <c r="F124" i="3"/>
  <c r="I124" i="3"/>
  <c r="K122" i="3"/>
  <c r="J122" i="3"/>
  <c r="F122" i="3"/>
  <c r="I122" i="3"/>
  <c r="H122" i="3"/>
  <c r="K130" i="3"/>
  <c r="H130" i="3"/>
  <c r="J130" i="3"/>
  <c r="F130" i="3"/>
  <c r="I130" i="3"/>
  <c r="K152" i="3"/>
  <c r="J152" i="3"/>
  <c r="F152" i="3"/>
  <c r="H152" i="3"/>
  <c r="I152" i="3"/>
  <c r="H168" i="3"/>
  <c r="J168" i="3"/>
  <c r="I168" i="3"/>
  <c r="K168" i="3"/>
  <c r="F168" i="3"/>
  <c r="F189" i="3"/>
  <c r="J189" i="3"/>
  <c r="I189" i="3"/>
  <c r="H189" i="3"/>
  <c r="K189" i="3"/>
  <c r="K109" i="3"/>
  <c r="I109" i="3"/>
  <c r="F109" i="3"/>
  <c r="H109" i="3"/>
  <c r="J109" i="3"/>
  <c r="F187" i="3"/>
  <c r="J187" i="3"/>
  <c r="I187" i="3"/>
  <c r="K187" i="3"/>
  <c r="H187" i="3"/>
  <c r="H138" i="3"/>
  <c r="I138" i="3"/>
  <c r="K138" i="3"/>
  <c r="F138" i="3"/>
  <c r="J138" i="3"/>
  <c r="I188" i="3"/>
  <c r="K188" i="3"/>
  <c r="J188" i="3"/>
  <c r="F188" i="3"/>
  <c r="H188" i="3"/>
  <c r="J129" i="3"/>
  <c r="F129" i="3"/>
  <c r="H129" i="3"/>
  <c r="I129" i="3"/>
  <c r="K129" i="3"/>
  <c r="I103" i="3"/>
  <c r="J103" i="3"/>
  <c r="K103" i="3"/>
  <c r="H103" i="3"/>
  <c r="F103" i="3"/>
  <c r="K7" i="3"/>
  <c r="I7" i="3"/>
  <c r="H7" i="3"/>
  <c r="F7" i="3"/>
  <c r="J7" i="3"/>
  <c r="I14" i="3"/>
  <c r="J14" i="3"/>
  <c r="K14" i="3"/>
  <c r="F14" i="3"/>
  <c r="H14" i="3"/>
  <c r="H56" i="3"/>
  <c r="K56" i="3"/>
  <c r="J56" i="3"/>
  <c r="F56" i="3"/>
  <c r="I56" i="3"/>
  <c r="F57" i="3"/>
  <c r="I57" i="3"/>
  <c r="H57" i="3"/>
  <c r="J57" i="3"/>
  <c r="K57" i="3"/>
  <c r="I77" i="3"/>
  <c r="K77" i="3"/>
  <c r="F77" i="3"/>
  <c r="H77" i="3"/>
  <c r="J77" i="3"/>
  <c r="K41" i="3"/>
  <c r="J41" i="3"/>
  <c r="F41" i="3"/>
  <c r="I41" i="3"/>
  <c r="H41" i="3"/>
  <c r="I35" i="3"/>
  <c r="H35" i="3"/>
  <c r="F35" i="3"/>
  <c r="K35" i="3"/>
  <c r="J35" i="3"/>
  <c r="J48" i="3"/>
  <c r="H48" i="3"/>
  <c r="K48" i="3"/>
  <c r="F48" i="3"/>
  <c r="I48" i="3"/>
  <c r="J17" i="3"/>
  <c r="F17" i="3"/>
  <c r="I17" i="3"/>
  <c r="H17" i="3"/>
  <c r="K17" i="3"/>
  <c r="K76" i="3"/>
  <c r="J76" i="3"/>
  <c r="F76" i="3"/>
  <c r="I76" i="3"/>
  <c r="H76" i="3"/>
  <c r="F89" i="3"/>
  <c r="K89" i="3"/>
  <c r="I89" i="3"/>
  <c r="J89" i="3"/>
  <c r="H89" i="3"/>
  <c r="F69" i="3"/>
  <c r="K69" i="3"/>
  <c r="I69" i="3"/>
  <c r="H69" i="3"/>
  <c r="J69" i="3"/>
  <c r="K43" i="3"/>
  <c r="J43" i="3"/>
  <c r="I43" i="3"/>
  <c r="H43" i="3"/>
  <c r="F43" i="3"/>
  <c r="H68" i="3"/>
  <c r="K68" i="3"/>
  <c r="F68" i="3"/>
  <c r="I68" i="3"/>
  <c r="J68" i="3"/>
  <c r="I4" i="3"/>
  <c r="H4" i="3"/>
  <c r="J4" i="3"/>
  <c r="F4" i="3"/>
  <c r="K4" i="3"/>
  <c r="J80" i="3"/>
  <c r="I80" i="3"/>
  <c r="H80" i="3"/>
  <c r="K80" i="3"/>
  <c r="F80" i="3"/>
  <c r="F74" i="3"/>
  <c r="J74" i="3"/>
  <c r="H74" i="3"/>
  <c r="I74" i="3"/>
  <c r="K74" i="3"/>
  <c r="K32" i="3"/>
  <c r="F32" i="3"/>
  <c r="J32" i="3"/>
  <c r="H32" i="3"/>
  <c r="I32" i="3"/>
  <c r="I45" i="3"/>
  <c r="H45" i="3"/>
  <c r="J45" i="3"/>
  <c r="K45" i="3"/>
  <c r="F45" i="3"/>
  <c r="F44" i="3"/>
  <c r="I44" i="3"/>
  <c r="H44" i="3"/>
  <c r="K44" i="3"/>
  <c r="J44" i="3"/>
  <c r="J27" i="3"/>
  <c r="K27" i="3"/>
  <c r="H27" i="3"/>
  <c r="I27" i="3"/>
  <c r="F27" i="3"/>
  <c r="H94" i="3"/>
  <c r="K94" i="3"/>
  <c r="F94" i="3"/>
  <c r="I94" i="3"/>
  <c r="J94" i="3"/>
  <c r="J97" i="3"/>
  <c r="F97" i="3"/>
  <c r="K97" i="3"/>
  <c r="I97" i="3"/>
  <c r="H97" i="3"/>
  <c r="J96" i="3"/>
  <c r="F96" i="3"/>
  <c r="I96" i="3"/>
  <c r="K96" i="3"/>
  <c r="H96" i="3"/>
  <c r="F217" i="3"/>
  <c r="J217" i="3"/>
  <c r="K217" i="3"/>
  <c r="I217" i="3"/>
  <c r="H217" i="3"/>
  <c r="F214" i="3"/>
  <c r="J214" i="3"/>
  <c r="K214" i="3"/>
  <c r="I214" i="3"/>
  <c r="H214" i="3"/>
  <c r="K248" i="3"/>
  <c r="F248" i="3"/>
  <c r="I248" i="3"/>
  <c r="H248" i="3"/>
  <c r="J248" i="3"/>
  <c r="K237" i="3"/>
  <c r="I237" i="3"/>
  <c r="H237" i="3"/>
  <c r="J237" i="3"/>
  <c r="F237" i="3"/>
  <c r="H229" i="3"/>
  <c r="F229" i="3"/>
  <c r="J229" i="3"/>
  <c r="K229" i="3"/>
  <c r="I229" i="3"/>
  <c r="H763" i="3"/>
  <c r="F763" i="3"/>
  <c r="K763" i="3"/>
  <c r="J763" i="3"/>
  <c r="I763" i="3"/>
  <c r="H270" i="3"/>
  <c r="J270" i="3"/>
  <c r="K270" i="3"/>
  <c r="F270" i="3"/>
  <c r="I270" i="3"/>
  <c r="K689" i="3"/>
  <c r="I689" i="3"/>
  <c r="H689" i="3"/>
  <c r="F689" i="3"/>
  <c r="J689" i="3"/>
  <c r="F449" i="3"/>
  <c r="I449" i="3"/>
  <c r="J449" i="3"/>
  <c r="H449" i="3"/>
  <c r="K449" i="3"/>
  <c r="F434" i="3"/>
  <c r="J434" i="3"/>
  <c r="I434" i="3"/>
  <c r="H434" i="3"/>
  <c r="K434" i="3"/>
  <c r="H474" i="3"/>
  <c r="I474" i="3"/>
  <c r="J474" i="3"/>
  <c r="K474" i="3"/>
  <c r="F474" i="3"/>
  <c r="F633" i="3"/>
  <c r="J633" i="3"/>
  <c r="I633" i="3"/>
  <c r="H633" i="3"/>
  <c r="K633" i="3"/>
  <c r="F368" i="3"/>
  <c r="K368" i="3"/>
  <c r="I368" i="3"/>
  <c r="J368" i="3"/>
  <c r="H368" i="3"/>
  <c r="J280" i="3"/>
  <c r="H280" i="3"/>
  <c r="K280" i="3"/>
  <c r="I280" i="3"/>
  <c r="F280" i="3"/>
  <c r="J926" i="3"/>
  <c r="F926" i="3"/>
  <c r="H926" i="3"/>
  <c r="K926" i="3"/>
  <c r="I926" i="3"/>
  <c r="K39" i="3"/>
  <c r="H39" i="3"/>
  <c r="I39" i="3"/>
  <c r="J39" i="3"/>
  <c r="F39" i="3"/>
  <c r="J919" i="3"/>
  <c r="F919" i="3"/>
  <c r="I919" i="3"/>
  <c r="H919" i="3"/>
  <c r="K919" i="3"/>
  <c r="K256" i="3"/>
  <c r="I256" i="3"/>
  <c r="F256" i="3"/>
  <c r="H256" i="3"/>
  <c r="J256" i="3"/>
  <c r="F278" i="3"/>
  <c r="I278" i="3"/>
  <c r="H278" i="3"/>
  <c r="J278" i="3"/>
  <c r="K278" i="3"/>
  <c r="J452" i="3"/>
  <c r="F452" i="3"/>
  <c r="I452" i="3"/>
  <c r="K452" i="3"/>
  <c r="H452" i="3"/>
  <c r="H322" i="3"/>
  <c r="I322" i="3"/>
  <c r="F322" i="3"/>
  <c r="K322" i="3"/>
  <c r="J322" i="3"/>
  <c r="J718" i="3"/>
  <c r="F718" i="3"/>
  <c r="I718" i="3"/>
  <c r="H718" i="3"/>
  <c r="K718" i="3"/>
  <c r="J225" i="3"/>
  <c r="H225" i="3"/>
  <c r="F225" i="3"/>
  <c r="K225" i="3"/>
  <c r="I225" i="3"/>
  <c r="F233" i="3"/>
  <c r="I233" i="3"/>
  <c r="K233" i="3"/>
  <c r="J233" i="3"/>
  <c r="H233" i="3"/>
  <c r="H821" i="3"/>
  <c r="I821" i="3"/>
  <c r="K821" i="3"/>
  <c r="F821" i="3"/>
  <c r="J821" i="3"/>
  <c r="K414" i="3"/>
  <c r="H414" i="3"/>
  <c r="F414" i="3"/>
  <c r="J414" i="3"/>
  <c r="I414" i="3"/>
  <c r="H906" i="3"/>
  <c r="I906" i="3"/>
  <c r="F906" i="3"/>
  <c r="J906" i="3"/>
  <c r="K906" i="3"/>
  <c r="J344" i="3"/>
  <c r="H344" i="3"/>
  <c r="K344" i="3"/>
  <c r="F344" i="3"/>
  <c r="I344" i="3"/>
  <c r="H607" i="3"/>
  <c r="F607" i="3"/>
  <c r="I607" i="3"/>
  <c r="K607" i="3"/>
  <c r="J607" i="3"/>
  <c r="J478" i="3"/>
  <c r="K478" i="3"/>
  <c r="I478" i="3"/>
  <c r="H478" i="3"/>
  <c r="F478" i="3"/>
  <c r="J314" i="3"/>
  <c r="K314" i="3"/>
  <c r="I314" i="3"/>
  <c r="F314" i="3"/>
  <c r="H314" i="3"/>
  <c r="F323" i="3"/>
  <c r="J323" i="3"/>
  <c r="H323" i="3"/>
  <c r="I323" i="3"/>
  <c r="K323" i="3"/>
  <c r="I684" i="3"/>
  <c r="F684" i="3"/>
  <c r="J684" i="3"/>
  <c r="K684" i="3"/>
  <c r="H684" i="3"/>
  <c r="J861" i="8"/>
  <c r="K861" i="8"/>
  <c r="F300" i="3"/>
  <c r="H300" i="3"/>
  <c r="I300" i="3"/>
  <c r="K300" i="3"/>
  <c r="J300" i="3"/>
  <c r="F410" i="3"/>
  <c r="H410" i="3"/>
  <c r="K410" i="3"/>
  <c r="J410" i="3"/>
  <c r="I410" i="3"/>
  <c r="H367" i="3"/>
  <c r="J367" i="3"/>
  <c r="I367" i="3"/>
  <c r="F367" i="3"/>
  <c r="K367" i="3"/>
  <c r="H566" i="3"/>
  <c r="F566" i="3"/>
  <c r="I566" i="3"/>
  <c r="J566" i="3"/>
  <c r="K566" i="3"/>
  <c r="F373" i="3"/>
  <c r="K373" i="3"/>
  <c r="J373" i="3"/>
  <c r="H373" i="3"/>
  <c r="I373" i="3"/>
  <c r="J220" i="3"/>
  <c r="K220" i="3"/>
  <c r="I220" i="3"/>
  <c r="H220" i="3"/>
  <c r="F220" i="3"/>
  <c r="I221" i="3"/>
  <c r="H221" i="3"/>
  <c r="K221" i="3"/>
  <c r="F221" i="3"/>
  <c r="J221" i="3"/>
  <c r="K448" i="3"/>
  <c r="J448" i="3"/>
  <c r="F448" i="3"/>
  <c r="I448" i="3"/>
  <c r="H448" i="3"/>
  <c r="J774" i="3"/>
  <c r="I774" i="3"/>
  <c r="F774" i="3"/>
  <c r="K774" i="3"/>
  <c r="H774" i="3"/>
  <c r="J900" i="8"/>
  <c r="K900" i="8"/>
  <c r="F824" i="3"/>
  <c r="K824" i="3"/>
  <c r="H824" i="3"/>
  <c r="I824" i="3"/>
  <c r="J824" i="3"/>
  <c r="J916" i="3"/>
  <c r="I916" i="3"/>
  <c r="K916" i="3"/>
  <c r="H916" i="3"/>
  <c r="F916" i="3"/>
  <c r="I748" i="3"/>
  <c r="K748" i="3"/>
  <c r="H748" i="3"/>
  <c r="F748" i="3"/>
  <c r="J748" i="3"/>
  <c r="I998" i="3"/>
  <c r="H998" i="3"/>
  <c r="K998" i="3"/>
  <c r="F998" i="3"/>
  <c r="J998" i="3"/>
  <c r="I502" i="3"/>
  <c r="H502" i="3"/>
  <c r="J502" i="3"/>
  <c r="F502" i="3"/>
  <c r="K502" i="3"/>
  <c r="H902" i="3"/>
  <c r="I902" i="3"/>
  <c r="F902" i="3"/>
  <c r="K902" i="3"/>
  <c r="J902" i="3"/>
  <c r="I401" i="3"/>
  <c r="J401" i="3"/>
  <c r="H401" i="3"/>
  <c r="F401" i="3"/>
  <c r="K401" i="3"/>
  <c r="K507" i="3"/>
  <c r="H507" i="3"/>
  <c r="I507" i="3"/>
  <c r="F507" i="3"/>
  <c r="J507" i="3"/>
  <c r="I353" i="3"/>
  <c r="F353" i="3"/>
  <c r="H353" i="3"/>
  <c r="J353" i="3"/>
  <c r="K353" i="3"/>
  <c r="H954" i="3"/>
  <c r="F954" i="3"/>
  <c r="J954" i="3"/>
  <c r="K954" i="3"/>
  <c r="I954" i="3"/>
  <c r="J882" i="3"/>
  <c r="H882" i="3"/>
  <c r="K882" i="3"/>
  <c r="I882" i="3"/>
  <c r="F882" i="3"/>
  <c r="F235" i="3"/>
  <c r="J235" i="3"/>
  <c r="I235" i="3"/>
  <c r="H235" i="3"/>
  <c r="K235" i="3"/>
  <c r="H208" i="3"/>
  <c r="J208" i="3"/>
  <c r="I208" i="3"/>
  <c r="K208" i="3"/>
  <c r="F208" i="3"/>
  <c r="I245" i="3"/>
  <c r="J245" i="3"/>
  <c r="K245" i="3"/>
  <c r="F245" i="3"/>
  <c r="H245" i="3"/>
  <c r="F210" i="3"/>
  <c r="I210" i="3"/>
  <c r="J210" i="3"/>
  <c r="K210" i="3"/>
  <c r="H210" i="3"/>
  <c r="H647" i="3"/>
  <c r="I647" i="3"/>
  <c r="J647" i="3"/>
  <c r="K647" i="3"/>
  <c r="F647" i="3"/>
  <c r="H578" i="3"/>
  <c r="I578" i="3"/>
  <c r="J578" i="3"/>
  <c r="K578" i="3"/>
  <c r="F578" i="3"/>
  <c r="J303" i="3"/>
  <c r="F303" i="3"/>
  <c r="H303" i="3"/>
  <c r="K303" i="3"/>
  <c r="I303" i="3"/>
  <c r="H429" i="3"/>
  <c r="I429" i="3"/>
  <c r="F429" i="3"/>
  <c r="J429" i="3"/>
  <c r="K429" i="3"/>
  <c r="K870" i="3"/>
  <c r="F870" i="3"/>
  <c r="H870" i="3"/>
  <c r="J870" i="3"/>
  <c r="I870" i="3"/>
  <c r="J258" i="3"/>
  <c r="K258" i="3"/>
  <c r="H258" i="3"/>
  <c r="I258" i="3"/>
  <c r="F258" i="3"/>
  <c r="F393" i="3"/>
  <c r="I393" i="3"/>
  <c r="J393" i="3"/>
  <c r="H393" i="3"/>
  <c r="K393" i="3"/>
  <c r="I664" i="3"/>
  <c r="K664" i="3"/>
  <c r="F664" i="3"/>
  <c r="H664" i="3"/>
  <c r="J664" i="3"/>
  <c r="I291" i="3"/>
  <c r="H291" i="3"/>
  <c r="J291" i="3"/>
  <c r="F291" i="3"/>
  <c r="K291" i="3"/>
  <c r="F862" i="3"/>
  <c r="J862" i="3"/>
  <c r="H862" i="3"/>
  <c r="I862" i="3"/>
  <c r="K862" i="3"/>
  <c r="I572" i="3"/>
  <c r="J572" i="3"/>
  <c r="H572" i="3"/>
  <c r="F572" i="3"/>
  <c r="K572" i="3"/>
  <c r="K600" i="3"/>
  <c r="F600" i="3"/>
  <c r="I600" i="3"/>
  <c r="J600" i="3"/>
  <c r="H600" i="3"/>
  <c r="I898" i="3"/>
  <c r="K898" i="3"/>
  <c r="F898" i="3"/>
  <c r="H898" i="3"/>
  <c r="J898" i="3"/>
  <c r="F736" i="3"/>
  <c r="H736" i="3"/>
  <c r="K736" i="3"/>
  <c r="J736" i="3"/>
  <c r="I736" i="3"/>
  <c r="K980" i="3"/>
  <c r="I980" i="3"/>
  <c r="J980" i="3"/>
  <c r="F980" i="3"/>
  <c r="H980" i="3"/>
  <c r="H347" i="3"/>
  <c r="I347" i="3"/>
  <c r="K347" i="3"/>
  <c r="J347" i="3"/>
  <c r="F347" i="3"/>
  <c r="J848" i="8"/>
  <c r="K848" i="8"/>
  <c r="I616" i="3"/>
  <c r="K616" i="3"/>
  <c r="F616" i="3"/>
  <c r="J616" i="3"/>
  <c r="H616" i="3"/>
  <c r="J355" i="3"/>
  <c r="I355" i="3"/>
  <c r="F355" i="3"/>
  <c r="H355" i="3"/>
  <c r="K355" i="3"/>
  <c r="K472" i="3"/>
  <c r="H472" i="3"/>
  <c r="J472" i="3"/>
  <c r="I472" i="3"/>
  <c r="F472" i="3"/>
  <c r="I436" i="3"/>
  <c r="K436" i="3"/>
  <c r="J436" i="3"/>
  <c r="H436" i="3"/>
  <c r="F436" i="3"/>
  <c r="J567" i="3"/>
  <c r="I567" i="3"/>
  <c r="K567" i="3"/>
  <c r="H567" i="3"/>
  <c r="F567" i="3"/>
  <c r="H656" i="3"/>
  <c r="I656" i="3"/>
  <c r="J656" i="3"/>
  <c r="F656" i="3"/>
  <c r="K656" i="3"/>
  <c r="J948" i="3"/>
  <c r="I948" i="3"/>
  <c r="F948" i="3"/>
  <c r="H948" i="3"/>
  <c r="K948" i="3"/>
  <c r="F601" i="3"/>
  <c r="H601" i="3"/>
  <c r="K601" i="3"/>
  <c r="J601" i="3"/>
  <c r="I601" i="3"/>
  <c r="J376" i="3"/>
  <c r="F376" i="3"/>
  <c r="I376" i="3"/>
  <c r="H376" i="3"/>
  <c r="K376" i="3"/>
  <c r="H495" i="3"/>
  <c r="F495" i="3"/>
  <c r="K495" i="3"/>
  <c r="I495" i="3"/>
  <c r="J495" i="3"/>
  <c r="K421" i="3"/>
  <c r="I421" i="3"/>
  <c r="F421" i="3"/>
  <c r="J421" i="3"/>
  <c r="H421" i="3"/>
  <c r="K590" i="3"/>
  <c r="F590" i="3"/>
  <c r="I590" i="3"/>
  <c r="J590" i="3"/>
  <c r="H590" i="3"/>
  <c r="H465" i="3"/>
  <c r="J465" i="3"/>
  <c r="I465" i="3"/>
  <c r="K465" i="3"/>
  <c r="F465" i="3"/>
  <c r="J977" i="3"/>
  <c r="F977" i="3"/>
  <c r="I977" i="3"/>
  <c r="K977" i="3"/>
  <c r="H977" i="3"/>
  <c r="H928" i="3"/>
  <c r="F928" i="3"/>
  <c r="J928" i="3"/>
  <c r="K928" i="3"/>
  <c r="I928" i="3"/>
  <c r="I415" i="3"/>
  <c r="K415" i="3"/>
  <c r="J415" i="3"/>
  <c r="F415" i="3"/>
  <c r="H415" i="3"/>
  <c r="F298" i="3"/>
  <c r="H298" i="3"/>
  <c r="I298" i="3"/>
  <c r="J298" i="3"/>
  <c r="K298" i="3"/>
  <c r="J935" i="8"/>
  <c r="K935" i="8"/>
  <c r="J939" i="8"/>
  <c r="K939" i="8"/>
  <c r="J869" i="3"/>
  <c r="I869" i="3"/>
  <c r="H869" i="3"/>
  <c r="K869" i="3"/>
  <c r="F869" i="3"/>
  <c r="I814" i="3"/>
  <c r="H814" i="3"/>
  <c r="F814" i="3"/>
  <c r="J814" i="3"/>
  <c r="K814" i="3"/>
  <c r="I811" i="3"/>
  <c r="K811" i="3"/>
  <c r="J811" i="3"/>
  <c r="F811" i="3"/>
  <c r="H811" i="3"/>
  <c r="F276" i="3"/>
  <c r="K276" i="3"/>
  <c r="J276" i="3"/>
  <c r="H276" i="3"/>
  <c r="I276" i="3"/>
  <c r="I640" i="3"/>
  <c r="K640" i="3"/>
  <c r="F640" i="3"/>
  <c r="J640" i="3"/>
  <c r="H640" i="3"/>
  <c r="H910" i="3"/>
  <c r="F910" i="3"/>
  <c r="K910" i="3"/>
  <c r="J910" i="3"/>
  <c r="I910" i="3"/>
  <c r="F422" i="3"/>
  <c r="K422" i="3"/>
  <c r="I422" i="3"/>
  <c r="J422" i="3"/>
  <c r="H422" i="3"/>
  <c r="K900" i="3"/>
  <c r="H900" i="3"/>
  <c r="J900" i="3"/>
  <c r="I900" i="3"/>
  <c r="F900" i="3"/>
  <c r="I943" i="3"/>
  <c r="K943" i="3"/>
  <c r="H943" i="3"/>
  <c r="J943" i="3"/>
  <c r="F943" i="3"/>
  <c r="I309" i="3"/>
  <c r="K309" i="3"/>
  <c r="F309" i="3"/>
  <c r="J309" i="3"/>
  <c r="H309" i="3"/>
  <c r="H359" i="3"/>
  <c r="F359" i="3"/>
  <c r="J359" i="3"/>
  <c r="I359" i="3"/>
  <c r="K359" i="3"/>
  <c r="K321" i="3"/>
  <c r="I321" i="3"/>
  <c r="J321" i="3"/>
  <c r="H321" i="3"/>
  <c r="F321" i="3"/>
  <c r="H604" i="3"/>
  <c r="J604" i="3"/>
  <c r="I604" i="3"/>
  <c r="K604" i="3"/>
  <c r="F604" i="3"/>
  <c r="J887" i="3"/>
  <c r="H887" i="3"/>
  <c r="K887" i="3"/>
  <c r="F887" i="3"/>
  <c r="I887" i="3"/>
  <c r="J808" i="3"/>
  <c r="F808" i="3"/>
  <c r="K808" i="3"/>
  <c r="H808" i="3"/>
  <c r="I808" i="3"/>
  <c r="I834" i="3"/>
  <c r="F834" i="3"/>
  <c r="J834" i="3"/>
  <c r="K834" i="3"/>
  <c r="H834" i="3"/>
  <c r="H468" i="3"/>
  <c r="I468" i="3"/>
  <c r="K468" i="3"/>
  <c r="F468" i="3"/>
  <c r="J468" i="3"/>
  <c r="H441" i="3"/>
  <c r="I441" i="3"/>
  <c r="J441" i="3"/>
  <c r="K441" i="3"/>
  <c r="F441" i="3"/>
  <c r="J312" i="3"/>
  <c r="K312" i="3"/>
  <c r="H312" i="3"/>
  <c r="I312" i="3"/>
  <c r="F312" i="3"/>
  <c r="H354" i="3"/>
  <c r="F354" i="3"/>
  <c r="K354" i="3"/>
  <c r="I354" i="3"/>
  <c r="J354" i="3"/>
  <c r="I976" i="3"/>
  <c r="F976" i="3"/>
  <c r="H976" i="3"/>
  <c r="J976" i="3"/>
  <c r="K976" i="3"/>
  <c r="F924" i="3"/>
  <c r="K924" i="3"/>
  <c r="H924" i="3"/>
  <c r="I924" i="3"/>
  <c r="J924" i="3"/>
  <c r="K737" i="3"/>
  <c r="F737" i="3"/>
  <c r="I737" i="3"/>
  <c r="J737" i="3"/>
  <c r="H737" i="3"/>
  <c r="J597" i="3"/>
  <c r="I597" i="3"/>
  <c r="K597" i="3"/>
  <c r="H597" i="3"/>
  <c r="F597" i="3"/>
  <c r="F661" i="3"/>
  <c r="H661" i="3"/>
  <c r="I661" i="3"/>
  <c r="K661" i="3"/>
  <c r="J661" i="3"/>
  <c r="J815" i="3"/>
  <c r="K815" i="3"/>
  <c r="H815" i="3"/>
  <c r="I815" i="3"/>
  <c r="F815" i="3"/>
  <c r="J835" i="3"/>
  <c r="K835" i="3"/>
  <c r="F835" i="3"/>
  <c r="I835" i="3"/>
  <c r="H835" i="3"/>
  <c r="H679" i="3"/>
  <c r="J679" i="3"/>
  <c r="K679" i="3"/>
  <c r="I679" i="3"/>
  <c r="F679" i="3"/>
  <c r="J433" i="3"/>
  <c r="I433" i="3"/>
  <c r="F433" i="3"/>
  <c r="H433" i="3"/>
  <c r="K433" i="3"/>
  <c r="K473" i="3"/>
  <c r="I473" i="3"/>
  <c r="H473" i="3"/>
  <c r="J473" i="3"/>
  <c r="F473" i="3"/>
  <c r="J964" i="8"/>
  <c r="K964" i="8"/>
  <c r="I701" i="3"/>
  <c r="K701" i="3"/>
  <c r="H701" i="3"/>
  <c r="F701" i="3"/>
  <c r="J701" i="3"/>
  <c r="H966" i="3"/>
  <c r="J966" i="3"/>
  <c r="K966" i="3"/>
  <c r="I966" i="3"/>
  <c r="F966" i="3"/>
  <c r="K888" i="3"/>
  <c r="F888" i="3"/>
  <c r="H888" i="3"/>
  <c r="I888" i="3"/>
  <c r="J888" i="3"/>
  <c r="I358" i="3"/>
  <c r="J358" i="3"/>
  <c r="F358" i="3"/>
  <c r="H358" i="3"/>
  <c r="K358" i="3"/>
  <c r="K785" i="3"/>
  <c r="J785" i="3"/>
  <c r="I785" i="3"/>
  <c r="F785" i="3"/>
  <c r="H785" i="3"/>
  <c r="F710" i="3"/>
  <c r="K710" i="3"/>
  <c r="J710" i="3"/>
  <c r="H710" i="3"/>
  <c r="I710" i="3"/>
  <c r="J497" i="3"/>
  <c r="K497" i="3"/>
  <c r="F497" i="3"/>
  <c r="I497" i="3"/>
  <c r="H497" i="3"/>
  <c r="H440" i="3"/>
  <c r="F440" i="3"/>
  <c r="K440" i="3"/>
  <c r="J440" i="3"/>
  <c r="I440" i="3"/>
  <c r="K924" i="8"/>
  <c r="J924" i="8"/>
  <c r="I525" i="3"/>
  <c r="K525" i="3"/>
  <c r="J525" i="3"/>
  <c r="H525" i="3"/>
  <c r="F525" i="3"/>
  <c r="J272" i="3"/>
  <c r="H272" i="3"/>
  <c r="K272" i="3"/>
  <c r="I272" i="3"/>
  <c r="F272" i="3"/>
  <c r="H261" i="3"/>
  <c r="J261" i="3"/>
  <c r="F261" i="3"/>
  <c r="K261" i="3"/>
  <c r="I261" i="3"/>
  <c r="J949" i="3"/>
  <c r="H949" i="3"/>
  <c r="I949" i="3"/>
  <c r="K949" i="3"/>
  <c r="F949" i="3"/>
  <c r="F802" i="3"/>
  <c r="H802" i="3"/>
  <c r="I802" i="3"/>
  <c r="J802" i="3"/>
  <c r="K802" i="3"/>
  <c r="K823" i="8"/>
  <c r="J823" i="8"/>
  <c r="J787" i="8"/>
  <c r="K787" i="8"/>
  <c r="I496" i="3"/>
  <c r="F496" i="3"/>
  <c r="H496" i="3"/>
  <c r="J496" i="3"/>
  <c r="K496" i="3"/>
  <c r="K391" i="3"/>
  <c r="H391" i="3"/>
  <c r="F391" i="3"/>
  <c r="J391" i="3"/>
  <c r="I391" i="3"/>
  <c r="K707" i="3"/>
  <c r="I707" i="3"/>
  <c r="F707" i="3"/>
  <c r="J707" i="3"/>
  <c r="H707" i="3"/>
  <c r="H563" i="3"/>
  <c r="K563" i="3"/>
  <c r="F563" i="3"/>
  <c r="J563" i="3"/>
  <c r="I563" i="3"/>
  <c r="H493" i="3"/>
  <c r="K493" i="3"/>
  <c r="F493" i="3"/>
  <c r="J493" i="3"/>
  <c r="I493" i="3"/>
  <c r="I830" i="3"/>
  <c r="H830" i="3"/>
  <c r="K830" i="3"/>
  <c r="F830" i="3"/>
  <c r="J830" i="3"/>
  <c r="K898" i="8"/>
  <c r="J898" i="8"/>
  <c r="K385" i="3"/>
  <c r="I385" i="3"/>
  <c r="J385" i="3"/>
  <c r="F385" i="3"/>
  <c r="H385" i="3"/>
  <c r="F397" i="3"/>
  <c r="H397" i="3"/>
  <c r="I397" i="3"/>
  <c r="J397" i="3"/>
  <c r="K397" i="3"/>
  <c r="F526" i="3"/>
  <c r="I526" i="3"/>
  <c r="J526" i="3"/>
  <c r="H526" i="3"/>
  <c r="K526" i="3"/>
  <c r="I365" i="3"/>
  <c r="K365" i="3"/>
  <c r="F365" i="3"/>
  <c r="J365" i="3"/>
  <c r="H365" i="3"/>
  <c r="H325" i="3"/>
  <c r="K325" i="3"/>
  <c r="J325" i="3"/>
  <c r="F325" i="3"/>
  <c r="I325" i="3"/>
  <c r="K487" i="3"/>
  <c r="H487" i="3"/>
  <c r="I487" i="3"/>
  <c r="J487" i="3"/>
  <c r="F487" i="3"/>
  <c r="I506" i="3"/>
  <c r="J506" i="3"/>
  <c r="H506" i="3"/>
  <c r="F506" i="3"/>
  <c r="K506" i="3"/>
  <c r="F423" i="3"/>
  <c r="I423" i="3"/>
  <c r="H423" i="3"/>
  <c r="J423" i="3"/>
  <c r="K423" i="3"/>
  <c r="K712" i="3"/>
  <c r="J712" i="3"/>
  <c r="I712" i="3"/>
  <c r="F712" i="3"/>
  <c r="H712" i="3"/>
  <c r="J234" i="3"/>
  <c r="F234" i="3"/>
  <c r="K234" i="3"/>
  <c r="I234" i="3"/>
  <c r="H234" i="3"/>
  <c r="J568" i="3"/>
  <c r="K568" i="3"/>
  <c r="H568" i="3"/>
  <c r="I568" i="3"/>
  <c r="F568" i="3"/>
  <c r="H649" i="3"/>
  <c r="J649" i="3"/>
  <c r="F649" i="3"/>
  <c r="I649" i="3"/>
  <c r="K649" i="3"/>
  <c r="J973" i="8"/>
  <c r="K973" i="8"/>
  <c r="K392" i="3"/>
  <c r="F392" i="3"/>
  <c r="I392" i="3"/>
  <c r="H392" i="3"/>
  <c r="J392" i="3"/>
  <c r="H752" i="3"/>
  <c r="J752" i="3"/>
  <c r="I752" i="3"/>
  <c r="K752" i="3"/>
  <c r="F752" i="3"/>
  <c r="K675" i="3"/>
  <c r="J675" i="3"/>
  <c r="F675" i="3"/>
  <c r="H675" i="3"/>
  <c r="I675" i="3"/>
  <c r="F876" i="3"/>
  <c r="H876" i="3"/>
  <c r="J876" i="3"/>
  <c r="K876" i="3"/>
  <c r="I876" i="3"/>
  <c r="K984" i="3"/>
  <c r="J984" i="3"/>
  <c r="F984" i="3"/>
  <c r="I984" i="3"/>
  <c r="H984" i="3"/>
  <c r="J820" i="8"/>
  <c r="K820" i="8"/>
  <c r="F459" i="3"/>
  <c r="H459" i="3"/>
  <c r="J459" i="3"/>
  <c r="I459" i="3"/>
  <c r="K459" i="3"/>
  <c r="F369" i="3"/>
  <c r="K369" i="3"/>
  <c r="H369" i="3"/>
  <c r="I369" i="3"/>
  <c r="J369" i="3"/>
  <c r="H594" i="3"/>
  <c r="F594" i="3"/>
  <c r="I594" i="3"/>
  <c r="J594" i="3"/>
  <c r="K594" i="3"/>
  <c r="H389" i="3"/>
  <c r="J389" i="3"/>
  <c r="F389" i="3"/>
  <c r="I389" i="3"/>
  <c r="K389" i="3"/>
  <c r="I631" i="3"/>
  <c r="F631" i="3"/>
  <c r="J631" i="3"/>
  <c r="K631" i="3"/>
  <c r="H631" i="3"/>
  <c r="F302" i="3"/>
  <c r="H302" i="3"/>
  <c r="I302" i="3"/>
  <c r="K302" i="3"/>
  <c r="J302" i="3"/>
  <c r="J363" i="3"/>
  <c r="F363" i="3"/>
  <c r="K363" i="3"/>
  <c r="I363" i="3"/>
  <c r="H363" i="3"/>
  <c r="J366" i="3"/>
  <c r="H366" i="3"/>
  <c r="F366" i="3"/>
  <c r="I366" i="3"/>
  <c r="K366" i="3"/>
  <c r="K268" i="3"/>
  <c r="H268" i="3"/>
  <c r="F268" i="3"/>
  <c r="J268" i="3"/>
  <c r="I268" i="3"/>
  <c r="K361" i="3"/>
  <c r="I361" i="3"/>
  <c r="H361" i="3"/>
  <c r="J361" i="3"/>
  <c r="F361" i="3"/>
  <c r="H582" i="3"/>
  <c r="F582" i="3"/>
  <c r="K582" i="3"/>
  <c r="I582" i="3"/>
  <c r="J582" i="3"/>
  <c r="K411" i="3"/>
  <c r="F411" i="3"/>
  <c r="J411" i="3"/>
  <c r="H411" i="3"/>
  <c r="I411" i="3"/>
  <c r="K828" i="3"/>
  <c r="F828" i="3"/>
  <c r="H828" i="3"/>
  <c r="J828" i="3"/>
  <c r="I828" i="3"/>
  <c r="F340" i="3"/>
  <c r="I340" i="3"/>
  <c r="H340" i="3"/>
  <c r="K340" i="3"/>
  <c r="J340" i="3"/>
  <c r="J747" i="3"/>
  <c r="F747" i="3"/>
  <c r="H747" i="3"/>
  <c r="K747" i="3"/>
  <c r="I747" i="3"/>
  <c r="H311" i="3"/>
  <c r="J311" i="3"/>
  <c r="K311" i="3"/>
  <c r="F311" i="3"/>
  <c r="I311" i="3"/>
  <c r="H791" i="3"/>
  <c r="J791" i="3"/>
  <c r="F791" i="3"/>
  <c r="K791" i="3"/>
  <c r="I791" i="3"/>
  <c r="J364" i="3"/>
  <c r="K364" i="3"/>
  <c r="H364" i="3"/>
  <c r="F364" i="3"/>
  <c r="I364" i="3"/>
  <c r="I913" i="3"/>
  <c r="J913" i="3"/>
  <c r="F913" i="3"/>
  <c r="K913" i="3"/>
  <c r="H913" i="3"/>
  <c r="J731" i="8"/>
  <c r="K731" i="8"/>
  <c r="H665" i="3"/>
  <c r="J665" i="3"/>
  <c r="I665" i="3"/>
  <c r="F665" i="3"/>
  <c r="K665" i="3"/>
  <c r="H466" i="3"/>
  <c r="J466" i="3"/>
  <c r="K466" i="3"/>
  <c r="I466" i="3"/>
  <c r="F466" i="3"/>
  <c r="J784" i="8"/>
  <c r="K784" i="8"/>
  <c r="I536" i="3"/>
  <c r="H536" i="3"/>
  <c r="F536" i="3"/>
  <c r="K536" i="3"/>
  <c r="J536" i="3"/>
  <c r="K483" i="3"/>
  <c r="H483" i="3"/>
  <c r="J483" i="3"/>
  <c r="I483" i="3"/>
  <c r="F483" i="3"/>
  <c r="I324" i="3"/>
  <c r="F324" i="3"/>
  <c r="K324" i="3"/>
  <c r="H324" i="3"/>
  <c r="J324" i="3"/>
  <c r="K845" i="3"/>
  <c r="J845" i="3"/>
  <c r="I845" i="3"/>
  <c r="F845" i="3"/>
  <c r="H845" i="3"/>
  <c r="J800" i="3"/>
  <c r="H800" i="3"/>
  <c r="K800" i="3"/>
  <c r="I800" i="3"/>
  <c r="F800" i="3"/>
  <c r="I375" i="3"/>
  <c r="H375" i="3"/>
  <c r="J375" i="3"/>
  <c r="F375" i="3"/>
  <c r="K375" i="3"/>
  <c r="J734" i="3"/>
  <c r="I734" i="3"/>
  <c r="F734" i="3"/>
  <c r="H734" i="3"/>
  <c r="K734" i="3"/>
  <c r="F390" i="3"/>
  <c r="H390" i="3"/>
  <c r="I390" i="3"/>
  <c r="J390" i="3"/>
  <c r="K390" i="3"/>
  <c r="F614" i="3"/>
  <c r="I614" i="3"/>
  <c r="J614" i="3"/>
  <c r="K614" i="3"/>
  <c r="H614" i="3"/>
  <c r="H395" i="3"/>
  <c r="J395" i="3"/>
  <c r="F395" i="3"/>
  <c r="K395" i="3"/>
  <c r="I395" i="3"/>
  <c r="H605" i="3"/>
  <c r="J605" i="3"/>
  <c r="F605" i="3"/>
  <c r="K605" i="3"/>
  <c r="I605" i="3"/>
  <c r="K562" i="3"/>
  <c r="I562" i="3"/>
  <c r="J562" i="3"/>
  <c r="H562" i="3"/>
  <c r="F562" i="3"/>
  <c r="H307" i="3"/>
  <c r="I307" i="3"/>
  <c r="J307" i="3"/>
  <c r="K307" i="3"/>
  <c r="F307" i="3"/>
  <c r="K932" i="3"/>
  <c r="I932" i="3"/>
  <c r="F932" i="3"/>
  <c r="J932" i="3"/>
  <c r="H932" i="3"/>
  <c r="H351" i="3"/>
  <c r="K351" i="3"/>
  <c r="J351" i="3"/>
  <c r="I351" i="3"/>
  <c r="F351" i="3"/>
  <c r="H721" i="3"/>
  <c r="I721" i="3"/>
  <c r="K721" i="3"/>
  <c r="F721" i="3"/>
  <c r="J721" i="3"/>
  <c r="J938" i="3"/>
  <c r="H938" i="3"/>
  <c r="I938" i="3"/>
  <c r="F938" i="3"/>
  <c r="K938" i="3"/>
  <c r="F492" i="3"/>
  <c r="H492" i="3"/>
  <c r="I492" i="3"/>
  <c r="K492" i="3"/>
  <c r="J492" i="3"/>
  <c r="K501" i="3"/>
  <c r="F501" i="3"/>
  <c r="H501" i="3"/>
  <c r="J501" i="3"/>
  <c r="I501" i="3"/>
  <c r="I648" i="3"/>
  <c r="F648" i="3"/>
  <c r="K648" i="3"/>
  <c r="J648" i="3"/>
  <c r="H648" i="3"/>
  <c r="K293" i="3"/>
  <c r="H293" i="3"/>
  <c r="I293" i="3"/>
  <c r="J293" i="3"/>
  <c r="F293" i="3"/>
  <c r="H866" i="3"/>
  <c r="F866" i="3"/>
  <c r="I866" i="3"/>
  <c r="K866" i="3"/>
  <c r="J866" i="3"/>
  <c r="I377" i="3"/>
  <c r="H377" i="3"/>
  <c r="J377" i="3"/>
  <c r="F377" i="3"/>
  <c r="K377" i="3"/>
  <c r="H611" i="3"/>
  <c r="I611" i="3"/>
  <c r="K611" i="3"/>
  <c r="J611" i="3"/>
  <c r="F611" i="3"/>
  <c r="F357" i="3"/>
  <c r="J357" i="3"/>
  <c r="H357" i="3"/>
  <c r="I357" i="3"/>
  <c r="K357" i="3"/>
  <c r="I766" i="3"/>
  <c r="F766" i="3"/>
  <c r="K766" i="3"/>
  <c r="J766" i="3"/>
  <c r="H766" i="3"/>
  <c r="K251" i="3"/>
  <c r="H251" i="3"/>
  <c r="J251" i="3"/>
  <c r="F251" i="3"/>
  <c r="I251" i="3"/>
  <c r="H833" i="3"/>
  <c r="I833" i="3"/>
  <c r="J833" i="3"/>
  <c r="F833" i="3"/>
  <c r="K833" i="3"/>
  <c r="I269" i="3"/>
  <c r="H269" i="3"/>
  <c r="J269" i="3"/>
  <c r="K269" i="3"/>
  <c r="F269" i="3"/>
  <c r="H250" i="3"/>
  <c r="K250" i="3"/>
  <c r="I250" i="3"/>
  <c r="J250" i="3"/>
  <c r="F250" i="3"/>
  <c r="K500" i="3"/>
  <c r="F500" i="3"/>
  <c r="I500" i="3"/>
  <c r="H500" i="3"/>
  <c r="J500" i="3"/>
  <c r="F915" i="3"/>
  <c r="I915" i="3"/>
  <c r="K915" i="3"/>
  <c r="H915" i="3"/>
  <c r="J915" i="3"/>
  <c r="K371" i="3"/>
  <c r="J371" i="3"/>
  <c r="F371" i="3"/>
  <c r="H371" i="3"/>
  <c r="I371" i="3"/>
  <c r="I286" i="3"/>
  <c r="J286" i="3"/>
  <c r="K286" i="3"/>
  <c r="H286" i="3"/>
  <c r="F286" i="3"/>
  <c r="J835" i="8"/>
  <c r="K835" i="8"/>
  <c r="K985" i="8"/>
  <c r="J985" i="8"/>
  <c r="I901" i="3"/>
  <c r="K901" i="3"/>
  <c r="J901" i="3"/>
  <c r="F901" i="3"/>
  <c r="H901" i="3"/>
  <c r="J668" i="3"/>
  <c r="H668" i="3"/>
  <c r="F668" i="3"/>
  <c r="I668" i="3"/>
  <c r="K668" i="3"/>
  <c r="K711" i="3"/>
  <c r="J711" i="3"/>
  <c r="F711" i="3"/>
  <c r="I711" i="3"/>
  <c r="H711" i="3"/>
  <c r="I331" i="3"/>
  <c r="J331" i="3"/>
  <c r="H331" i="3"/>
  <c r="K331" i="3"/>
  <c r="F331" i="3"/>
  <c r="I850" i="3"/>
  <c r="J850" i="3"/>
  <c r="H850" i="3"/>
  <c r="K850" i="3"/>
  <c r="F850" i="3"/>
  <c r="K988" i="8"/>
  <c r="J988" i="8"/>
  <c r="I546" i="3"/>
  <c r="F546" i="3"/>
  <c r="H546" i="3"/>
  <c r="K546" i="3"/>
  <c r="J546" i="3"/>
  <c r="I549" i="3"/>
  <c r="H549" i="3"/>
  <c r="J549" i="3"/>
  <c r="F549" i="3"/>
  <c r="K549" i="3"/>
  <c r="F804" i="3"/>
  <c r="J804" i="3"/>
  <c r="I804" i="3"/>
  <c r="H804" i="3"/>
  <c r="K804" i="3"/>
  <c r="H813" i="3"/>
  <c r="J813" i="3"/>
  <c r="F813" i="3"/>
  <c r="I813" i="3"/>
  <c r="K813" i="3"/>
  <c r="H407" i="3"/>
  <c r="I407" i="3"/>
  <c r="J407" i="3"/>
  <c r="F407" i="3"/>
  <c r="K407" i="3"/>
  <c r="I400" i="3"/>
  <c r="H400" i="3"/>
  <c r="K400" i="3"/>
  <c r="J400" i="3"/>
  <c r="F400" i="3"/>
  <c r="I460" i="3"/>
  <c r="K460" i="3"/>
  <c r="H460" i="3"/>
  <c r="F460" i="3"/>
  <c r="J460" i="3"/>
  <c r="J742" i="8"/>
  <c r="K742" i="8"/>
  <c r="J427" i="3"/>
  <c r="F427" i="3"/>
  <c r="H427" i="3"/>
  <c r="I427" i="3"/>
  <c r="K427" i="3"/>
  <c r="K304" i="3"/>
  <c r="J304" i="3"/>
  <c r="H304" i="3"/>
  <c r="F304" i="3"/>
  <c r="I304" i="3"/>
  <c r="J405" i="3"/>
  <c r="K405" i="3"/>
  <c r="I405" i="3"/>
  <c r="F405" i="3"/>
  <c r="H405" i="3"/>
  <c r="H627" i="3"/>
  <c r="I627" i="3"/>
  <c r="K627" i="3"/>
  <c r="J627" i="3"/>
  <c r="F627" i="3"/>
  <c r="I227" i="3"/>
  <c r="H227" i="3"/>
  <c r="K227" i="3"/>
  <c r="F227" i="3"/>
  <c r="J227" i="3"/>
  <c r="J987" i="8"/>
  <c r="K987" i="8"/>
  <c r="H345" i="3"/>
  <c r="K345" i="3"/>
  <c r="F345" i="3"/>
  <c r="J345" i="3"/>
  <c r="I345" i="3"/>
  <c r="I589" i="3"/>
  <c r="J589" i="3"/>
  <c r="F589" i="3"/>
  <c r="H589" i="3"/>
  <c r="K589" i="3"/>
  <c r="K338" i="3"/>
  <c r="H338" i="3"/>
  <c r="F338" i="3"/>
  <c r="J338" i="3"/>
  <c r="I338" i="3"/>
  <c r="K296" i="3"/>
  <c r="H296" i="3"/>
  <c r="F296" i="3"/>
  <c r="J296" i="3"/>
  <c r="I296" i="3"/>
  <c r="J674" i="3"/>
  <c r="K674" i="3"/>
  <c r="I674" i="3"/>
  <c r="F674" i="3"/>
  <c r="H674" i="3"/>
  <c r="F583" i="3"/>
  <c r="K583" i="3"/>
  <c r="J583" i="3"/>
  <c r="I583" i="3"/>
  <c r="H583" i="3"/>
  <c r="F398" i="3"/>
  <c r="H398" i="3"/>
  <c r="J398" i="3"/>
  <c r="I398" i="3"/>
  <c r="K398" i="3"/>
  <c r="K746" i="3"/>
  <c r="H746" i="3"/>
  <c r="I746" i="3"/>
  <c r="J746" i="3"/>
  <c r="F746" i="3"/>
  <c r="I438" i="3"/>
  <c r="J438" i="3"/>
  <c r="K438" i="3"/>
  <c r="H438" i="3"/>
  <c r="F438" i="3"/>
  <c r="K384" i="3"/>
  <c r="I384" i="3"/>
  <c r="H384" i="3"/>
  <c r="J384" i="3"/>
  <c r="F384" i="3"/>
  <c r="K825" i="3"/>
  <c r="J825" i="3"/>
  <c r="H825" i="3"/>
  <c r="I825" i="3"/>
  <c r="F825" i="3"/>
  <c r="F570" i="3"/>
  <c r="I570" i="3"/>
  <c r="H570" i="3"/>
  <c r="K570" i="3"/>
  <c r="J570" i="3"/>
  <c r="K737" i="8"/>
  <c r="J737" i="8"/>
  <c r="J374" i="3"/>
  <c r="F374" i="3"/>
  <c r="H374" i="3"/>
  <c r="K374" i="3"/>
  <c r="I374" i="3"/>
  <c r="I530" i="3"/>
  <c r="F530" i="3"/>
  <c r="H530" i="3"/>
  <c r="J530" i="3"/>
  <c r="K530" i="3"/>
  <c r="F997" i="3"/>
  <c r="K997" i="3"/>
  <c r="H997" i="3"/>
  <c r="I997" i="3"/>
  <c r="J997" i="3"/>
  <c r="H274" i="3"/>
  <c r="J274" i="3"/>
  <c r="K274" i="3"/>
  <c r="I274" i="3"/>
  <c r="F274" i="3"/>
  <c r="J962" i="3"/>
  <c r="F962" i="3"/>
  <c r="H962" i="3"/>
  <c r="I962" i="3"/>
  <c r="K962" i="3"/>
  <c r="J989" i="3"/>
  <c r="F989" i="3"/>
  <c r="K989" i="3"/>
  <c r="H989" i="3"/>
  <c r="I989" i="3"/>
  <c r="K38" i="3"/>
  <c r="I38" i="3"/>
  <c r="H38" i="3"/>
  <c r="F38" i="3"/>
  <c r="J38" i="3"/>
  <c r="J741" i="3"/>
  <c r="H741" i="3"/>
  <c r="K741" i="3"/>
  <c r="F741" i="3"/>
  <c r="I741" i="3"/>
  <c r="K576" i="3"/>
  <c r="J576" i="3"/>
  <c r="F576" i="3"/>
  <c r="I576" i="3"/>
  <c r="H576" i="3"/>
  <c r="I731" i="3"/>
  <c r="F731" i="3"/>
  <c r="J731" i="3"/>
  <c r="K731" i="3"/>
  <c r="H731" i="3"/>
  <c r="H937" i="3"/>
  <c r="K937" i="3"/>
  <c r="F937" i="3"/>
  <c r="I937" i="3"/>
  <c r="J937" i="3"/>
  <c r="K289" i="3"/>
  <c r="F289" i="3"/>
  <c r="J289" i="3"/>
  <c r="H289" i="3"/>
  <c r="I289" i="3"/>
  <c r="K535" i="3"/>
  <c r="J535" i="3"/>
  <c r="I535" i="3"/>
  <c r="H535" i="3"/>
  <c r="F535" i="3"/>
  <c r="I540" i="3"/>
  <c r="J540" i="3"/>
  <c r="F540" i="3"/>
  <c r="K540" i="3"/>
  <c r="H540" i="3"/>
  <c r="K634" i="3"/>
  <c r="H634" i="3"/>
  <c r="F634" i="3"/>
  <c r="I634" i="3"/>
  <c r="J634" i="3"/>
  <c r="K318" i="3"/>
  <c r="H318" i="3"/>
  <c r="I318" i="3"/>
  <c r="F318" i="3"/>
  <c r="J318" i="3"/>
  <c r="K936" i="8"/>
  <c r="J936" i="8"/>
  <c r="I579" i="3"/>
  <c r="H579" i="3"/>
  <c r="K579" i="3"/>
  <c r="J579" i="3"/>
  <c r="F579" i="3"/>
  <c r="I306" i="3"/>
  <c r="J306" i="3"/>
  <c r="H306" i="3"/>
  <c r="K306" i="3"/>
  <c r="F306" i="3"/>
  <c r="J786" i="3"/>
  <c r="K786" i="3"/>
  <c r="I786" i="3"/>
  <c r="F786" i="3"/>
  <c r="H786" i="3"/>
  <c r="I750" i="3"/>
  <c r="J750" i="3"/>
  <c r="H750" i="3"/>
  <c r="F750" i="3"/>
  <c r="K750" i="3"/>
  <c r="F275" i="3"/>
  <c r="I275" i="3"/>
  <c r="J275" i="3"/>
  <c r="K275" i="3"/>
  <c r="H275" i="3"/>
  <c r="H320" i="3"/>
  <c r="I320" i="3"/>
  <c r="F320" i="3"/>
  <c r="K320" i="3"/>
  <c r="J320" i="3"/>
  <c r="I284" i="3"/>
  <c r="F284" i="3"/>
  <c r="K284" i="3"/>
  <c r="J284" i="3"/>
  <c r="H284" i="3"/>
  <c r="K991" i="8"/>
  <c r="J991" i="8"/>
  <c r="I259" i="3"/>
  <c r="H259" i="3"/>
  <c r="K259" i="3"/>
  <c r="F259" i="3"/>
  <c r="J259" i="3"/>
  <c r="H996" i="3"/>
  <c r="J996" i="3"/>
  <c r="I996" i="3"/>
  <c r="F996" i="3"/>
  <c r="K996" i="3"/>
  <c r="K531" i="3"/>
  <c r="I531" i="3"/>
  <c r="H531" i="3"/>
  <c r="F531" i="3"/>
  <c r="J531" i="3"/>
  <c r="J709" i="3"/>
  <c r="I709" i="3"/>
  <c r="F709" i="3"/>
  <c r="K709" i="3"/>
  <c r="H709" i="3"/>
  <c r="J944" i="8"/>
  <c r="K944" i="8"/>
  <c r="I971" i="3"/>
  <c r="K971" i="3"/>
  <c r="H971" i="3"/>
  <c r="J971" i="3"/>
  <c r="F971" i="3"/>
  <c r="J799" i="8"/>
  <c r="K799" i="8"/>
  <c r="K767" i="3"/>
  <c r="F767" i="3"/>
  <c r="J767" i="3"/>
  <c r="H767" i="3"/>
  <c r="I767" i="3"/>
  <c r="K277" i="3"/>
  <c r="I277" i="3"/>
  <c r="H277" i="3"/>
  <c r="J277" i="3"/>
  <c r="F277" i="3"/>
  <c r="J738" i="3"/>
  <c r="F738" i="3"/>
  <c r="H738" i="3"/>
  <c r="K738" i="3"/>
  <c r="I738" i="3"/>
  <c r="J891" i="3"/>
  <c r="H891" i="3"/>
  <c r="F891" i="3"/>
  <c r="K891" i="3"/>
  <c r="I891" i="3"/>
  <c r="K281" i="3"/>
  <c r="I281" i="3"/>
  <c r="F281" i="3"/>
  <c r="H281" i="3"/>
  <c r="J281" i="3"/>
  <c r="F458" i="3"/>
  <c r="H458" i="3"/>
  <c r="J458" i="3"/>
  <c r="I458" i="3"/>
  <c r="K458" i="3"/>
  <c r="F253" i="3"/>
  <c r="H253" i="3"/>
  <c r="I253" i="3"/>
  <c r="J253" i="3"/>
  <c r="K253" i="3"/>
  <c r="I696" i="3"/>
  <c r="H696" i="3"/>
  <c r="K696" i="3"/>
  <c r="F696" i="3"/>
  <c r="J696" i="3"/>
  <c r="K557" i="3"/>
  <c r="J557" i="3"/>
  <c r="I557" i="3"/>
  <c r="H557" i="3"/>
  <c r="F557" i="3"/>
  <c r="F816" i="3"/>
  <c r="J816" i="3"/>
  <c r="K816" i="3"/>
  <c r="I816" i="3"/>
  <c r="H816" i="3"/>
  <c r="J574" i="3"/>
  <c r="K574" i="3"/>
  <c r="H574" i="3"/>
  <c r="F574" i="3"/>
  <c r="I574" i="3"/>
  <c r="H425" i="3"/>
  <c r="F425" i="3"/>
  <c r="K425" i="3"/>
  <c r="J425" i="3"/>
  <c r="I425" i="3"/>
  <c r="J330" i="3"/>
  <c r="I330" i="3"/>
  <c r="H330" i="3"/>
  <c r="F330" i="3"/>
  <c r="K330" i="3"/>
  <c r="J409" i="3"/>
  <c r="K409" i="3"/>
  <c r="I409" i="3"/>
  <c r="F409" i="3"/>
  <c r="H409" i="3"/>
  <c r="F724" i="3"/>
  <c r="K724" i="3"/>
  <c r="J724" i="3"/>
  <c r="I724" i="3"/>
  <c r="H724" i="3"/>
  <c r="K403" i="3"/>
  <c r="J403" i="3"/>
  <c r="F403" i="3"/>
  <c r="I403" i="3"/>
  <c r="H403" i="3"/>
  <c r="H553" i="3"/>
  <c r="J553" i="3"/>
  <c r="F553" i="3"/>
  <c r="K553" i="3"/>
  <c r="I553" i="3"/>
  <c r="I299" i="3"/>
  <c r="F299" i="3"/>
  <c r="K299" i="3"/>
  <c r="J299" i="3"/>
  <c r="H299" i="3"/>
  <c r="J859" i="3"/>
  <c r="I859" i="3"/>
  <c r="F859" i="3"/>
  <c r="H859" i="3"/>
  <c r="K859" i="3"/>
  <c r="J857" i="3"/>
  <c r="I857" i="3"/>
  <c r="F857" i="3"/>
  <c r="K857" i="3"/>
  <c r="H857" i="3"/>
  <c r="K716" i="3"/>
  <c r="H716" i="3"/>
  <c r="J716" i="3"/>
  <c r="I716" i="3"/>
  <c r="F716" i="3"/>
  <c r="I257" i="3"/>
  <c r="J257" i="3"/>
  <c r="K257" i="3"/>
  <c r="F257" i="3"/>
  <c r="H257" i="3"/>
  <c r="K723" i="3"/>
  <c r="J723" i="3"/>
  <c r="H723" i="3"/>
  <c r="I723" i="3"/>
  <c r="F723" i="3"/>
  <c r="I424" i="3"/>
  <c r="J424" i="3"/>
  <c r="F424" i="3"/>
  <c r="H424" i="3"/>
  <c r="K424" i="3"/>
  <c r="I732" i="3"/>
  <c r="F732" i="3"/>
  <c r="H732" i="3"/>
  <c r="K732" i="3"/>
  <c r="J732" i="3"/>
  <c r="F352" i="3"/>
  <c r="H352" i="3"/>
  <c r="J352" i="3"/>
  <c r="I352" i="3"/>
  <c r="K352" i="3"/>
  <c r="H687" i="3"/>
  <c r="J687" i="3"/>
  <c r="K687" i="3"/>
  <c r="F687" i="3"/>
  <c r="I687" i="3"/>
  <c r="F692" i="3"/>
  <c r="J692" i="3"/>
  <c r="H692" i="3"/>
  <c r="I692" i="3"/>
  <c r="K692" i="3"/>
  <c r="K327" i="3"/>
  <c r="H327" i="3"/>
  <c r="F327" i="3"/>
  <c r="I327" i="3"/>
  <c r="J327" i="3"/>
  <c r="J282" i="3"/>
  <c r="I282" i="3"/>
  <c r="H282" i="3"/>
  <c r="F282" i="3"/>
  <c r="K282" i="3"/>
  <c r="H646" i="3"/>
  <c r="J646" i="3"/>
  <c r="F646" i="3"/>
  <c r="I646" i="3"/>
  <c r="K646" i="3"/>
  <c r="J860" i="3"/>
  <c r="K860" i="3"/>
  <c r="H860" i="3"/>
  <c r="F860" i="3"/>
  <c r="I860" i="3"/>
  <c r="I580" i="3"/>
  <c r="K580" i="3"/>
  <c r="J580" i="3"/>
  <c r="H580" i="3"/>
  <c r="F580" i="3"/>
  <c r="H550" i="3"/>
  <c r="F550" i="3"/>
  <c r="J550" i="3"/>
  <c r="I550" i="3"/>
  <c r="K550" i="3"/>
  <c r="J301" i="3"/>
  <c r="K301" i="3"/>
  <c r="I301" i="3"/>
  <c r="F301" i="3"/>
  <c r="H301" i="3"/>
  <c r="I329" i="3"/>
  <c r="K329" i="3"/>
  <c r="F329" i="3"/>
  <c r="H329" i="3"/>
  <c r="J329" i="3"/>
  <c r="I700" i="3"/>
  <c r="H700" i="3"/>
  <c r="J700" i="3"/>
  <c r="F700" i="3"/>
  <c r="K700" i="3"/>
  <c r="H513" i="3"/>
  <c r="F513" i="3"/>
  <c r="I513" i="3"/>
  <c r="J513" i="3"/>
  <c r="K513" i="3"/>
  <c r="K739" i="3"/>
  <c r="J739" i="3"/>
  <c r="F739" i="3"/>
  <c r="I739" i="3"/>
  <c r="H739" i="3"/>
  <c r="J727" i="8"/>
  <c r="K727" i="8"/>
  <c r="K714" i="3"/>
  <c r="H714" i="3"/>
  <c r="J714" i="3"/>
  <c r="F714" i="3"/>
  <c r="I714" i="3"/>
  <c r="K934" i="3"/>
  <c r="I934" i="3"/>
  <c r="F934" i="3"/>
  <c r="J934" i="3"/>
  <c r="H934" i="3"/>
  <c r="H918" i="3"/>
  <c r="J918" i="3"/>
  <c r="F918" i="3"/>
  <c r="I918" i="3"/>
  <c r="K918" i="3"/>
  <c r="H515" i="3"/>
  <c r="K515" i="3"/>
  <c r="J515" i="3"/>
  <c r="I515" i="3"/>
  <c r="F515" i="3"/>
  <c r="I630" i="3"/>
  <c r="F630" i="3"/>
  <c r="J630" i="3"/>
  <c r="K630" i="3"/>
  <c r="H630" i="3"/>
  <c r="F958" i="3"/>
  <c r="K958" i="3"/>
  <c r="H958" i="3"/>
  <c r="J958" i="3"/>
  <c r="I958" i="3"/>
  <c r="J204" i="3"/>
  <c r="I204" i="3"/>
  <c r="K204" i="3"/>
  <c r="F204" i="3"/>
  <c r="H204" i="3"/>
  <c r="I404" i="3"/>
  <c r="K404" i="3"/>
  <c r="J404" i="3"/>
  <c r="H404" i="3"/>
  <c r="F404" i="3"/>
  <c r="K890" i="8"/>
  <c r="J890" i="8"/>
  <c r="K880" i="8"/>
  <c r="J880" i="8"/>
  <c r="I313" i="3"/>
  <c r="H313" i="3"/>
  <c r="J313" i="3"/>
  <c r="F313" i="3"/>
  <c r="K313" i="3"/>
  <c r="F558" i="3"/>
  <c r="K558" i="3"/>
  <c r="H558" i="3"/>
  <c r="I558" i="3"/>
  <c r="J558" i="3"/>
  <c r="J402" i="3"/>
  <c r="I402" i="3"/>
  <c r="H402" i="3"/>
  <c r="K402" i="3"/>
  <c r="F402" i="3"/>
  <c r="K596" i="3"/>
  <c r="J596" i="3"/>
  <c r="I596" i="3"/>
  <c r="F596" i="3"/>
  <c r="H596" i="3"/>
  <c r="K432" i="3"/>
  <c r="F432" i="3"/>
  <c r="J432" i="3"/>
  <c r="I432" i="3"/>
  <c r="H432" i="3"/>
  <c r="H925" i="3"/>
  <c r="I925" i="3"/>
  <c r="J925" i="3"/>
  <c r="K925" i="3"/>
  <c r="F925" i="3"/>
  <c r="J756" i="8"/>
  <c r="K756" i="8"/>
  <c r="K743" i="3"/>
  <c r="J743" i="3"/>
  <c r="H743" i="3"/>
  <c r="I743" i="3"/>
  <c r="F743" i="3"/>
  <c r="F519" i="3"/>
  <c r="I519" i="3"/>
  <c r="H519" i="3"/>
  <c r="J519" i="3"/>
  <c r="K519" i="3"/>
  <c r="F308" i="3"/>
  <c r="H308" i="3"/>
  <c r="K308" i="3"/>
  <c r="I308" i="3"/>
  <c r="J308" i="3"/>
  <c r="J880" i="3"/>
  <c r="H880" i="3"/>
  <c r="K880" i="3"/>
  <c r="I880" i="3"/>
  <c r="F880" i="3"/>
  <c r="I294" i="3"/>
  <c r="K294" i="3"/>
  <c r="J294" i="3"/>
  <c r="F294" i="3"/>
  <c r="H294" i="3"/>
  <c r="J832" i="3"/>
  <c r="K832" i="3"/>
  <c r="H832" i="3"/>
  <c r="F832" i="3"/>
  <c r="I832" i="3"/>
  <c r="K803" i="8"/>
  <c r="J803" i="8"/>
  <c r="I328" i="3"/>
  <c r="H328" i="3"/>
  <c r="K328" i="3"/>
  <c r="J328" i="3"/>
  <c r="F328" i="3"/>
  <c r="H262" i="3"/>
  <c r="I262" i="3"/>
  <c r="K262" i="3"/>
  <c r="J262" i="3"/>
  <c r="F262" i="3"/>
  <c r="H931" i="3"/>
  <c r="K931" i="3"/>
  <c r="J931" i="3"/>
  <c r="I931" i="3"/>
  <c r="F931" i="3"/>
  <c r="F512" i="3"/>
  <c r="K512" i="3"/>
  <c r="J512" i="3"/>
  <c r="I512" i="3"/>
  <c r="H512" i="3"/>
  <c r="F678" i="3"/>
  <c r="K678" i="3"/>
  <c r="H678" i="3"/>
  <c r="I678" i="3"/>
  <c r="J678" i="3"/>
  <c r="H990" i="3"/>
  <c r="J990" i="3"/>
  <c r="F990" i="3"/>
  <c r="K990" i="3"/>
  <c r="I990" i="3"/>
  <c r="F488" i="3"/>
  <c r="J488" i="3"/>
  <c r="K488" i="3"/>
  <c r="I488" i="3"/>
  <c r="H488" i="3"/>
  <c r="I337" i="3"/>
  <c r="F337" i="3"/>
  <c r="J337" i="3"/>
  <c r="H337" i="3"/>
  <c r="K337" i="3"/>
  <c r="J872" i="8"/>
  <c r="K872" i="8"/>
  <c r="J297" i="3"/>
  <c r="F297" i="3"/>
  <c r="K297" i="3"/>
  <c r="H297" i="3"/>
  <c r="I297" i="3"/>
  <c r="K683" i="3"/>
  <c r="I683" i="3"/>
  <c r="F683" i="3"/>
  <c r="H683" i="3"/>
  <c r="J683" i="3"/>
  <c r="I987" i="3"/>
  <c r="J987" i="3"/>
  <c r="K987" i="3"/>
  <c r="F987" i="3"/>
  <c r="H987" i="3"/>
  <c r="F758" i="3"/>
  <c r="I758" i="3"/>
  <c r="K758" i="3"/>
  <c r="H758" i="3"/>
  <c r="J758" i="3"/>
  <c r="H844" i="3"/>
  <c r="F844" i="3"/>
  <c r="J844" i="3"/>
  <c r="I844" i="3"/>
  <c r="K844" i="3"/>
  <c r="H420" i="3"/>
  <c r="K420" i="3"/>
  <c r="F420" i="3"/>
  <c r="I420" i="3"/>
  <c r="J420" i="3"/>
  <c r="H806" i="3"/>
  <c r="F806" i="3"/>
  <c r="K806" i="3"/>
  <c r="J806" i="3"/>
  <c r="I806" i="3"/>
  <c r="H992" i="3"/>
  <c r="J992" i="3"/>
  <c r="I992" i="3"/>
  <c r="F992" i="3"/>
  <c r="K992" i="3"/>
  <c r="K810" i="3"/>
  <c r="I810" i="3"/>
  <c r="F810" i="3"/>
  <c r="J810" i="3"/>
  <c r="H810" i="3"/>
  <c r="K901" i="8"/>
  <c r="J901" i="8"/>
  <c r="K895" i="3"/>
  <c r="J895" i="3"/>
  <c r="H895" i="3"/>
  <c r="I895" i="3"/>
  <c r="F895" i="3"/>
  <c r="K805" i="8"/>
  <c r="J805" i="8"/>
  <c r="F416" i="3"/>
  <c r="H416" i="3"/>
  <c r="I416" i="3"/>
  <c r="K416" i="3"/>
  <c r="J416" i="3"/>
  <c r="F618" i="3"/>
  <c r="H618" i="3"/>
  <c r="J618" i="3"/>
  <c r="K618" i="3"/>
  <c r="I618" i="3"/>
  <c r="H610" i="3"/>
  <c r="F610" i="3"/>
  <c r="I610" i="3"/>
  <c r="K610" i="3"/>
  <c r="J610" i="3"/>
  <c r="K889" i="8"/>
  <c r="J889" i="8"/>
  <c r="K350" i="3"/>
  <c r="F350" i="3"/>
  <c r="H350" i="3"/>
  <c r="J350" i="3"/>
  <c r="I350" i="3"/>
  <c r="H442" i="3"/>
  <c r="K442" i="3"/>
  <c r="J442" i="3"/>
  <c r="F442" i="3"/>
  <c r="I442" i="3"/>
  <c r="K929" i="8"/>
  <c r="J929" i="8"/>
  <c r="I603" i="3"/>
  <c r="J603" i="3"/>
  <c r="F603" i="3"/>
  <c r="K603" i="3"/>
  <c r="H603" i="3"/>
  <c r="K255" i="3"/>
  <c r="H255" i="3"/>
  <c r="F255" i="3"/>
  <c r="J255" i="3"/>
  <c r="I255" i="3"/>
  <c r="J720" i="3"/>
  <c r="K720" i="3"/>
  <c r="H720" i="3"/>
  <c r="I720" i="3"/>
  <c r="F720" i="3"/>
  <c r="F639" i="3"/>
  <c r="J639" i="3"/>
  <c r="K639" i="3"/>
  <c r="I639" i="3"/>
  <c r="H639" i="3"/>
  <c r="H657" i="3"/>
  <c r="K657" i="3"/>
  <c r="I657" i="3"/>
  <c r="J657" i="3"/>
  <c r="F657" i="3"/>
  <c r="F412" i="3"/>
  <c r="I412" i="3"/>
  <c r="K412" i="3"/>
  <c r="H412" i="3"/>
  <c r="J412" i="3"/>
  <c r="K760" i="8"/>
  <c r="J760" i="8"/>
  <c r="J485" i="3"/>
  <c r="I485" i="3"/>
  <c r="K485" i="3"/>
  <c r="H485" i="3"/>
  <c r="F485" i="3"/>
  <c r="K279" i="3"/>
  <c r="J279" i="3"/>
  <c r="H279" i="3"/>
  <c r="F279" i="3"/>
  <c r="I279" i="3"/>
  <c r="H849" i="3"/>
  <c r="I849" i="3"/>
  <c r="F849" i="3"/>
  <c r="J849" i="3"/>
  <c r="K849" i="3"/>
  <c r="F699" i="3"/>
  <c r="I699" i="3"/>
  <c r="H699" i="3"/>
  <c r="K699" i="3"/>
  <c r="J699" i="3"/>
  <c r="J796" i="8"/>
  <c r="K796" i="8"/>
  <c r="H964" i="3"/>
  <c r="I964" i="3"/>
  <c r="K964" i="3"/>
  <c r="J964" i="3"/>
  <c r="F964" i="3"/>
  <c r="H266" i="3"/>
  <c r="I266" i="3"/>
  <c r="F266" i="3"/>
  <c r="K266" i="3"/>
  <c r="J266" i="3"/>
  <c r="F838" i="3"/>
  <c r="H838" i="3"/>
  <c r="J838" i="3"/>
  <c r="I838" i="3"/>
  <c r="K838" i="3"/>
  <c r="F820" i="3"/>
  <c r="H820" i="3"/>
  <c r="J820" i="3"/>
  <c r="K820" i="3"/>
  <c r="I820" i="3"/>
  <c r="H339" i="3"/>
  <c r="J339" i="3"/>
  <c r="I339" i="3"/>
  <c r="K339" i="3"/>
  <c r="F339" i="3"/>
  <c r="I953" i="3"/>
  <c r="J953" i="3"/>
  <c r="H953" i="3"/>
  <c r="K953" i="3"/>
  <c r="F953" i="3"/>
  <c r="H991" i="3"/>
  <c r="F991" i="3"/>
  <c r="K991" i="3"/>
  <c r="J991" i="3"/>
  <c r="I991" i="3"/>
  <c r="H349" i="3"/>
  <c r="I349" i="3"/>
  <c r="K349" i="3"/>
  <c r="J349" i="3"/>
  <c r="F349" i="3"/>
  <c r="H254" i="3"/>
  <c r="J254" i="3"/>
  <c r="I254" i="3"/>
  <c r="K254" i="3"/>
  <c r="F254" i="3"/>
  <c r="K734" i="8"/>
  <c r="J734" i="8"/>
  <c r="J394" i="3"/>
  <c r="I394" i="3"/>
  <c r="F394" i="3"/>
  <c r="H394" i="3"/>
  <c r="K394" i="3"/>
  <c r="K825" i="8"/>
  <c r="J825" i="8"/>
  <c r="H332" i="3"/>
  <c r="J332" i="3"/>
  <c r="I332" i="3"/>
  <c r="K332" i="3"/>
  <c r="F332" i="3"/>
  <c r="H372" i="3"/>
  <c r="F372" i="3"/>
  <c r="J372" i="3"/>
  <c r="I372" i="3"/>
  <c r="K372" i="3"/>
  <c r="H383" i="3"/>
  <c r="J383" i="3"/>
  <c r="F383" i="3"/>
  <c r="K383" i="3"/>
  <c r="I383" i="3"/>
  <c r="H471" i="3"/>
  <c r="J471" i="3"/>
  <c r="K471" i="3"/>
  <c r="I471" i="3"/>
  <c r="F471" i="3"/>
  <c r="I799" i="3"/>
  <c r="J799" i="3"/>
  <c r="H799" i="3"/>
  <c r="K799" i="3"/>
  <c r="F799" i="3"/>
  <c r="H703" i="3"/>
  <c r="I703" i="3"/>
  <c r="J703" i="3"/>
  <c r="F703" i="3"/>
  <c r="K703" i="3"/>
  <c r="K908" i="8"/>
  <c r="J908" i="8"/>
  <c r="J905" i="3"/>
  <c r="F905" i="3"/>
  <c r="K905" i="3"/>
  <c r="H905" i="3"/>
  <c r="I905" i="3"/>
  <c r="J317" i="3"/>
  <c r="K317" i="3"/>
  <c r="H317" i="3"/>
  <c r="I317" i="3"/>
  <c r="F317" i="3"/>
  <c r="K789" i="3"/>
  <c r="H789" i="3"/>
  <c r="J789" i="3"/>
  <c r="F789" i="3"/>
  <c r="I789" i="3"/>
  <c r="I529" i="3"/>
  <c r="F529" i="3"/>
  <c r="K529" i="3"/>
  <c r="J529" i="3"/>
  <c r="H529" i="3"/>
  <c r="I884" i="3"/>
  <c r="F884" i="3"/>
  <c r="H884" i="3"/>
  <c r="J884" i="3"/>
  <c r="K884" i="3"/>
  <c r="J773" i="3"/>
  <c r="H773" i="3"/>
  <c r="F773" i="3"/>
  <c r="K773" i="3"/>
  <c r="I773" i="3"/>
  <c r="K722" i="8"/>
  <c r="J722" i="8"/>
  <c r="I399" i="3"/>
  <c r="H399" i="3"/>
  <c r="J399" i="3"/>
  <c r="K399" i="3"/>
  <c r="F399" i="3"/>
  <c r="I973" i="3"/>
  <c r="F973" i="3"/>
  <c r="J973" i="3"/>
  <c r="H973" i="3"/>
  <c r="K973" i="3"/>
  <c r="H946" i="3"/>
  <c r="F946" i="3"/>
  <c r="J946" i="3"/>
  <c r="K946" i="3"/>
  <c r="I946" i="3"/>
  <c r="K782" i="3"/>
  <c r="H782" i="3"/>
  <c r="J782" i="3"/>
  <c r="F782" i="3"/>
  <c r="I782" i="3"/>
  <c r="K909" i="3"/>
  <c r="H909" i="3"/>
  <c r="I909" i="3"/>
  <c r="F909" i="3"/>
  <c r="J909" i="3"/>
  <c r="H651" i="3"/>
  <c r="J651" i="3"/>
  <c r="I651" i="3"/>
  <c r="K651" i="3"/>
  <c r="F651" i="3"/>
  <c r="J858" i="3"/>
  <c r="K858" i="3"/>
  <c r="H858" i="3"/>
  <c r="F858" i="3"/>
  <c r="I858" i="3"/>
  <c r="J758" i="8"/>
  <c r="K758" i="8"/>
  <c r="J1000" i="3"/>
  <c r="O992" i="2"/>
  <c r="H1000" i="3"/>
  <c r="F1000" i="3"/>
  <c r="N992" i="2"/>
  <c r="K1000" i="3"/>
  <c r="I1000" i="3"/>
  <c r="H728" i="3"/>
  <c r="I728" i="3"/>
  <c r="J728" i="3"/>
  <c r="F728" i="3"/>
  <c r="K728" i="3"/>
  <c r="I805" i="3"/>
  <c r="H805" i="3"/>
  <c r="J805" i="3"/>
  <c r="F805" i="3"/>
  <c r="K805" i="3"/>
  <c r="H418" i="3"/>
  <c r="J418" i="3"/>
  <c r="K418" i="3"/>
  <c r="I418" i="3"/>
  <c r="F418" i="3"/>
  <c r="H334" i="3"/>
  <c r="I334" i="3"/>
  <c r="J334" i="3"/>
  <c r="K334" i="3"/>
  <c r="F334" i="3"/>
  <c r="F606" i="3"/>
  <c r="K606" i="3"/>
  <c r="J606" i="3"/>
  <c r="H606" i="3"/>
  <c r="I606" i="3"/>
  <c r="K787" i="3"/>
  <c r="H787" i="3"/>
  <c r="F787" i="3"/>
  <c r="J787" i="3"/>
  <c r="I787" i="3"/>
  <c r="J455" i="3"/>
  <c r="H455" i="3"/>
  <c r="I455" i="3"/>
  <c r="K455" i="3"/>
  <c r="F455" i="3"/>
  <c r="H428" i="3"/>
  <c r="I428" i="3"/>
  <c r="K428" i="3"/>
  <c r="J428" i="3"/>
  <c r="F428" i="3"/>
  <c r="K482" i="3"/>
  <c r="J482" i="3"/>
  <c r="H482" i="3"/>
  <c r="F482" i="3"/>
  <c r="I482" i="3"/>
  <c r="H837" i="3"/>
  <c r="I837" i="3"/>
  <c r="F837" i="3"/>
  <c r="K837" i="3"/>
  <c r="J837" i="3"/>
  <c r="I573" i="3"/>
  <c r="K573" i="3"/>
  <c r="F573" i="3"/>
  <c r="H573" i="3"/>
  <c r="J573" i="3"/>
  <c r="I843" i="3"/>
  <c r="H843" i="3"/>
  <c r="J843" i="3"/>
  <c r="K843" i="3"/>
  <c r="F843" i="3"/>
  <c r="F581" i="3"/>
  <c r="K581" i="3"/>
  <c r="I581" i="3"/>
  <c r="H581" i="3"/>
  <c r="J581" i="3"/>
  <c r="F514" i="3"/>
  <c r="H514" i="3"/>
  <c r="J514" i="3"/>
  <c r="K514" i="3"/>
  <c r="I514" i="3"/>
  <c r="F265" i="3"/>
  <c r="I265" i="3"/>
  <c r="J265" i="3"/>
  <c r="K265" i="3"/>
  <c r="H265" i="3"/>
  <c r="H509" i="3"/>
  <c r="F509" i="3"/>
  <c r="I509" i="3"/>
  <c r="K509" i="3"/>
  <c r="J509" i="3"/>
  <c r="J790" i="3"/>
  <c r="H790" i="3"/>
  <c r="F790" i="3"/>
  <c r="I790" i="3"/>
  <c r="K790" i="3"/>
  <c r="J959" i="8"/>
  <c r="K959" i="8"/>
  <c r="F292" i="3"/>
  <c r="H292" i="3"/>
  <c r="J292" i="3"/>
  <c r="K292" i="3"/>
  <c r="I292" i="3"/>
  <c r="J288" i="3"/>
  <c r="H288" i="3"/>
  <c r="I288" i="3"/>
  <c r="K288" i="3"/>
  <c r="F288" i="3"/>
  <c r="H431" i="3"/>
  <c r="J431" i="3"/>
  <c r="K431" i="3"/>
  <c r="F431" i="3"/>
  <c r="I431" i="3"/>
  <c r="H853" i="3"/>
  <c r="F853" i="3"/>
  <c r="J853" i="3"/>
  <c r="K853" i="3"/>
  <c r="I853" i="3"/>
  <c r="K947" i="3"/>
  <c r="I947" i="3"/>
  <c r="J947" i="3"/>
  <c r="H947" i="3"/>
  <c r="F947" i="3"/>
  <c r="J896" i="8"/>
  <c r="K896" i="8"/>
  <c r="I923" i="3"/>
  <c r="F923" i="3"/>
  <c r="K923" i="3"/>
  <c r="J923" i="3"/>
  <c r="H923" i="3"/>
  <c r="J662" i="3"/>
  <c r="H662" i="3"/>
  <c r="I662" i="3"/>
  <c r="K662" i="3"/>
  <c r="F662" i="3"/>
  <c r="F554" i="3"/>
  <c r="H554" i="3"/>
  <c r="J554" i="3"/>
  <c r="K554" i="3"/>
  <c r="I554" i="3"/>
  <c r="K797" i="8"/>
  <c r="J797" i="8"/>
  <c r="K865" i="8"/>
  <c r="J865" i="8"/>
  <c r="J691" i="8"/>
  <c r="K691" i="8"/>
  <c r="H564" i="3"/>
  <c r="F564" i="3"/>
  <c r="J564" i="3"/>
  <c r="I564" i="3"/>
  <c r="K564" i="3"/>
  <c r="K499" i="3"/>
  <c r="J499" i="3"/>
  <c r="H499" i="3"/>
  <c r="I499" i="3"/>
  <c r="F499" i="3"/>
  <c r="I945" i="3"/>
  <c r="J945" i="3"/>
  <c r="F945" i="3"/>
  <c r="K945" i="3"/>
  <c r="H945" i="3"/>
  <c r="K555" i="3"/>
  <c r="I555" i="3"/>
  <c r="F555" i="3"/>
  <c r="H555" i="3"/>
  <c r="J555" i="3"/>
  <c r="H846" i="3"/>
  <c r="K846" i="3"/>
  <c r="F846" i="3"/>
  <c r="J846" i="3"/>
  <c r="I846" i="3"/>
  <c r="K956" i="3"/>
  <c r="H956" i="3"/>
  <c r="J956" i="3"/>
  <c r="F956" i="3"/>
  <c r="I956" i="3"/>
  <c r="F939" i="3"/>
  <c r="I939" i="3"/>
  <c r="J939" i="3"/>
  <c r="H939" i="3"/>
  <c r="K939" i="3"/>
  <c r="F528" i="3"/>
  <c r="I528" i="3"/>
  <c r="H528" i="3"/>
  <c r="J528" i="3"/>
  <c r="K528" i="3"/>
  <c r="F538" i="3"/>
  <c r="I538" i="3"/>
  <c r="J538" i="3"/>
  <c r="H538" i="3"/>
  <c r="K538" i="3"/>
  <c r="K956" i="8"/>
  <c r="J956" i="8"/>
  <c r="J744" i="8"/>
  <c r="K744" i="8"/>
  <c r="F548" i="3"/>
  <c r="J548" i="3"/>
  <c r="H548" i="3"/>
  <c r="I548" i="3"/>
  <c r="K548" i="3"/>
  <c r="J655" i="3"/>
  <c r="K655" i="3"/>
  <c r="F655" i="3"/>
  <c r="I655" i="3"/>
  <c r="H655" i="3"/>
  <c r="K784" i="3"/>
  <c r="J784" i="3"/>
  <c r="I784" i="3"/>
  <c r="H784" i="3"/>
  <c r="F784" i="3"/>
  <c r="K516" i="3"/>
  <c r="J516" i="3"/>
  <c r="F516" i="3"/>
  <c r="I516" i="3"/>
  <c r="H516" i="3"/>
  <c r="K680" i="3"/>
  <c r="F680" i="3"/>
  <c r="H680" i="3"/>
  <c r="J680" i="3"/>
  <c r="I680" i="3"/>
  <c r="H974" i="3"/>
  <c r="I974" i="3"/>
  <c r="F974" i="3"/>
  <c r="K974" i="3"/>
  <c r="J974" i="3"/>
  <c r="F643" i="3"/>
  <c r="K643" i="3"/>
  <c r="I643" i="3"/>
  <c r="H643" i="3"/>
  <c r="J643" i="3"/>
  <c r="F760" i="3"/>
  <c r="H760" i="3"/>
  <c r="K760" i="3"/>
  <c r="I760" i="3"/>
  <c r="J760" i="3"/>
  <c r="H930" i="3"/>
  <c r="I930" i="3"/>
  <c r="J930" i="3"/>
  <c r="F930" i="3"/>
  <c r="K930" i="3"/>
  <c r="J622" i="3"/>
  <c r="H622" i="3"/>
  <c r="I622" i="3"/>
  <c r="K622" i="3"/>
  <c r="F622" i="3"/>
  <c r="F756" i="3"/>
  <c r="K756" i="3"/>
  <c r="I756" i="3"/>
  <c r="J756" i="3"/>
  <c r="H756" i="3"/>
  <c r="J794" i="8"/>
  <c r="K794" i="8"/>
  <c r="J770" i="8"/>
  <c r="K770" i="8"/>
  <c r="K467" i="3"/>
  <c r="J467" i="3"/>
  <c r="I467" i="3"/>
  <c r="F467" i="3"/>
  <c r="H467" i="3"/>
  <c r="J715" i="3"/>
  <c r="K715" i="3"/>
  <c r="H715" i="3"/>
  <c r="F715" i="3"/>
  <c r="I715" i="3"/>
  <c r="H751" i="3"/>
  <c r="K751" i="3"/>
  <c r="I751" i="3"/>
  <c r="J751" i="3"/>
  <c r="F751" i="3"/>
  <c r="J885" i="8"/>
  <c r="K885" i="8"/>
  <c r="K886" i="8"/>
  <c r="J886" i="8"/>
  <c r="I629" i="3"/>
  <c r="H629" i="3"/>
  <c r="F629" i="3"/>
  <c r="K629" i="3"/>
  <c r="J629" i="3"/>
  <c r="F842" i="3"/>
  <c r="J842" i="3"/>
  <c r="H842" i="3"/>
  <c r="K842" i="3"/>
  <c r="I842" i="3"/>
  <c r="H797" i="3"/>
  <c r="J797" i="3"/>
  <c r="F797" i="3"/>
  <c r="I797" i="3"/>
  <c r="K797" i="3"/>
  <c r="F848" i="3"/>
  <c r="I848" i="3"/>
  <c r="J848" i="3"/>
  <c r="H848" i="3"/>
  <c r="K848" i="3"/>
  <c r="I951" i="3"/>
  <c r="H951" i="3"/>
  <c r="F951" i="3"/>
  <c r="J951" i="3"/>
  <c r="K951" i="3"/>
  <c r="J851" i="3"/>
  <c r="F851" i="3"/>
  <c r="H851" i="3"/>
  <c r="K851" i="3"/>
  <c r="I851" i="3"/>
  <c r="H874" i="3"/>
  <c r="I874" i="3"/>
  <c r="F874" i="3"/>
  <c r="J874" i="3"/>
  <c r="K874" i="3"/>
  <c r="I575" i="3"/>
  <c r="K575" i="3"/>
  <c r="J575" i="3"/>
  <c r="H575" i="3"/>
  <c r="F575" i="3"/>
  <c r="H883" i="3"/>
  <c r="I883" i="3"/>
  <c r="J883" i="3"/>
  <c r="F883" i="3"/>
  <c r="K883" i="3"/>
  <c r="K706" i="3"/>
  <c r="J706" i="3"/>
  <c r="F706" i="3"/>
  <c r="I706" i="3"/>
  <c r="H706" i="3"/>
  <c r="K855" i="3"/>
  <c r="J855" i="3"/>
  <c r="H855" i="3"/>
  <c r="I855" i="3"/>
  <c r="F855" i="3"/>
  <c r="J699" i="8"/>
  <c r="K699" i="8"/>
  <c r="J851" i="8"/>
  <c r="K851" i="8"/>
  <c r="J845" i="8"/>
  <c r="K845" i="8"/>
  <c r="F780" i="3"/>
  <c r="I780" i="3"/>
  <c r="K780" i="3"/>
  <c r="J780" i="3"/>
  <c r="H780" i="3"/>
  <c r="J853" i="8"/>
  <c r="K853" i="8"/>
  <c r="H636" i="3"/>
  <c r="K636" i="3"/>
  <c r="F636" i="3"/>
  <c r="J636" i="3"/>
  <c r="I636" i="3"/>
  <c r="H889" i="3"/>
  <c r="I889" i="3"/>
  <c r="K889" i="3"/>
  <c r="J889" i="3"/>
  <c r="F889" i="3"/>
  <c r="I755" i="3"/>
  <c r="F755" i="3"/>
  <c r="K755" i="3"/>
  <c r="H755" i="3"/>
  <c r="J755" i="3"/>
  <c r="J839" i="3"/>
  <c r="K839" i="3"/>
  <c r="F839" i="3"/>
  <c r="I839" i="3"/>
  <c r="H839" i="3"/>
  <c r="K511" i="3"/>
  <c r="J511" i="3"/>
  <c r="F511" i="3"/>
  <c r="H511" i="3"/>
  <c r="I511" i="3"/>
  <c r="H635" i="3"/>
  <c r="J635" i="3"/>
  <c r="I635" i="3"/>
  <c r="K635" i="3"/>
  <c r="F635" i="3"/>
  <c r="K829" i="8"/>
  <c r="J829" i="8"/>
  <c r="K776" i="8"/>
  <c r="J776" i="8"/>
  <c r="J775" i="3"/>
  <c r="F775" i="3"/>
  <c r="H775" i="3"/>
  <c r="K775" i="3"/>
  <c r="I775" i="3"/>
  <c r="J343" i="3"/>
  <c r="K343" i="3"/>
  <c r="I343" i="3"/>
  <c r="F343" i="3"/>
  <c r="H343" i="3"/>
  <c r="F935" i="3"/>
  <c r="H935" i="3"/>
  <c r="J935" i="3"/>
  <c r="I935" i="3"/>
  <c r="K935" i="3"/>
  <c r="F873" i="3"/>
  <c r="J873" i="3"/>
  <c r="H873" i="3"/>
  <c r="I873" i="3"/>
  <c r="K873" i="3"/>
  <c r="K677" i="3"/>
  <c r="I677" i="3"/>
  <c r="H677" i="3"/>
  <c r="F677" i="3"/>
  <c r="J677" i="3"/>
  <c r="F517" i="3"/>
  <c r="K517" i="3"/>
  <c r="J517" i="3"/>
  <c r="I517" i="3"/>
  <c r="H517" i="3"/>
  <c r="F477" i="3"/>
  <c r="K477" i="3"/>
  <c r="J477" i="3"/>
  <c r="H477" i="3"/>
  <c r="I477" i="3"/>
  <c r="H380" i="3"/>
  <c r="I380" i="3"/>
  <c r="F380" i="3"/>
  <c r="K380" i="3"/>
  <c r="J380" i="3"/>
  <c r="K693" i="3"/>
  <c r="J693" i="3"/>
  <c r="I693" i="3"/>
  <c r="F693" i="3"/>
  <c r="H693" i="3"/>
  <c r="I944" i="3"/>
  <c r="F944" i="3"/>
  <c r="J944" i="3"/>
  <c r="H944" i="3"/>
  <c r="K944" i="3"/>
  <c r="J717" i="3"/>
  <c r="I717" i="3"/>
  <c r="F717" i="3"/>
  <c r="H717" i="3"/>
  <c r="K717" i="3"/>
  <c r="I744" i="3"/>
  <c r="J744" i="3"/>
  <c r="F744" i="3"/>
  <c r="K744" i="3"/>
  <c r="H744" i="3"/>
  <c r="I333" i="3"/>
  <c r="K333" i="3"/>
  <c r="F333" i="3"/>
  <c r="H333" i="3"/>
  <c r="J333" i="3"/>
  <c r="F979" i="3"/>
  <c r="K979" i="3"/>
  <c r="H979" i="3"/>
  <c r="J979" i="3"/>
  <c r="I979" i="3"/>
  <c r="J419" i="3"/>
  <c r="F419" i="3"/>
  <c r="H419" i="3"/>
  <c r="I419" i="3"/>
  <c r="K419" i="3"/>
  <c r="I475" i="3"/>
  <c r="F475" i="3"/>
  <c r="K475" i="3"/>
  <c r="H475" i="3"/>
  <c r="J475" i="3"/>
  <c r="K952" i="3"/>
  <c r="I952" i="3"/>
  <c r="F952" i="3"/>
  <c r="J952" i="3"/>
  <c r="H952" i="3"/>
  <c r="F890" i="3"/>
  <c r="J890" i="3"/>
  <c r="H890" i="3"/>
  <c r="K890" i="3"/>
  <c r="I890" i="3"/>
  <c r="I551" i="3"/>
  <c r="J551" i="3"/>
  <c r="K551" i="3"/>
  <c r="H551" i="3"/>
  <c r="F551" i="3"/>
  <c r="I985" i="3"/>
  <c r="J985" i="3"/>
  <c r="F985" i="3"/>
  <c r="H985" i="3"/>
  <c r="K985" i="3"/>
  <c r="H598" i="3"/>
  <c r="I598" i="3"/>
  <c r="F598" i="3"/>
  <c r="K598" i="3"/>
  <c r="J598" i="3"/>
  <c r="K777" i="3"/>
  <c r="J777" i="3"/>
  <c r="I777" i="3"/>
  <c r="F777" i="3"/>
  <c r="H777" i="3"/>
  <c r="J852" i="3"/>
  <c r="F852" i="3"/>
  <c r="I852" i="3"/>
  <c r="K852" i="3"/>
  <c r="H852" i="3"/>
  <c r="K771" i="3"/>
  <c r="H771" i="3"/>
  <c r="I771" i="3"/>
  <c r="J771" i="3"/>
  <c r="F771" i="3"/>
  <c r="K819" i="3"/>
  <c r="J819" i="3"/>
  <c r="H819" i="3"/>
  <c r="F819" i="3"/>
  <c r="I819" i="3"/>
  <c r="H650" i="3"/>
  <c r="F650" i="3"/>
  <c r="K650" i="3"/>
  <c r="I650" i="3"/>
  <c r="J650" i="3"/>
  <c r="F508" i="3"/>
  <c r="H508" i="3"/>
  <c r="K508" i="3"/>
  <c r="J508" i="3"/>
  <c r="I508" i="3"/>
  <c r="I476" i="3"/>
  <c r="F476" i="3"/>
  <c r="K476" i="3"/>
  <c r="H476" i="3"/>
  <c r="J476" i="3"/>
  <c r="K874" i="8"/>
  <c r="J874" i="8"/>
  <c r="J902" i="8"/>
  <c r="K902" i="8"/>
  <c r="K826" i="8"/>
  <c r="J826" i="8"/>
  <c r="J761" i="3"/>
  <c r="F761" i="3"/>
  <c r="I761" i="3"/>
  <c r="H761" i="3"/>
  <c r="K761" i="3"/>
  <c r="H975" i="3"/>
  <c r="J975" i="3"/>
  <c r="I975" i="3"/>
  <c r="K975" i="3"/>
  <c r="F975" i="3"/>
  <c r="I807" i="3"/>
  <c r="K807" i="3"/>
  <c r="J807" i="3"/>
  <c r="H807" i="3"/>
  <c r="F807" i="3"/>
  <c r="K959" i="3"/>
  <c r="H959" i="3"/>
  <c r="J959" i="3"/>
  <c r="F959" i="3"/>
  <c r="I959" i="3"/>
  <c r="I602" i="3"/>
  <c r="K602" i="3"/>
  <c r="F602" i="3"/>
  <c r="J602" i="3"/>
  <c r="H602" i="3"/>
  <c r="H796" i="3"/>
  <c r="J796" i="3"/>
  <c r="F796" i="3"/>
  <c r="I796" i="3"/>
  <c r="K796" i="3"/>
  <c r="H624" i="3"/>
  <c r="K624" i="3"/>
  <c r="J624" i="3"/>
  <c r="I624" i="3"/>
  <c r="F624" i="3"/>
  <c r="H861" i="3"/>
  <c r="I861" i="3"/>
  <c r="J861" i="3"/>
  <c r="K861" i="3"/>
  <c r="F861" i="3"/>
  <c r="H545" i="3"/>
  <c r="F545" i="3"/>
  <c r="J545" i="3"/>
  <c r="K545" i="3"/>
  <c r="I545" i="3"/>
  <c r="J983" i="3"/>
  <c r="F983" i="3"/>
  <c r="K983" i="3"/>
  <c r="H983" i="3"/>
  <c r="I983" i="3"/>
  <c r="K750" i="8"/>
  <c r="J750" i="8"/>
  <c r="F695" i="3"/>
  <c r="J695" i="3"/>
  <c r="H695" i="3"/>
  <c r="K695" i="3"/>
  <c r="I695" i="3"/>
  <c r="I940" i="3"/>
  <c r="K940" i="3"/>
  <c r="H940" i="3"/>
  <c r="F940" i="3"/>
  <c r="J940" i="3"/>
  <c r="J789" i="8"/>
  <c r="K789" i="8"/>
  <c r="J806" i="8"/>
  <c r="K806" i="8"/>
  <c r="K690" i="3"/>
  <c r="I690" i="3"/>
  <c r="H690" i="3"/>
  <c r="F690" i="3"/>
  <c r="J690" i="3"/>
  <c r="K954" i="8"/>
  <c r="J954" i="8"/>
  <c r="J834" i="8"/>
  <c r="K834" i="8"/>
  <c r="K451" i="3"/>
  <c r="F451" i="3"/>
  <c r="J451" i="3"/>
  <c r="H451" i="3"/>
  <c r="I451" i="3"/>
  <c r="F779" i="3"/>
  <c r="K779" i="3"/>
  <c r="I779" i="3"/>
  <c r="J779" i="3"/>
  <c r="H779" i="3"/>
  <c r="I673" i="3"/>
  <c r="H673" i="3"/>
  <c r="F673" i="3"/>
  <c r="J673" i="3"/>
  <c r="K673" i="3"/>
  <c r="F670" i="3"/>
  <c r="K670" i="3"/>
  <c r="J670" i="3"/>
  <c r="I670" i="3"/>
  <c r="H670" i="3"/>
  <c r="I593" i="3"/>
  <c r="K593" i="3"/>
  <c r="J593" i="3"/>
  <c r="H593" i="3"/>
  <c r="F593" i="3"/>
  <c r="F660" i="3"/>
  <c r="J660" i="3"/>
  <c r="K660" i="3"/>
  <c r="I660" i="3"/>
  <c r="H660" i="3"/>
  <c r="K914" i="3"/>
  <c r="I914" i="3"/>
  <c r="F914" i="3"/>
  <c r="H914" i="3"/>
  <c r="J914" i="3"/>
  <c r="H762" i="3"/>
  <c r="K762" i="3"/>
  <c r="I762" i="3"/>
  <c r="J762" i="3"/>
  <c r="F762" i="3"/>
  <c r="H456" i="3"/>
  <c r="I456" i="3"/>
  <c r="J456" i="3"/>
  <c r="K456" i="3"/>
  <c r="F456" i="3"/>
  <c r="J709" i="8"/>
  <c r="K709" i="8"/>
  <c r="J754" i="8"/>
  <c r="K754" i="8"/>
  <c r="J854" i="8"/>
  <c r="K854" i="8"/>
  <c r="J711" i="8"/>
  <c r="K711" i="8"/>
  <c r="K754" i="3"/>
  <c r="J754" i="3"/>
  <c r="I754" i="3"/>
  <c r="H754" i="3"/>
  <c r="F754" i="3"/>
  <c r="K860" i="8"/>
  <c r="J860" i="8"/>
  <c r="K927" i="3"/>
  <c r="F927" i="3"/>
  <c r="H927" i="3"/>
  <c r="J927" i="3"/>
  <c r="I927" i="3"/>
  <c r="K595" i="3"/>
  <c r="I595" i="3"/>
  <c r="J595" i="3"/>
  <c r="F595" i="3"/>
  <c r="H595" i="3"/>
  <c r="F632" i="3"/>
  <c r="K632" i="3"/>
  <c r="H632" i="3"/>
  <c r="J632" i="3"/>
  <c r="I632" i="3"/>
  <c r="K539" i="3"/>
  <c r="J539" i="3"/>
  <c r="H539" i="3"/>
  <c r="F539" i="3"/>
  <c r="I539" i="3"/>
  <c r="I986" i="3"/>
  <c r="K986" i="3"/>
  <c r="F986" i="3"/>
  <c r="H986" i="3"/>
  <c r="J986" i="3"/>
  <c r="F817" i="3"/>
  <c r="H817" i="3"/>
  <c r="K817" i="3"/>
  <c r="I817" i="3"/>
  <c r="J817" i="3"/>
  <c r="J892" i="3"/>
  <c r="I892" i="3"/>
  <c r="F892" i="3"/>
  <c r="H892" i="3"/>
  <c r="K892" i="3"/>
  <c r="F521" i="3"/>
  <c r="H521" i="3"/>
  <c r="I521" i="3"/>
  <c r="J521" i="3"/>
  <c r="K521" i="3"/>
  <c r="K993" i="8"/>
  <c r="J993" i="8"/>
  <c r="J445" i="3"/>
  <c r="H445" i="3"/>
  <c r="K445" i="3"/>
  <c r="F445" i="3"/>
  <c r="I445" i="3"/>
  <c r="F818" i="3"/>
  <c r="K818" i="3"/>
  <c r="I818" i="3"/>
  <c r="J818" i="3"/>
  <c r="H818" i="3"/>
  <c r="H263" i="3"/>
  <c r="K263" i="3"/>
  <c r="F263" i="3"/>
  <c r="J263" i="3"/>
  <c r="I263" i="3"/>
  <c r="K772" i="8"/>
  <c r="J772" i="8"/>
  <c r="I592" i="3"/>
  <c r="H592" i="3"/>
  <c r="J592" i="3"/>
  <c r="F592" i="3"/>
  <c r="K592" i="3"/>
  <c r="F735" i="3"/>
  <c r="H735" i="3"/>
  <c r="I735" i="3"/>
  <c r="K735" i="3"/>
  <c r="J735" i="3"/>
  <c r="F899" i="3"/>
  <c r="I899" i="3"/>
  <c r="K899" i="3"/>
  <c r="H899" i="3"/>
  <c r="J899" i="3"/>
  <c r="J955" i="3"/>
  <c r="K955" i="3"/>
  <c r="I955" i="3"/>
  <c r="F955" i="3"/>
  <c r="H955" i="3"/>
  <c r="F271" i="3"/>
  <c r="I271" i="3"/>
  <c r="K271" i="3"/>
  <c r="J271" i="3"/>
  <c r="H271" i="3"/>
  <c r="H933" i="3"/>
  <c r="J933" i="3"/>
  <c r="K933" i="3"/>
  <c r="I933" i="3"/>
  <c r="F933" i="3"/>
  <c r="K793" i="8"/>
  <c r="J793" i="8"/>
  <c r="K791" i="8"/>
  <c r="J791" i="8"/>
  <c r="F310" i="3"/>
  <c r="H310" i="3"/>
  <c r="J310" i="3"/>
  <c r="K310" i="3"/>
  <c r="I310" i="3"/>
  <c r="I464" i="3"/>
  <c r="F464" i="3"/>
  <c r="H464" i="3"/>
  <c r="K464" i="3"/>
  <c r="J464" i="3"/>
  <c r="K727" i="3"/>
  <c r="H727" i="3"/>
  <c r="J727" i="3"/>
  <c r="F727" i="3"/>
  <c r="I727" i="3"/>
  <c r="F370" i="3"/>
  <c r="H370" i="3"/>
  <c r="K370" i="3"/>
  <c r="I370" i="3"/>
  <c r="J370" i="3"/>
  <c r="H671" i="3"/>
  <c r="I671" i="3"/>
  <c r="K671" i="3"/>
  <c r="F671" i="3"/>
  <c r="J671" i="3"/>
  <c r="K443" i="3"/>
  <c r="F443" i="3"/>
  <c r="H443" i="3"/>
  <c r="I443" i="3"/>
  <c r="J443" i="3"/>
  <c r="J875" i="3"/>
  <c r="H875" i="3"/>
  <c r="K875" i="3"/>
  <c r="F875" i="3"/>
  <c r="I875" i="3"/>
  <c r="J736" i="8"/>
  <c r="K736" i="8"/>
  <c r="J775" i="8"/>
  <c r="K775" i="8"/>
  <c r="K957" i="8"/>
  <c r="J957" i="8"/>
  <c r="K786" i="8"/>
  <c r="J786" i="8"/>
  <c r="K717" i="8"/>
  <c r="J717" i="8"/>
  <c r="I904" i="3"/>
  <c r="J904" i="3"/>
  <c r="F904" i="3"/>
  <c r="K904" i="3"/>
  <c r="H904" i="3"/>
  <c r="H667" i="3"/>
  <c r="I667" i="3"/>
  <c r="F667" i="3"/>
  <c r="K667" i="3"/>
  <c r="J667" i="3"/>
  <c r="I922" i="3"/>
  <c r="J922" i="3"/>
  <c r="H922" i="3"/>
  <c r="F922" i="3"/>
  <c r="K922" i="3"/>
  <c r="K534" i="3"/>
  <c r="J534" i="3"/>
  <c r="F534" i="3"/>
  <c r="H534" i="3"/>
  <c r="I534" i="3"/>
  <c r="K753" i="3"/>
  <c r="J753" i="3"/>
  <c r="F753" i="3"/>
  <c r="H753" i="3"/>
  <c r="I753" i="3"/>
  <c r="I865" i="3"/>
  <c r="K865" i="3"/>
  <c r="F865" i="3"/>
  <c r="H865" i="3"/>
  <c r="J865" i="3"/>
  <c r="H652" i="3"/>
  <c r="J652" i="3"/>
  <c r="K652" i="3"/>
  <c r="I652" i="3"/>
  <c r="F652" i="3"/>
  <c r="I461" i="3"/>
  <c r="H461" i="3"/>
  <c r="F461" i="3"/>
  <c r="J461" i="3"/>
  <c r="K461" i="3"/>
  <c r="K446" i="3"/>
  <c r="I446" i="3"/>
  <c r="J446" i="3"/>
  <c r="H446" i="3"/>
  <c r="F446" i="3"/>
  <c r="J788" i="8"/>
  <c r="K788" i="8"/>
  <c r="J732" i="8"/>
  <c r="K732" i="8"/>
  <c r="J720" i="8"/>
  <c r="K720" i="8"/>
  <c r="K767" i="8"/>
  <c r="J767" i="8"/>
  <c r="K778" i="8"/>
  <c r="J778" i="8"/>
  <c r="K904" i="8"/>
  <c r="J904" i="8"/>
  <c r="J484" i="3"/>
  <c r="F484" i="3"/>
  <c r="K484" i="3"/>
  <c r="H484" i="3"/>
  <c r="I484" i="3"/>
  <c r="J524" i="3"/>
  <c r="I524" i="3"/>
  <c r="F524" i="3"/>
  <c r="K524" i="3"/>
  <c r="H524" i="3"/>
  <c r="K490" i="3"/>
  <c r="I490" i="3"/>
  <c r="H490" i="3"/>
  <c r="J490" i="3"/>
  <c r="F490" i="3"/>
  <c r="I829" i="3"/>
  <c r="F829" i="3"/>
  <c r="K829" i="3"/>
  <c r="J829" i="3"/>
  <c r="H829" i="3"/>
  <c r="F481" i="3"/>
  <c r="H481" i="3"/>
  <c r="J481" i="3"/>
  <c r="K481" i="3"/>
  <c r="I481" i="3"/>
  <c r="J961" i="8"/>
  <c r="K961" i="8"/>
  <c r="K841" i="8"/>
  <c r="J841" i="8"/>
  <c r="I793" i="3"/>
  <c r="K793" i="3"/>
  <c r="J793" i="3"/>
  <c r="F793" i="3"/>
  <c r="H793" i="3"/>
  <c r="J893" i="3"/>
  <c r="I893" i="3"/>
  <c r="H893" i="3"/>
  <c r="F893" i="3"/>
  <c r="K893" i="3"/>
  <c r="K942" i="3"/>
  <c r="H942" i="3"/>
  <c r="I942" i="3"/>
  <c r="F942" i="3"/>
  <c r="J942" i="3"/>
  <c r="H522" i="3"/>
  <c r="I522" i="3"/>
  <c r="J522" i="3"/>
  <c r="K522" i="3"/>
  <c r="F522" i="3"/>
  <c r="F638" i="3"/>
  <c r="K638" i="3"/>
  <c r="I638" i="3"/>
  <c r="J638" i="3"/>
  <c r="H638" i="3"/>
  <c r="K772" i="3"/>
  <c r="J772" i="3"/>
  <c r="H772" i="3"/>
  <c r="I772" i="3"/>
  <c r="F772" i="3"/>
  <c r="J921" i="8"/>
  <c r="K921" i="8"/>
  <c r="J840" i="8"/>
  <c r="K840" i="8"/>
  <c r="J957" i="3"/>
  <c r="K957" i="3"/>
  <c r="H957" i="3"/>
  <c r="F957" i="3"/>
  <c r="I957" i="3"/>
  <c r="K480" i="3"/>
  <c r="F480" i="3"/>
  <c r="H480" i="3"/>
  <c r="J480" i="3"/>
  <c r="I480" i="3"/>
  <c r="I970" i="3"/>
  <c r="K970" i="3"/>
  <c r="F970" i="3"/>
  <c r="H970" i="3"/>
  <c r="J970" i="3"/>
  <c r="K963" i="3"/>
  <c r="J963" i="3"/>
  <c r="F963" i="3"/>
  <c r="I963" i="3"/>
  <c r="H963" i="3"/>
  <c r="J520" i="3"/>
  <c r="K520" i="3"/>
  <c r="H520" i="3"/>
  <c r="I520" i="3"/>
  <c r="F520" i="3"/>
  <c r="I691" i="3"/>
  <c r="F691" i="3"/>
  <c r="J691" i="3"/>
  <c r="K691" i="3"/>
  <c r="H691" i="3"/>
  <c r="J544" i="3"/>
  <c r="K544" i="3"/>
  <c r="H544" i="3"/>
  <c r="I544" i="3"/>
  <c r="F544" i="3"/>
  <c r="J981" i="3"/>
  <c r="K981" i="3"/>
  <c r="H981" i="3"/>
  <c r="F981" i="3"/>
  <c r="I981" i="3"/>
  <c r="H961" i="3"/>
  <c r="I961" i="3"/>
  <c r="J961" i="3"/>
  <c r="K961" i="3"/>
  <c r="F961" i="3"/>
  <c r="I559" i="3"/>
  <c r="F559" i="3"/>
  <c r="J559" i="3"/>
  <c r="K559" i="3"/>
  <c r="H559" i="3"/>
  <c r="K795" i="3"/>
  <c r="J795" i="3"/>
  <c r="H795" i="3"/>
  <c r="I795" i="3"/>
  <c r="F795" i="3"/>
  <c r="K778" i="3"/>
  <c r="I778" i="3"/>
  <c r="F778" i="3"/>
  <c r="J778" i="3"/>
  <c r="H778" i="3"/>
  <c r="F577" i="3"/>
  <c r="H577" i="3"/>
  <c r="J577" i="3"/>
  <c r="K577" i="3"/>
  <c r="I577" i="3"/>
  <c r="K833" i="8"/>
  <c r="J833" i="8"/>
  <c r="K800" i="8"/>
  <c r="J800" i="8"/>
  <c r="J989" i="8"/>
  <c r="K989" i="8"/>
  <c r="J780" i="8"/>
  <c r="K780" i="8"/>
  <c r="K757" i="8"/>
  <c r="J757" i="8"/>
  <c r="I543" i="3"/>
  <c r="J543" i="3"/>
  <c r="F543" i="3"/>
  <c r="K543" i="3"/>
  <c r="H543" i="3"/>
  <c r="H749" i="3"/>
  <c r="J749" i="3"/>
  <c r="F749" i="3"/>
  <c r="K749" i="3"/>
  <c r="I749" i="3"/>
  <c r="I950" i="3"/>
  <c r="J950" i="3"/>
  <c r="K950" i="3"/>
  <c r="H950" i="3"/>
  <c r="F950" i="3"/>
  <c r="I591" i="3"/>
  <c r="F591" i="3"/>
  <c r="H591" i="3"/>
  <c r="K591" i="3"/>
  <c r="J591" i="3"/>
  <c r="K921" i="3"/>
  <c r="H921" i="3"/>
  <c r="I921" i="3"/>
  <c r="J921" i="3"/>
  <c r="F921" i="3"/>
  <c r="I462" i="3"/>
  <c r="H462" i="3"/>
  <c r="K462" i="3"/>
  <c r="J462" i="3"/>
  <c r="F462" i="3"/>
  <c r="I621" i="3"/>
  <c r="H621" i="3"/>
  <c r="J621" i="3"/>
  <c r="F621" i="3"/>
  <c r="K621" i="3"/>
  <c r="H745" i="3"/>
  <c r="K745" i="3"/>
  <c r="F745" i="3"/>
  <c r="I745" i="3"/>
  <c r="J745" i="3"/>
  <c r="K960" i="3"/>
  <c r="I960" i="3"/>
  <c r="F960" i="3"/>
  <c r="J960" i="3"/>
  <c r="H960" i="3"/>
  <c r="F794" i="3"/>
  <c r="K794" i="3"/>
  <c r="I794" i="3"/>
  <c r="J794" i="3"/>
  <c r="H794" i="3"/>
  <c r="K387" i="3"/>
  <c r="J387" i="3"/>
  <c r="H387" i="3"/>
  <c r="I387" i="3"/>
  <c r="F387" i="3"/>
  <c r="J716" i="8"/>
  <c r="K716" i="8"/>
  <c r="F896" i="3"/>
  <c r="K896" i="3"/>
  <c r="I896" i="3"/>
  <c r="J896" i="3"/>
  <c r="H896" i="3"/>
  <c r="K911" i="3"/>
  <c r="J911" i="3"/>
  <c r="I911" i="3"/>
  <c r="F911" i="3"/>
  <c r="H911" i="3"/>
  <c r="K726" i="3"/>
  <c r="H726" i="3"/>
  <c r="J726" i="3"/>
  <c r="F726" i="3"/>
  <c r="I726" i="3"/>
  <c r="J335" i="3"/>
  <c r="H335" i="3"/>
  <c r="F335" i="3"/>
  <c r="K335" i="3"/>
  <c r="I335" i="3"/>
  <c r="F542" i="3"/>
  <c r="K542" i="3"/>
  <c r="H542" i="3"/>
  <c r="J542" i="3"/>
  <c r="I542" i="3"/>
  <c r="H704" i="3"/>
  <c r="K704" i="3"/>
  <c r="J704" i="3"/>
  <c r="I704" i="3"/>
  <c r="F704" i="3"/>
  <c r="H969" i="3"/>
  <c r="J969" i="3"/>
  <c r="F969" i="3"/>
  <c r="I969" i="3"/>
  <c r="K969" i="3"/>
  <c r="I260" i="3"/>
  <c r="H260" i="3"/>
  <c r="F260" i="3"/>
  <c r="K260" i="3"/>
  <c r="J260" i="3"/>
  <c r="K586" i="3"/>
  <c r="J586" i="3"/>
  <c r="H586" i="3"/>
  <c r="F586" i="3"/>
  <c r="I586" i="3"/>
  <c r="K700" i="8"/>
  <c r="J700" i="8"/>
  <c r="I713" i="3"/>
  <c r="J713" i="3"/>
  <c r="K713" i="3"/>
  <c r="F713" i="3"/>
  <c r="H713" i="3"/>
  <c r="K729" i="3"/>
  <c r="J729" i="3"/>
  <c r="F729" i="3"/>
  <c r="H729" i="3"/>
  <c r="I729" i="3"/>
  <c r="I653" i="3"/>
  <c r="F653" i="3"/>
  <c r="H653" i="3"/>
  <c r="K653" i="3"/>
  <c r="J653" i="3"/>
  <c r="I881" i="3"/>
  <c r="K881" i="3"/>
  <c r="H881" i="3"/>
  <c r="J881" i="3"/>
  <c r="F881" i="3"/>
  <c r="K783" i="3"/>
  <c r="H783" i="3"/>
  <c r="F783" i="3"/>
  <c r="I783" i="3"/>
  <c r="J783" i="3"/>
  <c r="K809" i="8"/>
  <c r="J809" i="8"/>
  <c r="J774" i="8"/>
  <c r="K774" i="8"/>
  <c r="K916" i="8"/>
  <c r="J916" i="8"/>
  <c r="K721" i="8"/>
  <c r="J721" i="8"/>
  <c r="J584" i="3"/>
  <c r="I584" i="3"/>
  <c r="H584" i="3"/>
  <c r="F584" i="3"/>
  <c r="K584" i="3"/>
  <c r="J836" i="3"/>
  <c r="F836" i="3"/>
  <c r="I836" i="3"/>
  <c r="H836" i="3"/>
  <c r="K836" i="3"/>
  <c r="H469" i="3"/>
  <c r="I469" i="3"/>
  <c r="F469" i="3"/>
  <c r="K469" i="3"/>
  <c r="J469" i="3"/>
  <c r="J988" i="3"/>
  <c r="H988" i="3"/>
  <c r="K988" i="3"/>
  <c r="F988" i="3"/>
  <c r="I988" i="3"/>
  <c r="J907" i="3"/>
  <c r="F907" i="3"/>
  <c r="K907" i="3"/>
  <c r="H907" i="3"/>
  <c r="I907" i="3"/>
  <c r="I768" i="3"/>
  <c r="J768" i="3"/>
  <c r="K768" i="3"/>
  <c r="H768" i="3"/>
  <c r="F768" i="3"/>
  <c r="H999" i="3"/>
  <c r="F999" i="3"/>
  <c r="J999" i="3"/>
  <c r="I999" i="3"/>
  <c r="O991" i="2"/>
  <c r="K999" i="3"/>
  <c r="N991" i="2"/>
  <c r="K457" i="3"/>
  <c r="I457" i="3"/>
  <c r="J457" i="3"/>
  <c r="F457" i="3"/>
  <c r="H457" i="3"/>
  <c r="H920" i="3"/>
  <c r="I920" i="3"/>
  <c r="K920" i="3"/>
  <c r="F920" i="3"/>
  <c r="J920" i="3"/>
  <c r="J877" i="8"/>
  <c r="K877" i="8"/>
  <c r="J870" i="8"/>
  <c r="K870" i="8"/>
  <c r="J844" i="8"/>
  <c r="K844" i="8"/>
  <c r="J875" i="8"/>
  <c r="K875" i="8"/>
  <c r="J859" i="8"/>
  <c r="K859" i="8"/>
  <c r="J505" i="3"/>
  <c r="K505" i="3"/>
  <c r="F505" i="3"/>
  <c r="I505" i="3"/>
  <c r="H505" i="3"/>
  <c r="I781" i="3"/>
  <c r="J781" i="3"/>
  <c r="H781" i="3"/>
  <c r="F781" i="3"/>
  <c r="K781" i="3"/>
  <c r="H978" i="3"/>
  <c r="F978" i="3"/>
  <c r="K978" i="3"/>
  <c r="I978" i="3"/>
  <c r="J978" i="3"/>
  <c r="I886" i="3"/>
  <c r="J886" i="3"/>
  <c r="F886" i="3"/>
  <c r="K886" i="3"/>
  <c r="H886" i="3"/>
  <c r="I688" i="3"/>
  <c r="F688" i="3"/>
  <c r="K688" i="3"/>
  <c r="J688" i="3"/>
  <c r="H688" i="3"/>
  <c r="J696" i="8"/>
  <c r="K696" i="8"/>
  <c r="J863" i="3"/>
  <c r="I863" i="3"/>
  <c r="H863" i="3"/>
  <c r="K863" i="3"/>
  <c r="F863" i="3"/>
  <c r="H666" i="3"/>
  <c r="F666" i="3"/>
  <c r="I666" i="3"/>
  <c r="K666" i="3"/>
  <c r="J666" i="3"/>
  <c r="I617" i="3"/>
  <c r="J617" i="3"/>
  <c r="K617" i="3"/>
  <c r="F617" i="3"/>
  <c r="H617" i="3"/>
  <c r="F686" i="3"/>
  <c r="I686" i="3"/>
  <c r="J686" i="3"/>
  <c r="H686" i="3"/>
  <c r="K686" i="3"/>
  <c r="F537" i="3"/>
  <c r="J537" i="3"/>
  <c r="I537" i="3"/>
  <c r="H537" i="3"/>
  <c r="K537" i="3"/>
  <c r="F742" i="3"/>
  <c r="J742" i="3"/>
  <c r="I742" i="3"/>
  <c r="K742" i="3"/>
  <c r="H742" i="3"/>
  <c r="H1001" i="3"/>
  <c r="I1001" i="3"/>
  <c r="O993" i="2"/>
  <c r="K1001" i="3"/>
  <c r="J1001" i="3"/>
  <c r="N993" i="2"/>
  <c r="F1001" i="3"/>
  <c r="K891" i="8"/>
  <c r="J891" i="8"/>
  <c r="K864" i="3"/>
  <c r="J864" i="3"/>
  <c r="H864" i="3"/>
  <c r="I864" i="3"/>
  <c r="F864" i="3"/>
  <c r="K827" i="8"/>
  <c r="J827" i="8"/>
  <c r="H642" i="3"/>
  <c r="F642" i="3"/>
  <c r="I642" i="3"/>
  <c r="K642" i="3"/>
  <c r="J642" i="3"/>
  <c r="J510" i="3"/>
  <c r="I510" i="3"/>
  <c r="K510" i="3"/>
  <c r="F510" i="3"/>
  <c r="H510" i="3"/>
  <c r="I982" i="3"/>
  <c r="F982" i="3"/>
  <c r="J982" i="3"/>
  <c r="H982" i="3"/>
  <c r="K982" i="3"/>
  <c r="K993" i="3"/>
  <c r="F993" i="3"/>
  <c r="I993" i="3"/>
  <c r="J993" i="3"/>
  <c r="H993" i="3"/>
  <c r="I644" i="3"/>
  <c r="J644" i="3"/>
  <c r="K644" i="3"/>
  <c r="H644" i="3"/>
  <c r="F644" i="3"/>
  <c r="H547" i="3"/>
  <c r="J547" i="3"/>
  <c r="I547" i="3"/>
  <c r="K547" i="3"/>
  <c r="F547" i="3"/>
  <c r="F623" i="3"/>
  <c r="K623" i="3"/>
  <c r="I623" i="3"/>
  <c r="J623" i="3"/>
  <c r="H623" i="3"/>
  <c r="I759" i="3"/>
  <c r="J759" i="3"/>
  <c r="H759" i="3"/>
  <c r="K759" i="3"/>
  <c r="F759" i="3"/>
  <c r="K658" i="3"/>
  <c r="I658" i="3"/>
  <c r="H658" i="3"/>
  <c r="F658" i="3"/>
  <c r="J658" i="3"/>
  <c r="I588" i="3"/>
  <c r="J588" i="3"/>
  <c r="H588" i="3"/>
  <c r="F588" i="3"/>
  <c r="K588" i="3"/>
  <c r="K698" i="3"/>
  <c r="J698" i="3"/>
  <c r="F698" i="3"/>
  <c r="H698" i="3"/>
  <c r="I698" i="3"/>
  <c r="J930" i="8"/>
  <c r="K930" i="8"/>
  <c r="K725" i="8"/>
  <c r="J725" i="8"/>
  <c r="J962" i="8"/>
  <c r="K962" i="8"/>
  <c r="H826" i="3"/>
  <c r="F826" i="3"/>
  <c r="I826" i="3"/>
  <c r="K826" i="3"/>
  <c r="J826" i="3"/>
  <c r="J871" i="8"/>
  <c r="K871" i="8"/>
  <c r="I503" i="3"/>
  <c r="F503" i="3"/>
  <c r="K503" i="3"/>
  <c r="H503" i="3"/>
  <c r="J503" i="3"/>
  <c r="I967" i="3"/>
  <c r="F967" i="3"/>
  <c r="K967" i="3"/>
  <c r="J967" i="3"/>
  <c r="H967" i="3"/>
  <c r="H479" i="3"/>
  <c r="F479" i="3"/>
  <c r="J479" i="3"/>
  <c r="K479" i="3"/>
  <c r="I479" i="3"/>
  <c r="H628" i="3"/>
  <c r="I628" i="3"/>
  <c r="F628" i="3"/>
  <c r="J628" i="3"/>
  <c r="K628" i="3"/>
  <c r="F903" i="3"/>
  <c r="H903" i="3"/>
  <c r="I903" i="3"/>
  <c r="K903" i="3"/>
  <c r="J903" i="3"/>
  <c r="I885" i="3"/>
  <c r="H885" i="3"/>
  <c r="F885" i="3"/>
  <c r="K885" i="3"/>
  <c r="J885" i="3"/>
  <c r="F599" i="3"/>
  <c r="K599" i="3"/>
  <c r="I599" i="3"/>
  <c r="H599" i="3"/>
  <c r="J599" i="3"/>
  <c r="K641" i="3"/>
  <c r="H641" i="3"/>
  <c r="F641" i="3"/>
  <c r="J641" i="3"/>
  <c r="I641" i="3"/>
  <c r="K710" i="8"/>
  <c r="J710" i="8"/>
  <c r="K912" i="8"/>
  <c r="J912" i="8"/>
  <c r="H995" i="3"/>
  <c r="I995" i="3"/>
  <c r="K995" i="3"/>
  <c r="F995" i="3"/>
  <c r="J995" i="3"/>
  <c r="K945" i="8"/>
  <c r="J945" i="8"/>
  <c r="H765" i="3"/>
  <c r="K765" i="3"/>
  <c r="F765" i="3"/>
  <c r="J765" i="3"/>
  <c r="I765" i="3"/>
  <c r="K682" i="3"/>
  <c r="H682" i="3"/>
  <c r="J682" i="3"/>
  <c r="F682" i="3"/>
  <c r="I682" i="3"/>
  <c r="H877" i="3"/>
  <c r="I877" i="3"/>
  <c r="F877" i="3"/>
  <c r="K877" i="3"/>
  <c r="J877" i="3"/>
  <c r="F518" i="3"/>
  <c r="J518" i="3"/>
  <c r="H518" i="3"/>
  <c r="I518" i="3"/>
  <c r="K518" i="3"/>
  <c r="K746" i="8"/>
  <c r="J746" i="8"/>
  <c r="K918" i="8"/>
  <c r="J918" i="8"/>
  <c r="J927" i="8"/>
  <c r="K927" i="8"/>
  <c r="K815" i="8"/>
  <c r="J815" i="8"/>
  <c r="K960" i="8"/>
  <c r="J960" i="8"/>
  <c r="J876" i="8"/>
  <c r="K876" i="8"/>
  <c r="J718" i="8"/>
  <c r="K718" i="8"/>
  <c r="K726" i="8"/>
  <c r="J726" i="8"/>
  <c r="K764" i="8"/>
  <c r="J764" i="8"/>
  <c r="J941" i="8"/>
  <c r="K941" i="8"/>
  <c r="J790" i="8"/>
  <c r="K790" i="8"/>
  <c r="J705" i="8"/>
  <c r="K705" i="8"/>
  <c r="K819" i="8"/>
  <c r="J819" i="8"/>
  <c r="K808" i="8"/>
  <c r="J808" i="8"/>
  <c r="K911" i="8"/>
  <c r="J911" i="8"/>
  <c r="J801" i="8"/>
  <c r="K801" i="8"/>
  <c r="J914" i="8"/>
  <c r="K914" i="8"/>
  <c r="K971" i="8"/>
  <c r="J971" i="8"/>
  <c r="J855" i="8"/>
  <c r="K855" i="8"/>
  <c r="J782" i="8"/>
  <c r="K782" i="8"/>
  <c r="J948" i="8"/>
  <c r="K948" i="8"/>
  <c r="K937" i="8"/>
  <c r="J937" i="8"/>
  <c r="J836" i="8"/>
  <c r="K836" i="8"/>
  <c r="J868" i="8"/>
  <c r="K868" i="8"/>
  <c r="J919" i="8"/>
  <c r="K919" i="8"/>
  <c r="J958" i="8"/>
  <c r="K958" i="8"/>
  <c r="J832" i="8"/>
  <c r="K832" i="8"/>
  <c r="J697" i="8"/>
  <c r="K697" i="8"/>
  <c r="J858" i="8"/>
  <c r="K858" i="8"/>
  <c r="J909" i="8"/>
  <c r="K909" i="8"/>
  <c r="J995" i="8"/>
  <c r="K995" i="8"/>
  <c r="K817" i="8"/>
  <c r="J817" i="8"/>
  <c r="F792" i="3"/>
  <c r="J792" i="3"/>
  <c r="H792" i="3"/>
  <c r="I792" i="3"/>
  <c r="K792" i="3"/>
  <c r="J723" i="8"/>
  <c r="K723" i="8"/>
  <c r="J831" i="8"/>
  <c r="K831" i="8"/>
  <c r="J733" i="8"/>
  <c r="K733" i="8"/>
  <c r="J838" i="8"/>
  <c r="K838" i="8"/>
  <c r="J928" i="8"/>
  <c r="K928" i="8"/>
  <c r="J978" i="8"/>
  <c r="K978" i="8"/>
  <c r="K983" i="8"/>
  <c r="J983" i="8"/>
  <c r="K839" i="8"/>
  <c r="J839" i="8"/>
  <c r="J856" i="8"/>
  <c r="K856" i="8"/>
  <c r="K807" i="8"/>
  <c r="J807" i="8"/>
  <c r="K702" i="8"/>
  <c r="J702" i="8"/>
  <c r="K763" i="8"/>
  <c r="J763" i="8"/>
  <c r="F585" i="3"/>
  <c r="H585" i="3"/>
  <c r="I585" i="3"/>
  <c r="J585" i="3"/>
  <c r="K585" i="3"/>
  <c r="J1000" i="8"/>
  <c r="K1000" i="8"/>
  <c r="J454" i="3"/>
  <c r="K454" i="3"/>
  <c r="F454" i="3"/>
  <c r="I454" i="3"/>
  <c r="H454" i="3"/>
  <c r="F968" i="3"/>
  <c r="J968" i="3"/>
  <c r="K968" i="3"/>
  <c r="H968" i="3"/>
  <c r="I968" i="3"/>
  <c r="I929" i="3"/>
  <c r="H929" i="3"/>
  <c r="J929" i="3"/>
  <c r="F929" i="3"/>
  <c r="K929" i="3"/>
  <c r="F612" i="3"/>
  <c r="H612" i="3"/>
  <c r="I612" i="3"/>
  <c r="J612" i="3"/>
  <c r="K612" i="3"/>
  <c r="J713" i="8"/>
  <c r="K713" i="8"/>
  <c r="J703" i="8"/>
  <c r="K703" i="8"/>
  <c r="K802" i="8"/>
  <c r="J802" i="8"/>
  <c r="K878" i="8"/>
  <c r="J878" i="8"/>
  <c r="J708" i="8"/>
  <c r="K708" i="8"/>
  <c r="J707" i="8"/>
  <c r="K707" i="8"/>
  <c r="J920" i="8"/>
  <c r="K920" i="8"/>
  <c r="J766" i="8"/>
  <c r="K766" i="8"/>
  <c r="K950" i="8"/>
  <c r="J950" i="8"/>
  <c r="K816" i="8"/>
  <c r="J816" i="8"/>
  <c r="K847" i="8"/>
  <c r="J847" i="8"/>
  <c r="K931" i="8"/>
  <c r="J931" i="8"/>
  <c r="K769" i="8"/>
  <c r="J769" i="8"/>
  <c r="J701" i="8"/>
  <c r="K701" i="8"/>
  <c r="J824" i="8"/>
  <c r="K824" i="8"/>
  <c r="J777" i="8"/>
  <c r="K777" i="8"/>
  <c r="J1002" i="8"/>
  <c r="K1002" i="8"/>
  <c r="J998" i="8"/>
  <c r="K998" i="8"/>
  <c r="K925" i="8"/>
  <c r="J925" i="8"/>
  <c r="J867" i="8"/>
  <c r="K867" i="8"/>
  <c r="K759" i="8"/>
  <c r="J759" i="8"/>
  <c r="K814" i="8"/>
  <c r="J814" i="8"/>
  <c r="J804" i="8"/>
  <c r="K804" i="8"/>
  <c r="K3" i="8"/>
  <c r="J3" i="8"/>
  <c r="K949" i="8"/>
  <c r="J949" i="8"/>
  <c r="J698" i="8"/>
  <c r="K698" i="8"/>
  <c r="J828" i="8"/>
  <c r="K828" i="8"/>
  <c r="K980" i="8"/>
  <c r="J980" i="8"/>
  <c r="K892" i="8"/>
  <c r="J892" i="8"/>
  <c r="K926" i="8"/>
  <c r="J926" i="8"/>
  <c r="K986" i="8"/>
  <c r="J986" i="8"/>
  <c r="J768" i="8"/>
  <c r="K768" i="8"/>
  <c r="J704" i="8"/>
  <c r="K704" i="8"/>
  <c r="J706" i="8"/>
  <c r="K706" i="8"/>
  <c r="J913" i="8"/>
  <c r="K913" i="8"/>
  <c r="J996" i="8"/>
  <c r="K996" i="8"/>
  <c r="J882" i="8"/>
  <c r="K882" i="8"/>
  <c r="J811" i="8"/>
  <c r="K811" i="8"/>
  <c r="K934" i="8"/>
  <c r="J934" i="8"/>
  <c r="K979" i="8"/>
  <c r="J979" i="8"/>
  <c r="J932" i="8"/>
  <c r="K932" i="8"/>
  <c r="K863" i="8"/>
  <c r="J863" i="8"/>
  <c r="H533" i="3"/>
  <c r="K533" i="3"/>
  <c r="F533" i="3"/>
  <c r="I533" i="3"/>
  <c r="J533" i="3"/>
  <c r="I823" i="3"/>
  <c r="K823" i="3"/>
  <c r="H823" i="3"/>
  <c r="F823" i="3"/>
  <c r="J823" i="3"/>
  <c r="F965" i="3"/>
  <c r="I965" i="3"/>
  <c r="H965" i="3"/>
  <c r="J965" i="3"/>
  <c r="K965" i="3"/>
  <c r="I769" i="3"/>
  <c r="J769" i="3"/>
  <c r="H769" i="3"/>
  <c r="K769" i="3"/>
  <c r="F769" i="3"/>
  <c r="J938" i="8"/>
  <c r="K938" i="8"/>
  <c r="K779" i="8"/>
  <c r="J779" i="8"/>
  <c r="K893" i="8"/>
  <c r="J893" i="8"/>
  <c r="K862" i="8"/>
  <c r="J862" i="8"/>
  <c r="J968" i="8"/>
  <c r="K968" i="8"/>
  <c r="K955" i="8"/>
  <c r="J955" i="8"/>
  <c r="K923" i="8"/>
  <c r="J923" i="8"/>
  <c r="K905" i="8"/>
  <c r="J905" i="8"/>
  <c r="K761" i="8"/>
  <c r="J761" i="8"/>
  <c r="J735" i="8"/>
  <c r="K735" i="8"/>
  <c r="J714" i="8"/>
  <c r="K714" i="8"/>
  <c r="K747" i="8"/>
  <c r="J747" i="8"/>
  <c r="J695" i="8"/>
  <c r="K695" i="8"/>
  <c r="K881" i="8"/>
  <c r="J881" i="8"/>
  <c r="K724" i="8"/>
  <c r="J724" i="8"/>
  <c r="J866" i="8"/>
  <c r="K866" i="8"/>
  <c r="J748" i="8"/>
  <c r="K748" i="8"/>
  <c r="J694" i="8"/>
  <c r="K694" i="8"/>
  <c r="J850" i="8"/>
  <c r="K850" i="8"/>
  <c r="J969" i="8"/>
  <c r="K969" i="8"/>
  <c r="K798" i="8"/>
  <c r="J798" i="8"/>
  <c r="K830" i="8"/>
  <c r="J830" i="8"/>
  <c r="K692" i="8"/>
  <c r="J692" i="8"/>
  <c r="K947" i="8"/>
  <c r="J947" i="8"/>
  <c r="K821" i="8"/>
  <c r="J821" i="8"/>
  <c r="K963" i="8"/>
  <c r="J963" i="8"/>
  <c r="J810" i="8"/>
  <c r="K810" i="8"/>
  <c r="K813" i="8"/>
  <c r="J813" i="8"/>
  <c r="J715" i="8"/>
  <c r="K715" i="8"/>
  <c r="J970" i="8"/>
  <c r="K970" i="8"/>
  <c r="J738" i="8"/>
  <c r="K738" i="8"/>
  <c r="K781" i="8"/>
  <c r="J781" i="8"/>
  <c r="F453" i="3"/>
  <c r="J453" i="3"/>
  <c r="K453" i="3"/>
  <c r="I453" i="3"/>
  <c r="H453" i="3"/>
  <c r="J753" i="8"/>
  <c r="K753" i="8"/>
  <c r="J873" i="8"/>
  <c r="K873" i="8"/>
  <c r="K897" i="8"/>
  <c r="J897" i="8"/>
  <c r="J812" i="8"/>
  <c r="K812" i="8"/>
  <c r="K739" i="8"/>
  <c r="J739" i="8"/>
  <c r="K951" i="8"/>
  <c r="J951" i="8"/>
  <c r="J842" i="8"/>
  <c r="K842" i="8"/>
  <c r="J933" i="8"/>
  <c r="K933" i="8"/>
  <c r="J818" i="8"/>
  <c r="K818" i="8"/>
  <c r="J887" i="8"/>
  <c r="K887" i="8"/>
  <c r="J852" i="8"/>
  <c r="K852" i="8"/>
  <c r="K869" i="8"/>
  <c r="J869" i="8"/>
  <c r="K843" i="8"/>
  <c r="J843" i="8"/>
  <c r="K1001" i="8"/>
  <c r="J1001" i="8"/>
  <c r="K946" i="8"/>
  <c r="J946" i="8"/>
  <c r="J943" i="8"/>
  <c r="K943" i="8"/>
  <c r="J952" i="8"/>
  <c r="K952" i="8"/>
  <c r="I936" i="3"/>
  <c r="J936" i="3"/>
  <c r="F936" i="3"/>
  <c r="H936" i="3"/>
  <c r="K936" i="3"/>
  <c r="J801" i="3"/>
  <c r="H801" i="3"/>
  <c r="K801" i="3"/>
  <c r="F801" i="3"/>
  <c r="I801" i="3"/>
  <c r="F827" i="3"/>
  <c r="H827" i="3"/>
  <c r="K827" i="3"/>
  <c r="J827" i="3"/>
  <c r="I827" i="3"/>
  <c r="J609" i="3"/>
  <c r="K609" i="3"/>
  <c r="I609" i="3"/>
  <c r="F609" i="3"/>
  <c r="H609" i="3"/>
  <c r="J719" i="8"/>
  <c r="K719" i="8"/>
  <c r="J910" i="8"/>
  <c r="K910" i="8"/>
  <c r="J888" i="8"/>
  <c r="K888" i="8"/>
  <c r="K942" i="8"/>
  <c r="J942" i="8"/>
  <c r="J999" i="8"/>
  <c r="K999" i="8"/>
  <c r="J741" i="8"/>
  <c r="K741" i="8"/>
  <c r="J864" i="8"/>
  <c r="K864" i="8"/>
  <c r="J967" i="8"/>
  <c r="K967" i="8"/>
  <c r="K773" i="8"/>
  <c r="J773" i="8"/>
  <c r="K906" i="8"/>
  <c r="J906" i="8"/>
  <c r="K966" i="8"/>
  <c r="J966" i="8"/>
  <c r="J752" i="8"/>
  <c r="K752" i="8"/>
  <c r="J785" i="8"/>
  <c r="K785" i="8"/>
  <c r="J982" i="8"/>
  <c r="K982" i="8"/>
  <c r="K994" i="8"/>
  <c r="J994" i="8"/>
  <c r="J740" i="8"/>
  <c r="K740" i="8"/>
  <c r="K884" i="8"/>
  <c r="J884" i="8"/>
  <c r="J755" i="8"/>
  <c r="K755" i="8"/>
  <c r="J981" i="8"/>
  <c r="K981" i="8"/>
  <c r="J895" i="8"/>
  <c r="K895" i="8"/>
  <c r="J783" i="8"/>
  <c r="K783" i="8"/>
  <c r="J899" i="8"/>
  <c r="K899" i="8"/>
  <c r="K965" i="8"/>
  <c r="J965" i="8"/>
  <c r="K953" i="8"/>
  <c r="J953" i="8"/>
  <c r="J749" i="8"/>
  <c r="K749" i="8"/>
  <c r="J745" i="8"/>
  <c r="K745" i="8"/>
  <c r="J765" i="8"/>
  <c r="K765" i="8"/>
  <c r="J879" i="8"/>
  <c r="K879" i="8"/>
  <c r="J992" i="8"/>
  <c r="K992" i="8"/>
  <c r="J730" i="8"/>
  <c r="K730" i="8"/>
  <c r="K974" i="8"/>
  <c r="J974" i="8"/>
  <c r="J846" i="8"/>
  <c r="K846" i="8"/>
  <c r="K822" i="8"/>
  <c r="J822" i="8"/>
  <c r="F803" i="3"/>
  <c r="I803" i="3"/>
  <c r="H803" i="3"/>
  <c r="J803" i="3"/>
  <c r="K803" i="3"/>
  <c r="J975" i="8"/>
  <c r="K975" i="8"/>
  <c r="J940" i="8"/>
  <c r="K940" i="8"/>
  <c r="J693" i="8"/>
  <c r="K693" i="8"/>
  <c r="K903" i="8"/>
  <c r="J903" i="8"/>
  <c r="J771" i="8"/>
  <c r="K771" i="8"/>
  <c r="J990" i="8"/>
  <c r="K990" i="8"/>
  <c r="K712" i="8"/>
  <c r="J712" i="8"/>
  <c r="K915" i="8"/>
  <c r="J915" i="8"/>
  <c r="J751" i="8"/>
  <c r="K751" i="8"/>
  <c r="K997" i="8"/>
  <c r="J997" i="8"/>
  <c r="K729" i="8"/>
  <c r="J729" i="8"/>
  <c r="J917" i="8"/>
  <c r="K917" i="8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<sst xmlns="http://schemas.openxmlformats.org/spreadsheetml/2006/main" count="614" uniqueCount="328">
  <si>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</si>
  <si>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</si>
  <si>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</si>
  <si>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</si>
  <si>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</si>
  <si>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</si>
  <si>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</si>
  <si>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</si>
  <si>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</si>
  <si>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</si>
  <si>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</si>
  <si>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</si>
  <si>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</si>
  <si>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</si>
  <si>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</si>
  <si>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</si>
  <si>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</si>
  <si>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</si>
  <si>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</si>
  <si>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</si>
  <si>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</si>
  <si>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</si>
  <si>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</si>
  <si>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</si>
  <si>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</si>
  <si>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</si>
  <si>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</si>
  <si>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</si>
  <si>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</si>
  <si>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</si>
  <si>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</si>
  <si>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</si>
  <si>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</si>
  <si>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</si>
  <si>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</si>
  <si>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</si>
  <si>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</si>
  <si>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</si>
  <si>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</si>
  <si>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</si>
  <si>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</si>
  <si>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</si>
  <si>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</si>
  <si>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</si>
  <si>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</si>
  <si>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</si>
  <si>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</si>
  <si>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</si>
  <si>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</si>
  <si>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</si>
  <si>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</si>
  <si>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</si>
  <si>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</si>
  <si>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</si>
  <si>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</si>
  <si>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</si>
  <si>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</si>
  <si>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</si>
  <si>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</si>
  <si>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</si>
  <si>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</si>
  <si>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</si>
  <si>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</si>
  <si>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</si>
  <si>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</si>
  <si>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</si>
  <si>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</si>
  <si>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</si>
  <si>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</si>
  <si>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</si>
  <si>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</si>
  <si>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</si>
  <si>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</si>
  <si>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</si>
  <si>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</si>
  <si>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</si>
  <si>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</si>
  <si>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</si>
  <si>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</si>
  <si>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</si>
  <si>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</si>
  <si>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</si>
  <si>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</si>
  <si>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</si>
  <si>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</si>
  <si>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</si>
  <si>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</si>
  <si>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</si>
  <si>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</si>
  <si>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</si>
  <si>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</si>
  <si>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</si>
  <si>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</si>
  <si>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</si>
  <si>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</si>
  <si>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</si>
  <si>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</si>
  <si>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</si>
  <si>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</si>
  <si>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</si>
  <si>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</si>
  <si>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</si>
  <si>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</si>
  <si>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</si>
  <si>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</si>
  <si>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</si>
  <si>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</si>
  <si>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</si>
  <si>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</si>
  <si>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</si>
  <si>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Lugano</t>
  </si>
  <si>
    <t>Grasshoppers</t>
  </si>
  <si>
    <t>Sion</t>
  </si>
  <si>
    <t>Lausanne</t>
  </si>
  <si>
    <t>Atl. San Luis</t>
  </si>
  <si>
    <t>Guadalajara Chivas</t>
  </si>
  <si>
    <t>Monterrey</t>
  </si>
  <si>
    <t>Cruz Azul</t>
  </si>
  <si>
    <t>U.N.A.M.- Pumas</t>
  </si>
  <si>
    <t>Liga MX</t>
  </si>
  <si>
    <t>Puebla</t>
  </si>
  <si>
    <t>FCSB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</si>
  <si>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</si>
  <si>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</si>
  <si>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</si>
  <si>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</si>
  <si>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</si>
  <si>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</si>
  <si>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</si>
  <si>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</si>
  <si>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</si>
  <si>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</si>
  <si>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Arsenal Sarandi</t>
  </si>
  <si>
    <t>Estudiantes L.P.</t>
  </si>
  <si>
    <t>Lanus</t>
  </si>
  <si>
    <t>Sligo Rovers</t>
  </si>
  <si>
    <t>Bohemians</t>
  </si>
  <si>
    <t>Independiente</t>
  </si>
  <si>
    <t>Platense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</si>
  <si>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</si>
  <si>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</si>
  <si>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</si>
  <si>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</si>
  <si>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</si>
  <si>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</si>
  <si>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</si>
  <si>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</si>
  <si>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</si>
  <si>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River Plate</t>
  </si>
  <si>
    <t>Barracas Central</t>
  </si>
  <si>
    <t>Tigre</t>
  </si>
  <si>
    <t>Banfield</t>
  </si>
  <si>
    <t>Godoy Cruz</t>
  </si>
  <si>
    <t>Aldosivi</t>
  </si>
  <si>
    <t>Randers FC</t>
  </si>
  <si>
    <t>Viborg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</si>
  <si>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</si>
  <si>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</si>
  <si>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</si>
  <si>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</si>
  <si>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</si>
  <si>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</si>
  <si>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</si>
  <si>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</si>
  <si>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</si>
  <si>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</si>
  <si>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</si>
  <si>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</si>
  <si>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</si>
  <si>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</si>
  <si>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</si>
  <si>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</si>
  <si>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</si>
  <si>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</si>
  <si>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</si>
  <si>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</si>
  <si>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</si>
  <si>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</si>
  <si>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Los Angeles FC</t>
  </si>
  <si>
    <t>Colorado Rapids</t>
  </si>
  <si>
    <t>FC Dallas</t>
  </si>
  <si>
    <t>Toronto FC</t>
  </si>
  <si>
    <t>Austin FC</t>
  </si>
  <si>
    <t>Charlotte</t>
  </si>
  <si>
    <t>Inter Miami</t>
  </si>
  <si>
    <t>Chicago Fire</t>
  </si>
  <si>
    <t>San Jose Earthquakes</t>
  </si>
  <si>
    <t>New York Red Bulls</t>
  </si>
  <si>
    <t>FK Rostov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</si>
  <si>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</si>
  <si>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</si>
  <si>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</si>
  <si>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</si>
  <si>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</si>
  <si>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</si>
  <si>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</si>
  <si>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</si>
  <si>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</si>
  <si>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</si>
  <si>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Zenit</t>
  </si>
  <si>
    <t>Rubin Kazan</t>
  </si>
  <si>
    <t>Houston Dynamo</t>
  </si>
  <si>
    <t>Real Salt Lake</t>
  </si>
  <si>
    <t>Nashville SC</t>
  </si>
  <si>
    <t>Premier League</t>
  </si>
  <si>
    <t>MLS</t>
  </si>
  <si>
    <t>Huracan</t>
  </si>
  <si>
    <t>Velez Sarsfield</t>
  </si>
  <si>
    <t>Rosario Central</t>
  </si>
  <si>
    <t>CF Montreal</t>
  </si>
  <si>
    <t>Central Cordoba</t>
  </si>
  <si>
    <t>Ilves</t>
  </si>
  <si>
    <t>KuPS</t>
  </si>
  <si>
    <t>Inter Turku</t>
  </si>
  <si>
    <t>SJK</t>
  </si>
  <si>
    <t>VPS</t>
  </si>
  <si>
    <t>AC Oulu</t>
  </si>
  <si>
    <t>Mariehamn</t>
  </si>
  <si>
    <t>Lahti</t>
  </si>
  <si>
    <t>Hammarby</t>
  </si>
  <si>
    <t>Helsingborg</t>
  </si>
  <si>
    <t>Hacken</t>
  </si>
  <si>
    <t>AIK</t>
  </si>
  <si>
    <t>Haugesund</t>
  </si>
  <si>
    <t>Viking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</si>
  <si>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</si>
  <si>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</si>
  <si>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</si>
  <si>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</si>
  <si>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</si>
  <si>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</si>
  <si>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</si>
  <si>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</si>
  <si>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Mjallby</t>
  </si>
  <si>
    <t>Degerfors</t>
  </si>
  <si>
    <t>Veikkausliiga</t>
  </si>
  <si>
    <t>Eliteserien</t>
  </si>
  <si>
    <t>Allsvenskan</t>
  </si>
  <si>
    <t>Fluminense</t>
  </si>
  <si>
    <t>Santos</t>
  </si>
  <si>
    <t>Atletico GO</t>
  </si>
  <si>
    <t>Coritiba</t>
  </si>
  <si>
    <t>Goias</t>
  </si>
  <si>
    <t>Atletico-MG</t>
  </si>
  <si>
    <t>Internacional</t>
  </si>
  <si>
    <t>Botafogo RJ</t>
  </si>
  <si>
    <t>Corinthians</t>
  </si>
  <si>
    <t>Cuiaba</t>
  </si>
  <si>
    <t>Avai</t>
  </si>
  <si>
    <t>America MG</t>
  </si>
  <si>
    <t>Sao Paulo</t>
  </si>
  <si>
    <t>Athletico-PR</t>
  </si>
  <si>
    <t>Juventude</t>
  </si>
  <si>
    <t>Bragantino</t>
  </si>
  <si>
    <t>Serie A</t>
  </si>
  <si>
    <t>Necaxa</t>
  </si>
  <si>
    <t>FC Cincinnati</t>
  </si>
  <si>
    <t>Haka</t>
  </si>
  <si>
    <t>DC United</t>
  </si>
  <si>
    <t>New York City</t>
  </si>
  <si>
    <t>Honka</t>
  </si>
  <si>
    <t>Gimnasia L.P.</t>
  </si>
  <si>
    <t>Mazatlan FC</t>
  </si>
  <si>
    <t>Sarmiento Junin</t>
  </si>
  <si>
    <t>Fortaleza</t>
  </si>
  <si>
    <t>Ceara</t>
  </si>
  <si>
    <t>samara</t>
  </si>
  <si>
    <t>San Lorenzo</t>
  </si>
  <si>
    <t>Admira</t>
  </si>
  <si>
    <t>Tirol</t>
  </si>
  <si>
    <t>Altach</t>
  </si>
  <si>
    <t>Ried</t>
  </si>
  <si>
    <t>LASK</t>
  </si>
  <si>
    <t>Hartberg</t>
  </si>
  <si>
    <t>HIFK</t>
  </si>
  <si>
    <t>Sanfrecce Hiroshima</t>
  </si>
  <si>
    <t>Kashima Antlers</t>
  </si>
  <si>
    <t>Shimizu S-Pulse</t>
  </si>
  <si>
    <t>Kawasaki Frontale</t>
  </si>
  <si>
    <t>Yokohama F. Marinos</t>
  </si>
  <si>
    <t>Nagoya Grampus</t>
  </si>
  <si>
    <t>Hokkaido Consadole Sapporo</t>
  </si>
  <si>
    <t>Kyoto</t>
  </si>
  <si>
    <t>Avispa Fukuoka</t>
  </si>
  <si>
    <t>Shonan Bellmare</t>
  </si>
  <si>
    <t>Sarpsborg 08</t>
  </si>
  <si>
    <t>Odd</t>
  </si>
  <si>
    <t>Molde</t>
  </si>
  <si>
    <t>Pogon Szczecin</t>
  </si>
  <si>
    <t>Newells Old Boys</t>
  </si>
  <si>
    <t>A. Klagenfurt</t>
  </si>
  <si>
    <t>Sturm Graz</t>
  </si>
  <si>
    <t>Salzburg</t>
  </si>
  <si>
    <t>Wolfsberger</t>
  </si>
  <si>
    <t>Austria Vienna</t>
  </si>
  <si>
    <t>Rapid Vienna</t>
  </si>
  <si>
    <t>Flamengo RJ</t>
  </si>
  <si>
    <t>Palmeiras</t>
  </si>
  <si>
    <t>HJK</t>
  </si>
  <si>
    <t>Gamba Osaka</t>
  </si>
  <si>
    <t>Vissel Kobe</t>
  </si>
  <si>
    <t>FC Tokyo</t>
  </si>
  <si>
    <t>Sagan Tosu</t>
  </si>
  <si>
    <t>Kashiwa Reysol</t>
  </si>
  <si>
    <t>Urawa Reds</t>
  </si>
  <si>
    <t>Bodo/Glimt</t>
  </si>
  <si>
    <t>Lillestrom</t>
  </si>
  <si>
    <t>Kristiansund</t>
  </si>
  <si>
    <t>Jerv</t>
  </si>
  <si>
    <t>Tromso</t>
  </si>
  <si>
    <t>Sandefjord</t>
  </si>
  <si>
    <t>Valerenga</t>
  </si>
  <si>
    <t>Stromsgodset</t>
  </si>
  <si>
    <t>Rosenborg</t>
  </si>
  <si>
    <t>Ham-Kam</t>
  </si>
  <si>
    <t>Aalesund</t>
  </si>
  <si>
    <t>Rakow</t>
  </si>
  <si>
    <t>Lech Poznan</t>
  </si>
  <si>
    <t>Seattle Sounders</t>
  </si>
  <si>
    <t>Vancouver Whitecaps</t>
  </si>
  <si>
    <t>Leczna</t>
  </si>
  <si>
    <t>06/05/2022</t>
  </si>
  <si>
    <t>07/05/2022</t>
  </si>
  <si>
    <t>08/05/2022</t>
  </si>
  <si>
    <t>09/05/2022</t>
  </si>
  <si>
    <t>10/05/2022</t>
  </si>
  <si>
    <t>Admiral Bundesliga</t>
  </si>
  <si>
    <t>J1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</si>
</sst>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1.0322130043524174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8.0410235718474592</v>
      </c>
      <c r="I2" s="6">
        <f>IF('Log_working_3-way'!$D2="","",'True_Odds_Calculator_3-way'!O3/'True_Odds_Calculator_3-way'!B3-1)</f>
        <v>7.6660297026970952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3.4396144514530436E-2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1.0287737824287981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29.346472193115304</v>
      </c>
      <c r="I3" s="6">
        <f>IF('Log_working_3-way'!$D3="","",'True_Odds_Calculator_3-way'!O4/'True_Odds_Calculator_3-way'!B4-1)</f>
        <v>4.6457036756545653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2.8456025243861705E-2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1.0332691266642313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31.751020083627282</v>
      </c>
      <c r="I4" s="6">
        <f>IF('Log_working_3-way'!$D4="","",'True_Odds_Calculator_3-way'!O5/'True_Odds_Calculator_3-way'!B5-1)</f>
        <v>5.1475307765040661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3.2091674660606362E-2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1.0305264923706809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3.0925162400560531</v>
      </c>
      <c r="I5" s="6">
        <f>IF('Log_working_3-way'!$D5="","",'True_Odds_Calculator_3-way'!O6/'True_Odds_Calculator_3-way'!B6-1)</f>
        <v>6.3660571465052795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3.0271452149368772E-2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1.0241981731041556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9.3386287087608348</v>
      </c>
      <c r="I6" s="6">
        <f>IF('Log_working_3-way'!$D6="","",'True_Odds_Calculator_3-way'!O7/'True_Odds_Calculator_3-way'!B7-1)</f>
        <v>9.972539718616277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2.626687247109416E-2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1.0399017077252541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0.31343864227063589</v>
      </c>
      <c r="I7" s="6">
        <f>IF('Log_working_3-way'!$D7="","",'True_Odds_Calculator_3-way'!O8/'True_Odds_Calculator_3-way'!B8-1)</f>
        <v>3.1201463228708644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3.1819860556326018E-2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1.0525658760001233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61.996017644972184</v>
      </c>
      <c r="I8" s="6">
        <f>IF('Log_working_3-way'!$D8="","",'True_Odds_Calculator_3-way'!O9/'True_Odds_Calculator_3-way'!B9-1)</f>
        <v>1.5861494705804717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3.2389392643014103E-2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1.0253629478480728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12.350975878313378</v>
      </c>
      <c r="I9" s="6">
        <f>IF('Log_working_3-way'!$D9="","",'True_Odds_Calculator_3-way'!O10/'True_Odds_Calculator_3-way'!B10-1)</f>
        <v>7.8300745892822388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2.7447075768475271E-2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1.0270569411365766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23.07721541027167</v>
      </c>
      <c r="I10" s="6">
        <f>IF('Log_working_3-way'!$D10="","",'True_Odds_Calculator_3-way'!O11/'True_Odds_Calculator_3-way'!B11-1)</f>
        <v>5.8805425234154711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2.802014916972051E-2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1.0780550266274096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5.3284963623385657</v>
      </c>
      <c r="I11" s="6">
        <f>IF('Log_working_3-way'!$D11="","",'True_Odds_Calculator_3-way'!O12/'True_Odds_Calculator_3-way'!B12-1)</f>
        <v>5.6013923761428055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7.7213821861341181E-2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1.0543681505943556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34.831489906054038</v>
      </c>
      <c r="I12" s="6">
        <f>IF('Log_working_3-way'!$D12="","",'True_Odds_Calculator_3-way'!O13/'True_Odds_Calculator_3-way'!B13-1)</f>
        <v>5.2590851762915829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5.0412604088048596E-2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1.0329206172770726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6.8440299426219617</v>
      </c>
      <c r="I13" s="6">
        <f>IF('Log_working_3-way'!$D13="","",'True_Odds_Calculator_3-way'!O14/'True_Odds_Calculator_3-way'!B14-1)</f>
        <v>7.3108361035850056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3.4776421431304216E-2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1.0341470061471354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3.4524785070246757</v>
      </c>
      <c r="I14" s="6">
        <f>IF('Log_working_3-way'!$D14="","",'True_Odds_Calculator_3-way'!O15/'True_Odds_Calculator_3-way'!B15-1)</f>
        <v>6.8480079112300274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3.4251917867166526E-2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1.0421508654243163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16.936685714661632</v>
      </c>
      <c r="I15" s="6">
        <f>IF('Log_working_3-way'!$D15="","",'True_Odds_Calculator_3-way'!O16/'True_Odds_Calculator_3-way'!B16-1)</f>
        <v>7.5797221702110118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4.4801630505223233E-2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1.0398045584234992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13.632759377001825</v>
      </c>
      <c r="I16" s="6">
        <f>IF('Log_working_3-way'!$D16="","",'True_Odds_Calculator_3-way'!O17/'True_Odds_Calculator_3-way'!B17-1)</f>
        <v>8.5430596237517715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4.2782749949548116E-2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1.0405007898267233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14.582450967297573</v>
      </c>
      <c r="I17" s="6">
        <f>IF('Log_working_3-way'!$D17="","",'True_Odds_Calculator_3-way'!O18/'True_Odds_Calculator_3-way'!B18-1)</f>
        <v>9.1686284660067479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4.3424114279445591E-2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1.0553100018133297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39.746679833181567</v>
      </c>
      <c r="I18" s="6">
        <f>IF('Log_working_3-way'!$D18="","",'True_Odds_Calculator_3-way'!O19/'True_Odds_Calculator_3-way'!B19-1)</f>
        <v>4.8440289445578077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4.8394928724441399E-2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1.0283668620594588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28.687561131489225</v>
      </c>
      <c r="I19" s="6">
        <f>IF('Log_working_3-way'!$D19="","",'True_Odds_Calculator_3-way'!O20/'True_Odds_Calculator_3-way'!B20-1)</f>
        <v>5.2971867103621166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2.8178052107052487E-2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1.0257704586553538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10.649796312296569</v>
      </c>
      <c r="I20" s="6">
        <f>IF('Log_working_3-way'!$D20="","",'True_Odds_Calculator_3-way'!O21/'True_Odds_Calculator_3-way'!B21-1)</f>
        <v>6.8976845788534353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2.7746442971356311E-2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1.0338434186361802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37.862201446029076</v>
      </c>
      <c r="I21" s="6">
        <f>IF('Log_working_3-way'!$D21="","",'True_Odds_Calculator_3-way'!O22/'True_Odds_Calculator_3-way'!B22-1)</f>
        <v>3.9434952376759638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3.0762066303494873E-2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1.0484653369559442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47.426449080288947</v>
      </c>
      <c r="I22" s="6">
        <f>IF('Log_working_3-way'!$D22="","",'True_Odds_Calculator_3-way'!O23/'True_Odds_Calculator_3-way'!B23-1)</f>
        <v>3.2851316302819358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3.8673734613324351E-2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1.0300032530723691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28.313474382081068</v>
      </c>
      <c r="I23" s="6">
        <f>IF('Log_working_3-way'!$D23="","",'True_Odds_Calculator_3-way'!O24/'True_Odds_Calculator_3-way'!B24-1)</f>
        <v>5.22323041456211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2.9887833685301901E-2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1.0250790158735952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18.587679381607881</v>
      </c>
      <c r="I24" s="6">
        <f>IF('Log_working_3-way'!$D24="","",'True_Odds_Calculator_3-way'!O25/'True_Odds_Calculator_3-way'!B25-1)</f>
        <v>8.2790324261543429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2.6614247557925852E-2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1.0306980686866165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29.293664568224692</v>
      </c>
      <c r="I25" s="6">
        <f>IF('Log_working_3-way'!$D25="","",'True_Odds_Calculator_3-way'!O26/'True_Odds_Calculator_3-way'!B26-1)</f>
        <v>5.7931980237849396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3.0248819901479429E-2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1.0269474453528578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20.434436085446464</v>
      </c>
      <c r="I26" s="6">
        <f>IF('Log_working_3-way'!$D26="","",'True_Odds_Calculator_3-way'!O27/'True_Odds_Calculator_3-way'!B27-1)</f>
        <v>7.4619776260267514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2.8321061556643823E-2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1.0255548565724604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10.896448496541392</v>
      </c>
      <c r="I27" s="6">
        <f>IF('Log_working_3-way'!$D27="","",'True_Odds_Calculator_3-way'!O28/'True_Odds_Calculator_3-way'!B28-1)</f>
        <v>8.0448570533081103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2.7662726789046355E-2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1.0298185942256202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4.3750905626688095</v>
      </c>
      <c r="I28" s="6">
        <f>IF('Log_working_3-way'!$D28="","",'True_Odds_Calculator_3-way'!O29/'True_Odds_Calculator_3-way'!B29-1)</f>
        <v>5.4160013010887695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2.9997934989569153E-2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1.0279356837551019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25.375974195017982</v>
      </c>
      <c r="I29" s="6">
        <f>IF('Log_working_3-way'!$D29="","",'True_Odds_Calculator_3-way'!O30/'True_Odds_Calculator_3-way'!B30-1)</f>
        <v>5.9143033793787927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2.8463855421686723E-2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1.0297733337838018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24.78498810420556</v>
      </c>
      <c r="I30" s="6">
        <f>IF('Log_working_3-way'!$D30="","",'True_Odds_Calculator_3-way'!O31/'True_Odds_Calculator_3-way'!B31-1)</f>
        <v>5.6852929663606631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3.0456361652075659E-2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1.0249541950249392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17.098040214734482</v>
      </c>
      <c r="I31" s="6">
        <f>IF('Log_working_3-way'!$D31="","",'True_Odds_Calculator_3-way'!O32/'True_Odds_Calculator_3-way'!B32-1)</f>
        <v>9.8959510130520751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2.6579249037863129E-2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1.0275580218646025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20.222462856934378</v>
      </c>
      <c r="I32" s="6">
        <f>IF('Log_working_3-way'!$D32="","",'True_Odds_Calculator_3-way'!O33/'True_Odds_Calculator_3-way'!B33-1)</f>
        <v>8.5508486453176271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2.8908301266996839E-2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1.0283286655132686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26.802765081765632</v>
      </c>
      <c r="I33" s="6">
        <f>IF('Log_working_3-way'!$D33="","",'True_Odds_Calculator_3-way'!O34/'True_Odds_Calculator_3-way'!B34-1)</f>
        <v>5.6626113055032929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2.8558024485730638E-2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1.0304010910740318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24.769262734231429</v>
      </c>
      <c r="I34" s="6">
        <f>IF('Log_working_3-way'!$D34="","",'True_Odds_Calculator_3-way'!O35/'True_Odds_Calculator_3-way'!B35-1)</f>
        <v>4.942137855758836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3.1085184746329153E-2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1.0355929513997739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11.922230410780841</v>
      </c>
      <c r="I35" s="6">
        <f>IF('Log_working_3-way'!$D35="","",'True_Odds_Calculator_3-way'!O36/'True_Odds_Calculator_3-way'!B36-1)</f>
        <v>7.843718184436046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3.8334359367569792E-2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1.0425516615078056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4.1869890479167697</v>
      </c>
      <c r="I36" s="6">
        <f>IF('Log_working_3-way'!$D36="","",'True_Odds_Calculator_3-way'!O37/'True_Odds_Calculator_3-way'!B37-1)</f>
        <v>6.1206577742786035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4.2672112169731768E-2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1.0404702864882092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23.489503865130743</v>
      </c>
      <c r="I37" s="6">
        <f>IF('Log_working_3-way'!$D37="","",'True_Odds_Calculator_3-way'!O38/'True_Odds_Calculator_3-way'!B38-1)</f>
        <v>5.3122058483141741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4.1572806278688645E-2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1.0571742066075642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5.7839276939333883E-2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1.0603993590798457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5.9562424075442211E-2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1.0880578729229462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-0.31060755169617715</v>
      </c>
      <c r="I42" s="6">
        <f>IF('Log_working_3-way'!$D42="","",'True_Odds_Calculator_3-way'!O41/'True_Odds_Calculator_3-way'!B41-1)</f>
        <v>3.8169579982806665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6.301043005835183E-2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1.0312685627506526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6.7931846038177213</v>
      </c>
      <c r="I43" s="6">
        <f>IF('Log_working_3-way'!$D43="","",'True_Odds_Calculator_3-way'!O42/'True_Odds_Calculator_3-way'!B42-1)</f>
        <v>7.4601978222663181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3.3186090872442175E-2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1.0410745868773599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8.1296138628277728</v>
      </c>
      <c r="I44" s="6">
        <f>IF('Log_working_3-way'!$D44="","",'True_Odds_Calculator_3-way'!O43/'True_Odds_Calculator_3-way'!B43-1)</f>
        <v>7.7440933785659247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4.3754955881694091E-2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1.0920611079394826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62.975137239811986</v>
      </c>
      <c r="I45" s="6">
        <f>IF('Log_working_3-way'!$D45="","",'True_Odds_Calculator_3-way'!O44/'True_Odds_Calculator_3-way'!B44-1)</f>
        <v>1.355620852025563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5.7588329586889531E-2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1.0427097645055827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19.346137807790775</v>
      </c>
      <c r="I46" s="6">
        <f>IF('Log_working_3-way'!$D46="","",'True_Odds_Calculator_3-way'!O45/'True_Odds_Calculator_3-way'!B45-1)</f>
        <v>5.9607114394043919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4.4836680868330259E-2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1.0322839302075499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29.87502037512516</v>
      </c>
      <c r="I47" s="6">
        <f>IF('Log_working_3-way'!$D47="","",'True_Odds_Calculator_3-way'!O46/'True_Odds_Calculator_3-way'!B46-1)</f>
        <v>6.09737285785857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3.1274780116252732E-2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1.0422431298187669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47.140806732094802</v>
      </c>
      <c r="I48" s="6">
        <f>IF('Log_working_3-way'!$D48="","",'True_Odds_Calculator_3-way'!O47/'True_Odds_Calculator_3-way'!B47-1)</f>
        <v>3.5034955540430195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3.3435735191396532E-2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1.0466498370004382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5.37523779888829</v>
      </c>
      <c r="I49" s="6">
        <f>IF('Log_working_3-way'!$D49="","",'True_Odds_Calculator_3-way'!O48/'True_Odds_Calculator_3-way'!B48-1)</f>
        <v>5.342669587528265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4.6924090402351126E-2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1.0428811942238645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19.361207876914506</v>
      </c>
      <c r="I50" s="6">
        <f>IF('Log_working_3-way'!$D50="","",'True_Odds_Calculator_3-way'!O49/'True_Odds_Calculator_3-way'!B49-1)</f>
        <v>4.4594932501085252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4.4677343290805638E-2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1.0341058355934991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34.084631406025416</v>
      </c>
      <c r="I51" s="6">
        <f>IF('Log_working_3-way'!$D51="","",'True_Odds_Calculator_3-way'!O50/'True_Odds_Calculator_3-way'!B50-1)</f>
        <v>4.5999571436136799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3.2014886077697646E-2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1.0270410040144979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21.557106153094892</v>
      </c>
      <c r="I52" s="6">
        <f>IF('Log_working_3-way'!$D52="","",'True_Odds_Calculator_3-way'!O51/'True_Odds_Calculator_3-way'!B51-1)</f>
        <v>6.1458789207854441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2.8202715895471631E-2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1.0317946100152644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35.470257482060383</v>
      </c>
      <c r="I53" s="6">
        <f>IF('Log_working_3-way'!$D53="","",'True_Odds_Calculator_3-way'!O52/'True_Odds_Calculator_3-way'!B52-1)</f>
        <v>4.6808580166434846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2.9540726598925149E-2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1.0485870660637473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30.397561348711321</v>
      </c>
      <c r="I54" s="6">
        <f>IF('Log_working_3-way'!$D54="","",'True_Odds_Calculator_3-way'!O53/'True_Odds_Calculator_3-way'!B53-1)</f>
        <v>7.7182299503180651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4.6794485320658774E-2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1.0554661291966709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41.040637498079022</v>
      </c>
      <c r="I55" s="6">
        <f>IF('Log_working_3-way'!$D55="","",'True_Odds_Calculator_3-way'!O54/'True_Odds_Calculator_3-way'!B54-1)</f>
        <v>4.1806073356603193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4.8586028004882209E-2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1.0574864618300492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17.058551079039198</v>
      </c>
      <c r="I56" s="6">
        <f>IF('Log_working_3-way'!$D56="","",'True_Odds_Calculator_3-way'!O55/'True_Odds_Calculator_3-way'!B55-1)</f>
        <v>8.3876568831003375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6.0762232520103598E-2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1.0442947803064155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22.142158171180139</v>
      </c>
      <c r="I57" s="6">
        <f>IF('Log_working_3-way'!$D57="","",'True_Odds_Calculator_3-way'!O56/'True_Odds_Calculator_3-way'!B56-1)</f>
        <v>7.3972316043652953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4.5756998893190515E-2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1.0380223734183545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2.9912544228212163</v>
      </c>
      <c r="I58" s="6">
        <f>IF('Log_working_3-way'!$D58="","",'True_Odds_Calculator_3-way'!O57/'True_Odds_Calculator_3-way'!B57-1)</f>
        <v>3.8916222396764244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3.5961388228467284E-2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1.0383563879512363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48.492525970676311</v>
      </c>
      <c r="I59" s="6">
        <f>IF('Log_working_3-way'!$D59="","",'True_Odds_Calculator_3-way'!O58/'True_Odds_Calculator_3-way'!B58-1)</f>
        <v>2.2793041641955991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3.0237786320357563E-2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1.0261772056299681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17.568923929349264</v>
      </c>
      <c r="I60" s="6">
        <f>IF('Log_working_3-way'!$D60="","",'True_Odds_Calculator_3-way'!O59/'True_Odds_Calculator_3-way'!B59-1)</f>
        <v>5.8642626954189643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2.7843803056027072E-2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1.0311787879488334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19.998371048723691</v>
      </c>
      <c r="I61" s="6">
        <f>IF('Log_working_3-way'!$D61="","",'True_Odds_Calculator_3-way'!O60/'True_Odds_Calculator_3-way'!B60-1)</f>
        <v>7.2024886909076908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3.2822263737679602E-2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1.0493748458207204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50.087506428005284</v>
      </c>
      <c r="I62" s="6">
        <f>IF('Log_working_3-way'!$D62="","",'True_Odds_Calculator_3-way'!O61/'True_Odds_Calculator_3-way'!B61-1)</f>
        <v>2.7258989986057505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3.8396151829472647E-2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1.033033294932671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24.993202542268502</v>
      </c>
      <c r="I63" s="6">
        <f>IF('Log_working_3-way'!$D63="","",'True_Odds_Calculator_3-way'!O62/'True_Odds_Calculator_3-way'!B62-1)</f>
        <v>7.0410999302125195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3.3591880338979863E-2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1.0441904274320628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38.571975659614637</v>
      </c>
      <c r="I64" s="6">
        <f>IF('Log_working_3-way'!$D64="","",'True_Odds_Calculator_3-way'!O63/'True_Odds_Calculator_3-way'!B63-1)</f>
        <v>4.9003014389053874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3.9379956095156876E-2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1.0295144307923447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13.312128113305711</v>
      </c>
      <c r="I65" s="6">
        <f>IF('Log_working_3-way'!$D65="","",'True_Odds_Calculator_3-way'!O64/'True_Odds_Calculator_3-way'!B64-1)</f>
        <v>9.2653594251341218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3.1891691998314542E-2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1.0366474780054498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25.934074325061378</v>
      </c>
      <c r="I66" s="6">
        <f>IF('Log_working_3-way'!$D66="","",'True_Odds_Calculator_3-way'!O65/'True_Odds_Calculator_3-way'!B65-1)</f>
        <v>7.888610313702916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3.6717884661724876E-2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1.0303533286282713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12.392489795586894</v>
      </c>
      <c r="I67" s="6">
        <f>IF('Log_working_3-way'!$D67="","",'True_Odds_Calculator_3-way'!O66/'True_Odds_Calculator_3-way'!B66-1)</f>
        <v>8.1748540032990586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3.2796410047582603E-2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1.0303452068827137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9.102350923251711</v>
      </c>
      <c r="I68" s="6">
        <f>IF('Log_working_3-way'!$D68="","",'True_Odds_Calculator_3-way'!O67/'True_Odds_Calculator_3-way'!B67-1)</f>
        <v>9.4373979451934371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3.2800100772437668E-2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1.0370433143958351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18.646234856845165</v>
      </c>
      <c r="I69" s="6">
        <f>IF('Log_working_3-way'!$D69="","",'True_Odds_Calculator_3-way'!O68/'True_Odds_Calculator_3-way'!B68-1)</f>
        <v>6.2280826441873245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3.913190741550876E-2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1.0403271440553323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4.6491492137988795</v>
      </c>
      <c r="I70" s="6">
        <f>IF('Log_working_3-way'!$D70="","",'True_Odds_Calculator_3-way'!O69/'True_Odds_Calculator_3-way'!B69-1)</f>
        <v>6.8144497243694513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4.110072033648926E-2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1.0368673282996674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9.344979655196747</v>
      </c>
      <c r="I71" s="6">
        <f>IF('Log_working_3-way'!$D71="","",'True_Odds_Calculator_3-way'!O70/'True_Odds_Calculator_3-way'!B70-1)</f>
        <v>5.8433189861310391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3.8979963570127563E-2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1.0390592748573688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21.85596334726171</v>
      </c>
      <c r="I72" s="6">
        <f>IF('Log_working_3-way'!$D72="","",'True_Odds_Calculator_3-way'!O71/'True_Odds_Calculator_3-way'!B71-1)</f>
        <v>6.6647982673295774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4.0561024025265402E-2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1.0369217220242513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43.540814866176021</v>
      </c>
      <c r="I73" s="6">
        <f>IF('Log_working_3-way'!$D73="","",'True_Odds_Calculator_3-way'!O72/'True_Odds_Calculator_3-way'!B72-1)</f>
        <v>3.5884063444785452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3.1063051323076962E-2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1.03332449385931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1.6169004208442987</v>
      </c>
      <c r="I74" s="6">
        <f>IF('Log_working_3-way'!$D74="","",'True_Odds_Calculator_3-way'!O73/'True_Odds_Calculator_3-way'!B73-1)</f>
        <v>4.3709574353468508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3.0353938645570677E-2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1.0261513946618073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6.4835863556692175</v>
      </c>
      <c r="I75" s="6">
        <f>IF('Log_working_3-way'!$D75="","",'True_Odds_Calculator_3-way'!O74/'True_Odds_Calculator_3-way'!B74-1)</f>
        <v>7.1014466879509062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2.7624611905797902E-2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1.026342760249096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16.877291530349233</v>
      </c>
      <c r="I76" s="6">
        <f>IF('Log_working_3-way'!$D76="","",'True_Odds_Calculator_3-way'!O75/'True_Odds_Calculator_3-way'!B75-1)</f>
        <v>8.021232524270614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2.8180245195534637E-2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1.0254684941484158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6.9894088973161796</v>
      </c>
      <c r="I77" s="6">
        <f>IF('Log_working_3-way'!$D77="","",'True_Odds_Calculator_3-way'!O76/'True_Odds_Calculator_3-way'!B76-1)</f>
        <v>7.4179757188755033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2.7079169776793144E-2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1.0365082901847782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37.959786721046761</v>
      </c>
      <c r="I78" s="6">
        <f>IF('Log_working_3-way'!$D78="","",'True_Odds_Calculator_3-way'!O77/'True_Odds_Calculator_3-way'!B77-1)</f>
        <v>4.8714034838979492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3.2932625759629852E-2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1.0292981138731536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26.256649548768337</v>
      </c>
      <c r="I79" s="6">
        <f>IF('Log_working_3-way'!$D79="","",'True_Odds_Calculator_3-way'!O78/'True_Odds_Calculator_3-way'!B78-1)</f>
        <v>6.5126140318792718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2.9595456098796991E-2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1.0318307871917785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36.348765614968436</v>
      </c>
      <c r="I80" s="6">
        <f>IF('Log_working_3-way'!$D80="","",'True_Odds_Calculator_3-way'!O79/'True_Odds_Calculator_3-way'!B79-1)</f>
        <v>4.1635954829648512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2.9369859178457247E-2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1.0266988494526064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20.610343041588713</v>
      </c>
      <c r="I81" s="6">
        <f>IF('Log_working_3-way'!$D81="","",'True_Odds_Calculator_3-way'!O80/'True_Odds_Calculator_3-way'!B80-1)</f>
        <v>6.4116728553856968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2.8053251948126245E-2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1.0258424292709905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7.8669154003057749</v>
      </c>
      <c r="I82" s="6">
        <f>IF('Log_working_3-way'!$D82="","",'True_Odds_Calculator_3-way'!O81/'True_Odds_Calculator_3-way'!B81-1)</f>
        <v>7.20940473036862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2.75950867396344E-2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1.0314631680965742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8.9287760205225091</v>
      </c>
      <c r="I83" s="6">
        <f>IF('Log_working_3-way'!$D83="","",'True_Odds_Calculator_3-way'!O82/'True_Odds_Calculator_3-way'!B82-1)</f>
        <v>6.8953276187252506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3.3573652147881994E-2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1.0264990294150695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12.153464979133242</v>
      </c>
      <c r="I84" s="6">
        <f>IF('Log_working_3-way'!$D84="","",'True_Odds_Calculator_3-way'!O83/'True_Odds_Calculator_3-way'!B83-1)</f>
        <v>6.2646686450490749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2.8468001764182516E-2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1.0274853618760034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20.527165436268803</v>
      </c>
      <c r="I85" s="6">
        <f>IF('Log_working_3-way'!$D85="","",'True_Odds_Calculator_3-way'!O84/'True_Odds_Calculator_3-way'!B84-1)</f>
        <v>7.6729259149455427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2.8831269575224194E-2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1.0454657560586749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36.981249716076867</v>
      </c>
      <c r="I86" s="6">
        <f>IF('Log_working_3-way'!$D86="","",'True_Odds_Calculator_3-way'!O85/'True_Odds_Calculator_3-way'!B85-1)</f>
        <v>4.7004496287811257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4.1650820413354772E-2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1.0562770141771023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46.531746215718194</v>
      </c>
      <c r="I87" s="6">
        <f>IF('Log_working_3-way'!$D87="","",'True_Odds_Calculator_3-way'!O86/'True_Odds_Calculator_3-way'!B86-1)</f>
        <v>3.6134994535113343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4.5865751748104699E-2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1.0445585720254091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2.2202719885186171</v>
      </c>
      <c r="I88" s="6">
        <f>IF('Log_working_3-way'!$D88="","",'True_Odds_Calculator_3-way'!O87/'True_Odds_Calculator_3-way'!B87-1)</f>
        <v>5.1219174327187034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4.1736041736041729E-2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1.0592695166845676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26.937053630400534</v>
      </c>
      <c r="I89" s="6">
        <f>IF('Log_working_3-way'!$D89="","",'True_Odds_Calculator_3-way'!O88/'True_Odds_Calculator_3-way'!B88-1)</f>
        <v>7.9968164072834735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5.8705497284467167E-2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1.0533042694952968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9.737419807316769</v>
      </c>
      <c r="I90" s="6">
        <f>IF('Log_working_3-way'!$D90="","",'True_Odds_Calculator_3-way'!O89/'True_Odds_Calculator_3-way'!B89-1)</f>
        <v>7.018444219602447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5.6365934476012347E-2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1.041414594213266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15.675194864861041</v>
      </c>
      <c r="I91" s="6">
        <f>IF('Log_working_3-way'!$D91="","",'True_Odds_Calculator_3-way'!O90/'True_Odds_Calculator_3-way'!B90-1)</f>
        <v>8.2820406435195082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4.4206697262522354E-2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1.0423180121610538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11.51757564714241</v>
      </c>
      <c r="I92" s="6">
        <f>IF('Log_working_3-way'!$D92="","",'True_Odds_Calculator_3-way'!O91/'True_Odds_Calculator_3-way'!B91-1)</f>
        <v>6.0668104326431429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4.5023672658333069E-2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1.0453336257395103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24.978320367247388</v>
      </c>
      <c r="I93" s="6">
        <f>IF('Log_working_3-way'!$D93="","",'True_Odds_Calculator_3-way'!O92/'True_Odds_Calculator_3-way'!B92-1)</f>
        <v>5.9203434068837995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4.6060794044665121E-2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1.0267873556536933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5.6618592308036151</v>
      </c>
      <c r="I94" s="6">
        <f>IF('Log_working_3-way'!$D94="","",'True_Odds_Calculator_3-way'!O93/'True_Odds_Calculator_3-way'!B93-1)</f>
        <v>6.8115601777294872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2.8035427979880234E-2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1.0268251385475242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20.885199131129085</v>
      </c>
      <c r="I95" s="6">
        <f>IF('Log_working_3-way'!$D95="","",'True_Odds_Calculator_3-way'!O94/'True_Odds_Calculator_3-way'!B94-1)</f>
        <v>7.0316520331598333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2.806423172555883E-2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1.0465947573181957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26.521761055217681</v>
      </c>
      <c r="I96" s="6">
        <f>IF('Log_working_3-way'!$D96="","",'True_Odds_Calculator_3-way'!O95/'True_Odds_Calculator_3-way'!B95-1)</f>
        <v>5.7363512654820896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4.6961957119606268E-2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1.0460289764900299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5.2028228582477967</v>
      </c>
      <c r="I97" s="6">
        <f>IF('Log_working_3-way'!$D97="","",'True_Odds_Calculator_3-way'!O96/'True_Odds_Calculator_3-way'!B96-1)</f>
        <v>4.9302049647248074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4.5886920203860093E-2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1.0415522495623288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15.309414366023674</v>
      </c>
      <c r="I98" s="6">
        <f>IF('Log_working_3-way'!$D98="","",'True_Odds_Calculator_3-way'!O97/'True_Odds_Calculator_3-way'!B97-1)</f>
        <v>5.0602157423231571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4.3900188049489586E-2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1.0397761760744724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43.854865283469856</v>
      </c>
      <c r="I99" s="6">
        <f>IF('Log_working_3-way'!$D99="","",'True_Odds_Calculator_3-way'!O98/'True_Odds_Calculator_3-way'!B98-1)</f>
        <v>3.3467992434224394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3.3286258189140883E-2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1.0361864131713618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42.733838151022269</v>
      </c>
      <c r="I100" s="6">
        <f>IF('Log_working_3-way'!$D100="","",'True_Odds_Calculator_3-way'!O99/'True_Odds_Calculator_3-way'!B99-1)</f>
        <v>3.1751299500088983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3.085682723287908E-2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1.0271224022438799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24.981530363663843</v>
      </c>
      <c r="I101" s="6">
        <f>IF('Log_working_3-way'!$D101="","",'True_Odds_Calculator_3-way'!O100/'True_Odds_Calculator_3-way'!B100-1)</f>
        <v>5.3628272486266573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2.7709528398188521E-2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1.0273280217968046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23.49601817779094</v>
      </c>
      <c r="I102" s="6">
        <f>IF('Log_working_3-way'!$D102="","",'True_Odds_Calculator_3-way'!O101/'True_Odds_Calculator_3-way'!B101-1)</f>
        <v>5.861608871793651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2.8210269362840545E-2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1.0346341033422106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34.740590903253185</v>
      </c>
      <c r="I103" s="6">
        <f>IF('Log_working_3-way'!$D103="","",'True_Odds_Calculator_3-way'!O102/'True_Odds_Calculator_3-way'!B102-1)</f>
        <v>3.7626947457762361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3.2638353148610966E-2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1.0305312769566815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28.686630921220768</v>
      </c>
      <c r="I104" s="6">
        <f>IF('Log_working_3-way'!$D104="","",'True_Odds_Calculator_3-way'!O103/'True_Odds_Calculator_3-way'!B103-1)</f>
        <v>4.9293626923341805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3.0346650309307499E-2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1.0259563622982721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13.661739609436296</v>
      </c>
      <c r="I105" s="6">
        <f>IF('Log_working_3-way'!$D105="","",'True_Odds_Calculator_3-way'!O104/'True_Odds_Calculator_3-way'!B104-1)</f>
        <v>6.1898465313697324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2.788498869882261E-2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1.0307705801129805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33.800356598538073</v>
      </c>
      <c r="I106" s="6">
        <f>IF('Log_working_3-way'!$D106="","",'True_Odds_Calculator_3-way'!O105/'True_Odds_Calculator_3-way'!B105-1)</f>
        <v>4.9759443453049279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2.9090715503189424E-2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1.0283417899868401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24.585049033783502</v>
      </c>
      <c r="I107" s="6">
        <f>IF('Log_working_3-way'!$D107="","",'True_Odds_Calculator_3-way'!O106/'True_Odds_Calculator_3-way'!B106-1)</f>
        <v>5.6669738323347607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2.9053543741206278E-2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1.0308761620343381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32.62393188791745</v>
      </c>
      <c r="I108" s="6">
        <f>IF('Log_working_3-way'!$D108="","",'True_Odds_Calculator_3-way'!O107/'True_Odds_Calculator_3-way'!B107-1)</f>
        <v>5.5557876981670713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2.9463757124694512E-2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1.0961425062000045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64.289353179557807</v>
      </c>
      <c r="I109" s="6">
        <f>IF('Log_working_3-way'!$D109="","",'True_Odds_Calculator_3-way'!O108/'True_Odds_Calculator_3-way'!B108-1)</f>
        <v>1.4483918687945039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5.8530495005904903E-2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1.0430840100676766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19.069824587608856</v>
      </c>
      <c r="I110" s="6">
        <f>IF('Log_working_3-way'!$D110="","",'True_Odds_Calculator_3-way'!O109/'True_Odds_Calculator_3-way'!B109-1)</f>
        <v>7.6041977575845809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4.5419634129311603E-2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1.0430730032656017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19.822718073069197</v>
      </c>
      <c r="I111" s="6">
        <f>IF('Log_working_3-way'!$D111="","",'True_Odds_Calculator_3-way'!O110/'True_Odds_Calculator_3-way'!B110-1)</f>
        <v>8.0550651904750961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4.5038538103442161E-2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1.0471926239676193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33.713081787990809</v>
      </c>
      <c r="I112" s="6">
        <f>IF('Log_working_3-way'!$D112="","",'True_Odds_Calculator_3-way'!O111/'True_Odds_Calculator_3-way'!B111-1)</f>
        <v>4.9486799320270078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4.4464424518016354E-2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1.0418828265463358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26.364308669075211</v>
      </c>
      <c r="I113" s="6">
        <f>IF('Log_working_3-way'!$D113="","",'True_Odds_Calculator_3-way'!O112/'True_Odds_Calculator_3-way'!B112-1)</f>
        <v>5.7326338034383637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4.2142098284017271E-2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1.0505856717486515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42.710212428772479</v>
      </c>
      <c r="I114" s="6">
        <f>IF('Log_working_3-way'!$D114="","",'True_Odds_Calculator_3-way'!O113/'True_Odds_Calculator_3-way'!B113-1)</f>
        <v>4.6131447862145656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4.249470558274826E-2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1.027840232752355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21.611981386363365</v>
      </c>
      <c r="I115" s="6">
        <f>IF('Log_working_3-way'!$D115="","",'True_Odds_Calculator_3-way'!O114/'True_Odds_Calculator_3-way'!B114-1)</f>
        <v>6.6571390892760371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2.9019374654223551E-2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1.0358053772852069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13.189903631227443</v>
      </c>
      <c r="I116" s="6">
        <f>IF('Log_working_3-way'!$D116="","",'True_Odds_Calculator_3-way'!O115/'True_Odds_Calculator_3-way'!B115-1)</f>
        <v>7.4462968369095002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3.8494146802752205E-2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1.0547850803384522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21.036258519496648</v>
      </c>
      <c r="I117" s="6">
        <f>IF('Log_working_3-way'!$D117="","",'True_Odds_Calculator_3-way'!O116/'True_Odds_Calculator_3-way'!B116-1)</f>
        <v>9.6552234628941953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5.6692862608537009E-2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1.0331327419750742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5.0789672374033978</v>
      </c>
      <c r="I118" s="6">
        <f>IF('Log_working_3-way'!$D118="","",'True_Odds_Calculator_3-way'!O117/'True_Odds_Calculator_3-way'!B117-1)</f>
        <v>6.4300364681608624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3.4084564235318027E-2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1.0304165967175731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16.734839652722016</v>
      </c>
      <c r="I119" s="6">
        <f>IF('Log_working_3-way'!$D119="","",'True_Odds_Calculator_3-way'!O118/'True_Odds_Calculator_3-way'!B118-1)</f>
        <v>5.4178383972771513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3.2300150414557249E-2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1.0335144964455467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6.1408236389309598</v>
      </c>
      <c r="I120" s="6">
        <f>IF('Log_working_3-way'!$D120="","",'True_Odds_Calculator_3-way'!O119/'True_Odds_Calculator_3-way'!B119-1)</f>
        <v>6.587653888838565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3.4942962692323221E-2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1.0255240757346764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15.817890711474888</v>
      </c>
      <c r="I121" s="6">
        <f>IF('Log_working_3-way'!$D121="","",'True_Odds_Calculator_3-way'!O120/'True_Odds_Calculator_3-way'!B120-1)</f>
        <v>6.2712366671492097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2.7339606106729475E-2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1.0457346781095305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26.631239748081846</v>
      </c>
      <c r="I122" s="6">
        <f>IF('Log_working_3-way'!$D122="","",'True_Odds_Calculator_3-way'!O121/'True_Odds_Calculator_3-way'!B121-1)</f>
        <v>6.9785706727331416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4.5829326660288938E-2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1.0367175686640255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12.966195429801692</v>
      </c>
      <c r="I123" s="6">
        <f>IF('Log_working_3-way'!$D123="","",'True_Odds_Calculator_3-way'!O122/'True_Odds_Calculator_3-way'!B122-1)</f>
        <v>8.2724809163566793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3.954253015285869E-2</v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3.27</v>
      </c>
      <c r="B2" s="4">
        <f>IF('True_Odds_Calculator_3-way'!B3="","",'True_Odds_Calculator_3-way'!B3)</f>
        <v>3.34</v>
      </c>
      <c r="C2" s="4">
        <f>IF('True_Odds_Calculator_3-way'!C3="","",'True_Odds_Calculator_3-way'!C3)</f>
        <v>2.33</v>
      </c>
      <c r="D2" s="9">
        <f>(K2/(AR2+K2-(AR2*K2)))</f>
        <v>0.29488799431726254</v>
      </c>
      <c r="E2" s="9">
        <f>(L2/(AR2+L2-(AR2*L2)))</f>
        <v>0.28861253552206428</v>
      </c>
      <c r="F2" s="9">
        <f>(M2/(AR2+M2-(AR2*M2)))</f>
        <v>0.41649947016067335</v>
      </c>
      <c r="G2" s="9">
        <f>AR2</f>
        <v>1.0533559687782212</v>
      </c>
      <c r="H2" s="9">
        <f>IF(A2="","",1/D2)</f>
        <v>3.391118049126562</v>
      </c>
      <c r="I2" s="9">
        <f>IF(B2="","",1/E2)</f>
        <v>3.4648529669410375</v>
      </c>
      <c r="J2" s="9">
        <f>IF(C2="","",1/F2)</f>
        <v>2.4009634384750336</v>
      </c>
      <c r="K2" s="11">
        <f>1/A2</f>
        <v>0.3058103975535168</v>
      </c>
      <c r="L2" s="11">
        <f>1/B2</f>
        <v>0.29940119760479045</v>
      </c>
      <c r="M2" s="11">
        <f>1/C2</f>
        <v>0.42918454935622319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-0.27761518346148195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0.23341905392663898</v>
      </c>
      <c r="Q2" s="11">
        <f>2*'OddsRatio_working_3-way'!K2*'OddsRatio_working_3-way'!L2*'OddsRatio_working_3-way'!M2</f>
        <v>7.8592274049373398E-2</v>
      </c>
      <c r="R2" s="11">
        <f>O2/N2</f>
        <v>0</v>
      </c>
      <c r="S2" s="11">
        <f>P2/N2</f>
        <v>-0.84080074805787763</v>
      </c>
      <c r="T2" s="11">
        <f>Q2/N2</f>
        <v>-0.28309789496898241</v>
      </c>
      <c r="U2" s="11">
        <f>'OddsRatio_working_3-way'!S2-'OddsRatio_working_3-way'!R2^2/3</f>
        <v>-0.84080074805787763</v>
      </c>
      <c r="V2" s="11">
        <f>'OddsRatio_working_3-way'!S2*'OddsRatio_working_3-way'!R2/3-2*'OddsRatio_working_3-way'!R2^3/27-'OddsRatio_working_3-way'!T2</f>
        <v>0.28309789496898241</v>
      </c>
      <c r="W2" s="11">
        <f>'OddsRatio_working_3-way'!V2^2+4*'OddsRatio_working_3-way'!U2^3/27</f>
        <v>-7.9149359115284201E-3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0.148373981923548</v>
      </c>
      <c r="Y2" s="11">
        <f>IF('OddsRatio_working_3-way'!W2&gt;=0,IF('OddsRatio_working_3-way'!V2+SQRT('OddsRatio_working_3-way'!W2)&gt;0,0,PI()),ACOS('OddsRatio_working_3-way'!V2/(2*'OddsRatio_working_3-way'!X2)))</f>
        <v>0.3044861336264344</v>
      </c>
      <c r="Z2" s="11">
        <f>'OddsRatio_working_3-way'!X2^(1/3)*COS('OddsRatio_working_3-way'!Y2/3)</f>
        <v>0.52667798438911062</v>
      </c>
      <c r="AA2" s="11">
        <f>'OddsRatio_working_3-way'!X2^(1/3)*COS(('OddsRatio_working_3-way'!Y2+2*PI())/3)</f>
        <v>-0.30979232990388678</v>
      </c>
      <c r="AB2" s="11">
        <f>'OddsRatio_working_3-way'!X2^(1/3)*COS(('OddsRatio_working_3-way'!Y2+4*PI())/3)</f>
        <v>-0.21688565448522396</v>
      </c>
      <c r="AC2" s="11">
        <f>'OddsRatio_working_3-way'!X2^(1/3)*SIN('OddsRatio_working_3-way'!Y2/3)</f>
        <v>5.3639694062478226E-2</v>
      </c>
      <c r="AD2" s="11">
        <f>'OddsRatio_working_3-way'!X2^(1/3)*SIN(('OddsRatio_working_3-way'!Y2+2*PI())/3)</f>
        <v>0.42929666706371472</v>
      </c>
      <c r="AE2" s="11">
        <f>'OddsRatio_working_3-way'!X2^(1/3)*SIN(('OddsRatio_working_3-way'!Y2+4*PI())/3)</f>
        <v>-0.48293636112619287</v>
      </c>
      <c r="AF2" s="11">
        <f>-'OddsRatio_working_3-way'!U2/(3*'OddsRatio_working_3-way'!X2^(1/3))*COS(('OddsRatio_working_3-way'!Y2)/3)</f>
        <v>0.52667798438911062</v>
      </c>
      <c r="AG2" s="11">
        <f>-'OddsRatio_working_3-way'!U2/(3*'OddsRatio_working_3-way'!X2^(1/3))*COS(('OddsRatio_working_3-way'!Y2+2*PI())/3)</f>
        <v>-0.30979232990388678</v>
      </c>
      <c r="AH2" s="11">
        <f>-'OddsRatio_working_3-way'!U2/(3*'OddsRatio_working_3-way'!X2^(1/3))*COS(('OddsRatio_working_3-way'!Y2+4*PI())/3)</f>
        <v>-0.21688565448522396</v>
      </c>
      <c r="AI2" s="11">
        <f>'OddsRatio_working_3-way'!U2/(3*'OddsRatio_working_3-way'!X2^(1/3))*SIN(('OddsRatio_working_3-way'!Y2)/3)</f>
        <v>-5.3639694062478226E-2</v>
      </c>
      <c r="AJ2" s="11">
        <f>'OddsRatio_working_3-way'!U2/(3*'OddsRatio_working_3-way'!X2^(1/3))*SIN(('OddsRatio_working_3-way'!Y2+2*PI())/3)</f>
        <v>-0.42929666706371472</v>
      </c>
      <c r="AK2" s="11">
        <f>'OddsRatio_working_3-way'!U2/(3*'OddsRatio_working_3-way'!X2^(1/3))*SIN(('OddsRatio_working_3-way'!Y2+4*PI())/3)</f>
        <v>0.48293636112619287</v>
      </c>
      <c r="AL2" s="11">
        <f>'OddsRatio_working_3-way'!Z2+'OddsRatio_working_3-way'!AF2</f>
        <v>1.0533559687782212</v>
      </c>
      <c r="AM2" s="11">
        <f>'OddsRatio_working_3-way'!AA2+'OddsRatio_working_3-way'!AG2</f>
        <v>-0.61958465980777355</v>
      </c>
      <c r="AN2" s="11">
        <f>'OddsRatio_working_3-way'!AB2+'OddsRatio_working_3-way'!AH2</f>
        <v>-0.43377130897044791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1.0533559687782212</v>
      </c>
      <c r="AS2" s="11">
        <f>IF(('OddsRatio_working_3-way'!X2=0),IF(Q2&gt;0,-Q2^(1/3),(-Q2)^(1/3)),'OddsRatio_working_3-way'!AM2-'OddsRatio_working_3-way'!R2/3)</f>
        <v>-0.61958465980777355</v>
      </c>
      <c r="AT2" s="11">
        <f>IF(('OddsRatio_working_3-way'!X2=0),IF(Q2&gt;0,-Q2^(1/3),(-Q2)^(1/3)),'OddsRatio_working_3-way'!AN2-'OddsRatio_working_3-way'!R2/3)</f>
        <v>-0.43377130897044791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1.79</v>
      </c>
      <c r="B3" s="4">
        <f>IF('True_Odds_Calculator_3-way'!B4="","",'True_Odds_Calculator_3-way'!B4)</f>
        <v>4.1500000000000004</v>
      </c>
      <c r="C3" s="4">
        <f>IF('True_Odds_Calculator_3-way'!C4="","",'True_Odds_Calculator_3-way'!C4)</f>
        <v>4.37</v>
      </c>
      <c r="D3" s="9">
        <f t="shared" ref="D3" si="0">(K3/(AR3+K3-(AR3*K3)))</f>
        <v>0.54697545722292495</v>
      </c>
      <c r="E3" s="9">
        <f t="shared" ref="E3" si="1">(L3/(AR3+L3-(AR3*L3)))</f>
        <v>0.23242525814566836</v>
      </c>
      <c r="F3" s="9">
        <f t="shared" ref="F3" si="2">(M3/(AR3+M3-(AR3*M3)))</f>
        <v>0.22059928463140666</v>
      </c>
      <c r="G3" s="9">
        <f t="shared" ref="G3" si="3">AR3</f>
        <v>1.0483994862162471</v>
      </c>
      <c r="H3" s="9">
        <f t="shared" ref="H3" si="4">IF(A3="","",1/D3)</f>
        <v>1.8282355941108352</v>
      </c>
      <c r="I3" s="9">
        <f t="shared" ref="I3" si="5">IF(B3="","",1/E3)</f>
        <v>4.3024583815811788</v>
      </c>
      <c r="J3" s="9">
        <f t="shared" ref="J3" si="6">IF(C3="","",1/F3)</f>
        <v>4.5331062685487522</v>
      </c>
      <c r="K3" s="11">
        <f t="shared" ref="K3" si="7">1/A3</f>
        <v>0.55865921787709494</v>
      </c>
      <c r="L3" s="11">
        <f t="shared" ref="L3" si="8">1/B3</f>
        <v>0.24096385542168672</v>
      </c>
      <c r="M3" s="11">
        <f t="shared" ref="M3" si="9">1/C3</f>
        <v>0.22883295194508008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-0.2583360300309171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0.22518259119856437</v>
      </c>
      <c r="Q3" s="11">
        <f>2*'OddsRatio_working_3-way'!K3*'OddsRatio_working_3-way'!L3*'OddsRatio_working_3-way'!M3</f>
        <v>6.1609464076214586E-2</v>
      </c>
      <c r="R3" s="11">
        <f t="shared" ref="R3" si="10">O3/N3</f>
        <v>0</v>
      </c>
      <c r="S3" s="11">
        <f t="shared" ref="S3" si="11">P3/N3</f>
        <v>-0.87166544740822649</v>
      </c>
      <c r="T3" s="11">
        <f t="shared" ref="T3" si="12">Q3/N3</f>
        <v>-0.23848575852482248</v>
      </c>
      <c r="U3" s="11">
        <f>'OddsRatio_working_3-way'!S3-'OddsRatio_working_3-way'!R3^2/3</f>
        <v>-0.87166544740822649</v>
      </c>
      <c r="V3" s="11">
        <f>'OddsRatio_working_3-way'!S3*'OddsRatio_working_3-way'!R3/3-2*'OddsRatio_working_3-way'!R3^3/27-'OddsRatio_working_3-way'!T3</f>
        <v>0.23848575852482248</v>
      </c>
      <c r="W3" s="11">
        <f>'OddsRatio_working_3-way'!V3^2+4*'OddsRatio_working_3-way'!U3^3/27</f>
        <v>-4.1241872676494568E-2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0.15661842938783938</v>
      </c>
      <c r="Y3" s="11">
        <f>IF('OddsRatio_working_3-way'!W3&gt;=0,IF('OddsRatio_working_3-way'!V3+SQRT('OddsRatio_working_3-way'!W3)&gt;0,0,PI()),ACOS('OddsRatio_working_3-way'!V3/(2*'OddsRatio_working_3-way'!X3)))</f>
        <v>0.70538935032780803</v>
      </c>
      <c r="Z3" s="11">
        <f>'OddsRatio_working_3-way'!X3^(1/3)*COS('OddsRatio_working_3-way'!Y3/3)</f>
        <v>0.52419974310812367</v>
      </c>
      <c r="AA3" s="11">
        <f>'OddsRatio_working_3-way'!X3^(1/3)*COS(('OddsRatio_working_3-way'!Y3+2*PI())/3)</f>
        <v>-0.37085341791504045</v>
      </c>
      <c r="AB3" s="11">
        <f>'OddsRatio_working_3-way'!X3^(1/3)*COS(('OddsRatio_working_3-way'!Y3+4*PI())/3)</f>
        <v>-0.15334632519308333</v>
      </c>
      <c r="AC3" s="11">
        <f>'OddsRatio_working_3-way'!X3^(1/3)*SIN('OddsRatio_working_3-way'!Y3/3)</f>
        <v>0.12557777853367488</v>
      </c>
      <c r="AD3" s="11">
        <f>'OddsRatio_working_3-way'!X3^(1/3)*SIN(('OddsRatio_working_3-way'!Y3+2*PI())/3)</f>
        <v>0.39118140492207437</v>
      </c>
      <c r="AE3" s="11">
        <f>'OddsRatio_working_3-way'!X3^(1/3)*SIN(('OddsRatio_working_3-way'!Y3+4*PI())/3)</f>
        <v>-0.51675918345574923</v>
      </c>
      <c r="AF3" s="11">
        <f>-'OddsRatio_working_3-way'!U3/(3*'OddsRatio_working_3-way'!X3^(1/3))*COS(('OddsRatio_working_3-way'!Y3)/3)</f>
        <v>0.52419974310812356</v>
      </c>
      <c r="AG3" s="11">
        <f>-'OddsRatio_working_3-way'!U3/(3*'OddsRatio_working_3-way'!X3^(1/3))*COS(('OddsRatio_working_3-way'!Y3+2*PI())/3)</f>
        <v>-0.3708534179150404</v>
      </c>
      <c r="AH3" s="11">
        <f>-'OddsRatio_working_3-way'!U3/(3*'OddsRatio_working_3-way'!X3^(1/3))*COS(('OddsRatio_working_3-way'!Y3+4*PI())/3)</f>
        <v>-0.1533463251930833</v>
      </c>
      <c r="AI3" s="11">
        <f>'OddsRatio_working_3-way'!U3/(3*'OddsRatio_working_3-way'!X3^(1/3))*SIN(('OddsRatio_working_3-way'!Y3)/3)</f>
        <v>-0.12557777853367486</v>
      </c>
      <c r="AJ3" s="11">
        <f>'OddsRatio_working_3-way'!U3/(3*'OddsRatio_working_3-way'!X3^(1/3))*SIN(('OddsRatio_working_3-way'!Y3+2*PI())/3)</f>
        <v>-0.39118140492207432</v>
      </c>
      <c r="AK3" s="11">
        <f>'OddsRatio_working_3-way'!U3/(3*'OddsRatio_working_3-way'!X3^(1/3))*SIN(('OddsRatio_working_3-way'!Y3+4*PI())/3)</f>
        <v>0.51675918345574912</v>
      </c>
      <c r="AL3" s="11">
        <f>'OddsRatio_working_3-way'!Z3+'OddsRatio_working_3-way'!AF3</f>
        <v>1.0483994862162471</v>
      </c>
      <c r="AM3" s="11">
        <f>'OddsRatio_working_3-way'!AA3+'OddsRatio_working_3-way'!AG3</f>
        <v>-0.7417068358300809</v>
      </c>
      <c r="AN3" s="11">
        <f>'OddsRatio_working_3-way'!AB3+'OddsRatio_working_3-way'!AH3</f>
        <v>-0.30669265038616667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1.0483994862162471</v>
      </c>
      <c r="AS3" s="11">
        <f>IF(('OddsRatio_working_3-way'!X3=0),IF(Q3&gt;0,-Q3^(1/3),(-Q3)^(1/3)),'OddsRatio_working_3-way'!AM3-'OddsRatio_working_3-way'!R3/3)</f>
        <v>-0.7417068358300809</v>
      </c>
      <c r="AT3" s="11">
        <f>IF(('OddsRatio_working_3-way'!X3=0),IF(Q3&gt;0,-Q3^(1/3),(-Q3)^(1/3)),'OddsRatio_working_3-way'!AN3-'OddsRatio_working_3-way'!R3/3)</f>
        <v>-0.30669265038616667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1.72</v>
      </c>
      <c r="B4" s="4">
        <f>IF('True_Odds_Calculator_3-way'!B5="","",'True_Odds_Calculator_3-way'!B5)</f>
        <v>3.97</v>
      </c>
      <c r="C4" s="4">
        <f>IF('True_Odds_Calculator_3-way'!C5="","",'True_Odds_Calculator_3-way'!C5)</f>
        <v>5.03</v>
      </c>
      <c r="D4" s="9">
        <f t="shared" ref="D4:D67" si="13">(K4/(AR4+K4-(AR4*K4)))</f>
        <v>0.56803235722452228</v>
      </c>
      <c r="E4" s="9">
        <f t="shared" ref="E4:E67" si="14">(L4/(AR4+L4-(AR4*L4)))</f>
        <v>0.24172629774459606</v>
      </c>
      <c r="F4" s="9">
        <f t="shared" ref="F4:F67" si="15">(M4/(AR4+M4-(AR4*M4)))</f>
        <v>0.19024134503088178</v>
      </c>
      <c r="G4" s="9">
        <f t="shared" ref="G4:G67" si="16">AR4</f>
        <v>1.0561987389976193</v>
      </c>
      <c r="H4" s="9">
        <f t="shared" ref="H4:H67" si="17">IF(A4="","",1/D4)</f>
        <v>1.760463092078286</v>
      </c>
      <c r="I4" s="9">
        <f t="shared" ref="I4:I67" si="18">IF(B4="","",1/E4)</f>
        <v>4.1369102548229284</v>
      </c>
      <c r="J4" s="9">
        <f t="shared" ref="J4:J67" si="19">IF(C4="","",1/F4)</f>
        <v>5.2564809181604062</v>
      </c>
      <c r="K4" s="11">
        <f t="shared" ref="K4:K67" si="20">1/A4</f>
        <v>0.58139534883720934</v>
      </c>
      <c r="L4" s="11">
        <f t="shared" ref="L4:L67" si="21">1/B4</f>
        <v>0.25188916876574308</v>
      </c>
      <c r="M4" s="11">
        <f t="shared" ref="M4:M67" si="22">1/C4</f>
        <v>0.19880715705765406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-0.25090369271687563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0.22476586791709474</v>
      </c>
      <c r="Q4" s="11">
        <f>2*'OddsRatio_working_3-way'!K4*'OddsRatio_working_3-way'!L4*'OddsRatio_working_3-way'!M4</f>
        <v>5.8229499460387225E-2</v>
      </c>
      <c r="R4" s="11">
        <f t="shared" ref="R4:R67" si="23">O4/N4</f>
        <v>0</v>
      </c>
      <c r="S4" s="11">
        <f t="shared" ref="S4:S67" si="24">P4/N4</f>
        <v>-0.8958252685851249</v>
      </c>
      <c r="T4" s="11">
        <f t="shared" ref="T4:T67" si="25">Q4/N4</f>
        <v>-0.23207908512567996</v>
      </c>
      <c r="U4" s="11">
        <f>'OddsRatio_working_3-way'!S4-'OddsRatio_working_3-way'!R4^2/3</f>
        <v>-0.8958252685851249</v>
      </c>
      <c r="V4" s="11">
        <f>'OddsRatio_working_3-way'!S4*'OddsRatio_working_3-way'!R4/3-2*'OddsRatio_working_3-way'!R4^3/27-'OddsRatio_working_3-way'!T4</f>
        <v>0.23207908512567996</v>
      </c>
      <c r="W4" s="11">
        <f>'OddsRatio_working_3-way'!V4^2+4*'OddsRatio_working_3-way'!U4^3/27</f>
        <v>-5.2643355511743137E-2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0.1631747968165701</v>
      </c>
      <c r="Y4" s="11">
        <f>IF('OddsRatio_working_3-way'!W4&gt;=0,IF('OddsRatio_working_3-way'!V4+SQRT('OddsRatio_working_3-way'!W4)&gt;0,0,PI()),ACOS('OddsRatio_working_3-way'!V4/(2*'OddsRatio_working_3-way'!X4)))</f>
        <v>0.77968301610284318</v>
      </c>
      <c r="Z4" s="11">
        <f>'OddsRatio_working_3-way'!X4^(1/3)*COS('OddsRatio_working_3-way'!Y4/3)</f>
        <v>0.52809936949880965</v>
      </c>
      <c r="AA4" s="11">
        <f>'OddsRatio_working_3-way'!X4^(1/3)*COS(('OddsRatio_working_3-way'!Y4+2*PI())/3)</f>
        <v>-0.38566222151063267</v>
      </c>
      <c r="AB4" s="11">
        <f>'OddsRatio_working_3-way'!X4^(1/3)*COS(('OddsRatio_working_3-way'!Y4+4*PI())/3)</f>
        <v>-0.14243714798817686</v>
      </c>
      <c r="AC4" s="11">
        <f>'OddsRatio_working_3-way'!X4^(1/3)*SIN('OddsRatio_working_3-way'!Y4/3)</f>
        <v>0.14042606167185645</v>
      </c>
      <c r="AD4" s="11">
        <f>'OddsRatio_working_3-way'!X4^(1/3)*SIN(('OddsRatio_working_3-way'!Y4+2*PI())/3)</f>
        <v>0.38713443887258592</v>
      </c>
      <c r="AE4" s="11">
        <f>'OddsRatio_working_3-way'!X4^(1/3)*SIN(('OddsRatio_working_3-way'!Y4+4*PI())/3)</f>
        <v>-0.52756050054444226</v>
      </c>
      <c r="AF4" s="11">
        <f>-'OddsRatio_working_3-way'!U4/(3*'OddsRatio_working_3-way'!X4^(1/3))*COS(('OddsRatio_working_3-way'!Y4)/3)</f>
        <v>0.52809936949880976</v>
      </c>
      <c r="AG4" s="11">
        <f>-'OddsRatio_working_3-way'!U4/(3*'OddsRatio_working_3-way'!X4^(1/3))*COS(('OddsRatio_working_3-way'!Y4+2*PI())/3)</f>
        <v>-0.38566222151063279</v>
      </c>
      <c r="AH4" s="11">
        <f>-'OddsRatio_working_3-way'!U4/(3*'OddsRatio_working_3-way'!X4^(1/3))*COS(('OddsRatio_working_3-way'!Y4+4*PI())/3)</f>
        <v>-0.14243714798817689</v>
      </c>
      <c r="AI4" s="11">
        <f>'OddsRatio_working_3-way'!U4/(3*'OddsRatio_working_3-way'!X4^(1/3))*SIN(('OddsRatio_working_3-way'!Y4)/3)</f>
        <v>-0.14042606167185648</v>
      </c>
      <c r="AJ4" s="11">
        <f>'OddsRatio_working_3-way'!U4/(3*'OddsRatio_working_3-way'!X4^(1/3))*SIN(('OddsRatio_working_3-way'!Y4+2*PI())/3)</f>
        <v>-0.38713443887258597</v>
      </c>
      <c r="AK4" s="11">
        <f>'OddsRatio_working_3-way'!U4/(3*'OddsRatio_working_3-way'!X4^(1/3))*SIN(('OddsRatio_working_3-way'!Y4+4*PI())/3)</f>
        <v>0.52756050054444237</v>
      </c>
      <c r="AL4" s="11">
        <f>'OddsRatio_working_3-way'!Z4+'OddsRatio_working_3-way'!AF4</f>
        <v>1.0561987389976193</v>
      </c>
      <c r="AM4" s="11">
        <f>'OddsRatio_working_3-way'!AA4+'OddsRatio_working_3-way'!AG4</f>
        <v>-0.77132444302126546</v>
      </c>
      <c r="AN4" s="11">
        <f>'OddsRatio_working_3-way'!AB4+'OddsRatio_working_3-way'!AH4</f>
        <v>-0.28487429597635372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1.0561987389976193</v>
      </c>
      <c r="AS4" s="11">
        <f>IF(('OddsRatio_working_3-way'!X4=0),IF(Q4&gt;0,-Q4^(1/3),(-Q4)^(1/3)),'OddsRatio_working_3-way'!AM4-'OddsRatio_working_3-way'!R4/3)</f>
        <v>-0.77132444302126546</v>
      </c>
      <c r="AT4" s="11">
        <f>IF(('OddsRatio_working_3-way'!X4=0),IF(Q4&gt;0,-Q4^(1/3),(-Q4)^(1/3)),'OddsRatio_working_3-way'!AN4-'OddsRatio_working_3-way'!R4/3)</f>
        <v>-0.28487429597635372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4.87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1.82</v>
      </c>
      <c r="D5" s="9">
        <f t="shared" si="13"/>
        <v>0.1973106389526352</v>
      </c>
      <c r="E5" s="9">
        <f t="shared" si="14"/>
        <v>0.26562821117106045</v>
      </c>
      <c r="F5" s="9">
        <f t="shared" si="15"/>
        <v>0.53706114987630449</v>
      </c>
      <c r="G5" s="9">
        <f t="shared" si="16"/>
        <v>1.05120166195527</v>
      </c>
      <c r="H5" s="9">
        <f t="shared" si="17"/>
        <v>5.0681504317668944</v>
      </c>
      <c r="I5" s="9">
        <f t="shared" si="18"/>
        <v>3.7646603709423601</v>
      </c>
      <c r="J5" s="9">
        <f t="shared" si="19"/>
        <v>1.8619853628033218</v>
      </c>
      <c r="K5" s="11">
        <f t="shared" si="20"/>
        <v>0.20533880903490759</v>
      </c>
      <c r="L5" s="11">
        <f t="shared" si="21"/>
        <v>0.27548209366391185</v>
      </c>
      <c r="M5" s="11">
        <f t="shared" si="22"/>
        <v>0.54945054945054939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-0.25940216214623546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0.22751189448968054</v>
      </c>
      <c r="Q5" s="11">
        <f>2*'OddsRatio_working_3-way'!K5*'OddsRatio_working_3-way'!L5*'OddsRatio_working_3-way'!M5</f>
        <v>6.2161719805923644E-2</v>
      </c>
      <c r="R5" s="11">
        <f t="shared" si="23"/>
        <v>0</v>
      </c>
      <c r="S5" s="11">
        <f t="shared" si="24"/>
        <v>-0.87706244468935035</v>
      </c>
      <c r="T5" s="11">
        <f t="shared" si="25"/>
        <v>-0.23963454772933071</v>
      </c>
      <c r="U5" s="11">
        <f>'OddsRatio_working_3-way'!S5-'OddsRatio_working_3-way'!R5^2/3</f>
        <v>-0.87706244468935035</v>
      </c>
      <c r="V5" s="11">
        <f>'OddsRatio_working_3-way'!S5*'OddsRatio_working_3-way'!R5/3-2*'OddsRatio_working_3-way'!R5^3/27-'OddsRatio_working_3-way'!T5</f>
        <v>0.23963454772933071</v>
      </c>
      <c r="W5" s="11">
        <f>'OddsRatio_working_3-way'!V5^2+4*'OddsRatio_working_3-way'!U5^3/27</f>
        <v>-4.2526428323274829E-2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0.1580752548540692</v>
      </c>
      <c r="Y5" s="11">
        <f>IF('OddsRatio_working_3-way'!W5&gt;=0,IF('OddsRatio_working_3-way'!V5+SQRT('OddsRatio_working_3-way'!W5)&gt;0,0,PI()),ACOS('OddsRatio_working_3-way'!V5/(2*'OddsRatio_working_3-way'!X5)))</f>
        <v>0.71059154405684599</v>
      </c>
      <c r="Z5" s="11">
        <f>'OddsRatio_working_3-way'!X5^(1/3)*COS('OddsRatio_working_3-way'!Y5/3)</f>
        <v>0.52560083097763499</v>
      </c>
      <c r="AA5" s="11">
        <f>'OddsRatio_working_3-way'!X5^(1/3)*COS(('OddsRatio_working_3-way'!Y5+2*PI())/3)</f>
        <v>-0.37267960382333432</v>
      </c>
      <c r="AB5" s="11">
        <f>'OddsRatio_working_3-way'!X5^(1/3)*COS(('OddsRatio_working_3-way'!Y5+4*PI())/3)</f>
        <v>-0.15292122715430084</v>
      </c>
      <c r="AC5" s="11">
        <f>'OddsRatio_working_3-way'!X5^(1/3)*SIN('OddsRatio_working_3-way'!Y5/3)</f>
        <v>0.12687755792654173</v>
      </c>
      <c r="AD5" s="11">
        <f>'OddsRatio_working_3-way'!X5^(1/3)*SIN(('OddsRatio_working_3-way'!Y5+2*PI())/3)</f>
        <v>0.39174489291357201</v>
      </c>
      <c r="AE5" s="11">
        <f>'OddsRatio_working_3-way'!X5^(1/3)*SIN(('OddsRatio_working_3-way'!Y5+4*PI())/3)</f>
        <v>-0.51862245084011371</v>
      </c>
      <c r="AF5" s="11">
        <f>-'OddsRatio_working_3-way'!U5/(3*'OddsRatio_working_3-way'!X5^(1/3))*COS(('OddsRatio_working_3-way'!Y5)/3)</f>
        <v>0.52560083097763499</v>
      </c>
      <c r="AG5" s="11">
        <f>-'OddsRatio_working_3-way'!U5/(3*'OddsRatio_working_3-way'!X5^(1/3))*COS(('OddsRatio_working_3-way'!Y5+2*PI())/3)</f>
        <v>-0.37267960382333432</v>
      </c>
      <c r="AH5" s="11">
        <f>-'OddsRatio_working_3-way'!U5/(3*'OddsRatio_working_3-way'!X5^(1/3))*COS(('OddsRatio_working_3-way'!Y5+4*PI())/3)</f>
        <v>-0.15292122715430084</v>
      </c>
      <c r="AI5" s="11">
        <f>'OddsRatio_working_3-way'!U5/(3*'OddsRatio_working_3-way'!X5^(1/3))*SIN(('OddsRatio_working_3-way'!Y5)/3)</f>
        <v>-0.12687755792654173</v>
      </c>
      <c r="AJ5" s="11">
        <f>'OddsRatio_working_3-way'!U5/(3*'OddsRatio_working_3-way'!X5^(1/3))*SIN(('OddsRatio_working_3-way'!Y5+2*PI())/3)</f>
        <v>-0.39174489291357201</v>
      </c>
      <c r="AK5" s="11">
        <f>'OddsRatio_working_3-way'!U5/(3*'OddsRatio_working_3-way'!X5^(1/3))*SIN(('OddsRatio_working_3-way'!Y5+4*PI())/3)</f>
        <v>0.51862245084011371</v>
      </c>
      <c r="AL5" s="11">
        <f>'OddsRatio_working_3-way'!Z5+'OddsRatio_working_3-way'!AF5</f>
        <v>1.05120166195527</v>
      </c>
      <c r="AM5" s="11">
        <f>'OddsRatio_working_3-way'!AA5+'OddsRatio_working_3-way'!AG5</f>
        <v>-0.74535920764666863</v>
      </c>
      <c r="AN5" s="11">
        <f>'OddsRatio_working_3-way'!AB5+'OddsRatio_working_3-way'!AH5</f>
        <v>-0.30584245430860169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1.05120166195527</v>
      </c>
      <c r="AS5" s="11">
        <f>IF(('OddsRatio_working_3-way'!X5=0),IF(Q5&gt;0,-Q5^(1/3),(-Q5)^(1/3)),'OddsRatio_working_3-way'!AM5-'OddsRatio_working_3-way'!R5/3)</f>
        <v>-0.74535920764666863</v>
      </c>
      <c r="AT5" s="11">
        <f>IF(('OddsRatio_working_3-way'!X5=0),IF(Q5&gt;0,-Q5^(1/3),(-Q5)^(1/3)),'OddsRatio_working_3-way'!AN5-'OddsRatio_working_3-way'!R5/3)</f>
        <v>-0.30584245430860169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2.98</v>
      </c>
      <c r="C6" s="4">
        <f>IF('True_Odds_Calculator_3-way'!C7="","",'True_Odds_Calculator_3-way'!C7)</f>
        <v>2.74</v>
      </c>
      <c r="D6" s="9">
        <f t="shared" si="13"/>
        <v>0.31718365769226919</v>
      </c>
      <c r="E6" s="9">
        <f t="shared" si="14"/>
        <v>0.32688820591426554</v>
      </c>
      <c r="F6" s="9">
        <f t="shared" si="15"/>
        <v>0.35592813639346516</v>
      </c>
      <c r="G6" s="9">
        <f t="shared" si="16"/>
        <v>1.0399746623089041</v>
      </c>
      <c r="H6" s="9">
        <f t="shared" si="17"/>
        <v>3.1527475509794316</v>
      </c>
      <c r="I6" s="9">
        <f t="shared" si="18"/>
        <v>3.0591498313716299</v>
      </c>
      <c r="J6" s="9">
        <f t="shared" si="19"/>
        <v>2.8095559124174931</v>
      </c>
      <c r="K6" s="11">
        <f t="shared" si="20"/>
        <v>0.32573289902280134</v>
      </c>
      <c r="L6" s="11">
        <f t="shared" si="21"/>
        <v>0.33557046979865773</v>
      </c>
      <c r="M6" s="11">
        <f t="shared" si="22"/>
        <v>0.36496350364963503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-0.28449823841261013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0.23097945982241952</v>
      </c>
      <c r="Q6" s="11">
        <f>2*'OddsRatio_working_3-way'!K6*'OddsRatio_working_3-way'!L6*'OddsRatio_working_3-way'!M6</f>
        <v>7.978565106128481E-2</v>
      </c>
      <c r="R6" s="11">
        <f t="shared" si="23"/>
        <v>0</v>
      </c>
      <c r="S6" s="11">
        <f t="shared" si="24"/>
        <v>-0.81188362047932305</v>
      </c>
      <c r="T6" s="11">
        <f t="shared" si="25"/>
        <v>-0.28044339222083697</v>
      </c>
      <c r="U6" s="11">
        <f>'OddsRatio_working_3-way'!S6-'OddsRatio_working_3-way'!R6^2/3</f>
        <v>-0.81188362047932305</v>
      </c>
      <c r="V6" s="11">
        <f>'OddsRatio_working_3-way'!S6*'OddsRatio_working_3-way'!R6/3-2*'OddsRatio_working_3-way'!R6^3/27-'OddsRatio_working_3-way'!T6</f>
        <v>0.28044339222083697</v>
      </c>
      <c r="W6" s="11">
        <f>'OddsRatio_working_3-way'!V6^2+4*'OddsRatio_working_3-way'!U6^3/27</f>
        <v>-6.3404577093408021E-4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0.14078577876623785</v>
      </c>
      <c r="Y6" s="11">
        <f>IF('OddsRatio_working_3-way'!W6&gt;=0,IF('OddsRatio_working_3-way'!V6+SQRT('OddsRatio_working_3-way'!W6)&gt;0,0,PI()),ACOS('OddsRatio_working_3-way'!V6/(2*'OddsRatio_working_3-way'!X6)))</f>
        <v>8.9547216408680352E-2</v>
      </c>
      <c r="Z6" s="11">
        <f>'OddsRatio_working_3-way'!X6^(1/3)*COS('OddsRatio_working_3-way'!Y6/3)</f>
        <v>0.51998733115445206</v>
      </c>
      <c r="AA6" s="11">
        <f>'OddsRatio_working_3-way'!X6^(1/3)*COS(('OddsRatio_working_3-way'!Y6+2*PI())/3)</f>
        <v>-0.27343936001758212</v>
      </c>
      <c r="AB6" s="11">
        <f>'OddsRatio_working_3-way'!X6^(1/3)*COS(('OddsRatio_working_3-way'!Y6+4*PI())/3)</f>
        <v>-0.24654797113687008</v>
      </c>
      <c r="AC6" s="11">
        <f>'OddsRatio_working_3-way'!X6^(1/3)*SIN('OddsRatio_working_3-way'!Y6/3)</f>
        <v>1.5525750609161944E-2</v>
      </c>
      <c r="AD6" s="11">
        <f>'OddsRatio_working_3-way'!X6^(1/3)*SIN(('OddsRatio_working_3-way'!Y6+2*PI())/3)</f>
        <v>0.44255936312124594</v>
      </c>
      <c r="AE6" s="11">
        <f>'OddsRatio_working_3-way'!X6^(1/3)*SIN(('OddsRatio_working_3-way'!Y6+4*PI())/3)</f>
        <v>-0.45808511373040789</v>
      </c>
      <c r="AF6" s="11">
        <f>-'OddsRatio_working_3-way'!U6/(3*'OddsRatio_working_3-way'!X6^(1/3))*COS(('OddsRatio_working_3-way'!Y6)/3)</f>
        <v>0.51998733115445206</v>
      </c>
      <c r="AG6" s="11">
        <f>-'OddsRatio_working_3-way'!U6/(3*'OddsRatio_working_3-way'!X6^(1/3))*COS(('OddsRatio_working_3-way'!Y6+2*PI())/3)</f>
        <v>-0.27343936001758212</v>
      </c>
      <c r="AH6" s="11">
        <f>-'OddsRatio_working_3-way'!U6/(3*'OddsRatio_working_3-way'!X6^(1/3))*COS(('OddsRatio_working_3-way'!Y6+4*PI())/3)</f>
        <v>-0.24654797113687008</v>
      </c>
      <c r="AI6" s="11">
        <f>'OddsRatio_working_3-way'!U6/(3*'OddsRatio_working_3-way'!X6^(1/3))*SIN(('OddsRatio_working_3-way'!Y6)/3)</f>
        <v>-1.5525750609161944E-2</v>
      </c>
      <c r="AJ6" s="11">
        <f>'OddsRatio_working_3-way'!U6/(3*'OddsRatio_working_3-way'!X6^(1/3))*SIN(('OddsRatio_working_3-way'!Y6+2*PI())/3)</f>
        <v>-0.44255936312124594</v>
      </c>
      <c r="AK6" s="11">
        <f>'OddsRatio_working_3-way'!U6/(3*'OddsRatio_working_3-way'!X6^(1/3))*SIN(('OddsRatio_working_3-way'!Y6+4*PI())/3)</f>
        <v>0.45808511373040789</v>
      </c>
      <c r="AL6" s="11">
        <f>'OddsRatio_working_3-way'!Z6+'OddsRatio_working_3-way'!AF6</f>
        <v>1.0399746623089041</v>
      </c>
      <c r="AM6" s="11">
        <f>'OddsRatio_working_3-way'!AA6+'OddsRatio_working_3-way'!AG6</f>
        <v>-0.54687872003516425</v>
      </c>
      <c r="AN6" s="11">
        <f>'OddsRatio_working_3-way'!AB6+'OddsRatio_working_3-way'!AH6</f>
        <v>-0.49309594227374015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1.0399746623089041</v>
      </c>
      <c r="AS6" s="11">
        <f>IF(('OddsRatio_working_3-way'!X6=0),IF(Q6&gt;0,-Q6^(1/3),(-Q6)^(1/3)),'OddsRatio_working_3-way'!AM6-'OddsRatio_working_3-way'!R6/3)</f>
        <v>-0.54687872003516425</v>
      </c>
      <c r="AT6" s="11">
        <f>IF(('OddsRatio_working_3-way'!X6=0),IF(Q6&gt;0,-Q6^(1/3),(-Q6)^(1/3)),'OddsRatio_working_3-way'!AN6-'OddsRatio_working_3-way'!R6/3)</f>
        <v>-0.49309594227374015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8.59</v>
      </c>
      <c r="B7" s="4">
        <f>IF('True_Odds_Calculator_3-way'!B8="","",'True_Odds_Calculator_3-way'!B8)</f>
        <v>4.8499999999999996</v>
      </c>
      <c r="C7" s="4">
        <f>IF('True_Odds_Calculator_3-way'!C8="","",'True_Odds_Calculator_3-way'!C8)</f>
        <v>1.41</v>
      </c>
      <c r="D7" s="9">
        <f t="shared" si="13"/>
        <v>0.10962575499521413</v>
      </c>
      <c r="E7" s="9">
        <f t="shared" si="14"/>
        <v>0.19531911201698937</v>
      </c>
      <c r="F7" s="9">
        <f t="shared" si="15"/>
        <v>0.69505513298779664</v>
      </c>
      <c r="G7" s="9">
        <f t="shared" si="16"/>
        <v>1.0700848508596026</v>
      </c>
      <c r="H7" s="9">
        <f t="shared" si="17"/>
        <v>9.1219440180243812</v>
      </c>
      <c r="I7" s="9">
        <f t="shared" si="18"/>
        <v>5.1198266758094686</v>
      </c>
      <c r="J7" s="9">
        <f t="shared" si="19"/>
        <v>1.4387347888524369</v>
      </c>
      <c r="K7" s="11">
        <f t="shared" si="20"/>
        <v>0.11641443538998836</v>
      </c>
      <c r="L7" s="11">
        <f t="shared" si="21"/>
        <v>0.2061855670103093</v>
      </c>
      <c r="M7" s="11">
        <f t="shared" si="22"/>
        <v>0.70921985815602839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-0.20395405626042307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0.20172714182516077</v>
      </c>
      <c r="Q7" s="11">
        <f>2*'OddsRatio_working_3-way'!K7*'OddsRatio_working_3-way'!L7*'OddsRatio_working_3-way'!M7</f>
        <v>3.404677499158832E-2</v>
      </c>
      <c r="R7" s="11">
        <f t="shared" si="23"/>
        <v>0</v>
      </c>
      <c r="S7" s="11">
        <f t="shared" si="24"/>
        <v>-0.98908129371833231</v>
      </c>
      <c r="T7" s="11">
        <f t="shared" si="25"/>
        <v>-0.16693355168241897</v>
      </c>
      <c r="U7" s="11">
        <f>'OddsRatio_working_3-way'!S7-'OddsRatio_working_3-way'!R7^2/3</f>
        <v>-0.98908129371833231</v>
      </c>
      <c r="V7" s="11">
        <f>'OddsRatio_working_3-way'!S7*'OddsRatio_working_3-way'!R7/3-2*'OddsRatio_working_3-way'!R7^3/27-'OddsRatio_working_3-way'!T7</f>
        <v>0.16693355168241897</v>
      </c>
      <c r="W7" s="11">
        <f>'OddsRatio_working_3-way'!V7^2+4*'OddsRatio_working_3-way'!U7^3/27</f>
        <v>-0.11548137212086557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0.18930675027463523</v>
      </c>
      <c r="Y7" s="11">
        <f>IF('OddsRatio_working_3-way'!W7&gt;=0,IF('OddsRatio_working_3-way'!V7+SQRT('OddsRatio_working_3-way'!W7)&gt;0,0,PI()),ACOS('OddsRatio_working_3-way'!V7/(2*'OddsRatio_working_3-way'!X7)))</f>
        <v>1.1141867633917353</v>
      </c>
      <c r="Z7" s="11">
        <f>'OddsRatio_working_3-way'!X7^(1/3)*COS('OddsRatio_working_3-way'!Y7/3)</f>
        <v>0.53504242542980129</v>
      </c>
      <c r="AA7" s="11">
        <f>'OddsRatio_working_3-way'!X7^(1/3)*COS(('OddsRatio_working_3-way'!Y7+2*PI())/3)</f>
        <v>-0.44798596182737888</v>
      </c>
      <c r="AB7" s="11">
        <f>'OddsRatio_working_3-way'!X7^(1/3)*COS(('OddsRatio_working_3-way'!Y7+4*PI())/3)</f>
        <v>-8.7056463602422585E-2</v>
      </c>
      <c r="AC7" s="11">
        <f>'OddsRatio_working_3-way'!X7^(1/3)*SIN('OddsRatio_working_3-way'!Y7/3)</f>
        <v>0.20838274295865516</v>
      </c>
      <c r="AD7" s="11">
        <f>'OddsRatio_working_3-way'!X7^(1/3)*SIN(('OddsRatio_working_3-way'!Y7+2*PI())/3)</f>
        <v>0.35916896104532153</v>
      </c>
      <c r="AE7" s="11">
        <f>'OddsRatio_working_3-way'!X7^(1/3)*SIN(('OddsRatio_working_3-way'!Y7+4*PI())/3)</f>
        <v>-0.56755170400397659</v>
      </c>
      <c r="AF7" s="11">
        <f>-'OddsRatio_working_3-way'!U7/(3*'OddsRatio_working_3-way'!X7^(1/3))*COS(('OddsRatio_working_3-way'!Y7)/3)</f>
        <v>0.53504242542980129</v>
      </c>
      <c r="AG7" s="11">
        <f>-'OddsRatio_working_3-way'!U7/(3*'OddsRatio_working_3-way'!X7^(1/3))*COS(('OddsRatio_working_3-way'!Y7+2*PI())/3)</f>
        <v>-0.44798596182737888</v>
      </c>
      <c r="AH7" s="11">
        <f>-'OddsRatio_working_3-way'!U7/(3*'OddsRatio_working_3-way'!X7^(1/3))*COS(('OddsRatio_working_3-way'!Y7+4*PI())/3)</f>
        <v>-8.7056463602422585E-2</v>
      </c>
      <c r="AI7" s="11">
        <f>'OddsRatio_working_3-way'!U7/(3*'OddsRatio_working_3-way'!X7^(1/3))*SIN(('OddsRatio_working_3-way'!Y7)/3)</f>
        <v>-0.20838274295865516</v>
      </c>
      <c r="AJ7" s="11">
        <f>'OddsRatio_working_3-way'!U7/(3*'OddsRatio_working_3-way'!X7^(1/3))*SIN(('OddsRatio_working_3-way'!Y7+2*PI())/3)</f>
        <v>-0.35916896104532153</v>
      </c>
      <c r="AK7" s="11">
        <f>'OddsRatio_working_3-way'!U7/(3*'OddsRatio_working_3-way'!X7^(1/3))*SIN(('OddsRatio_working_3-way'!Y7+4*PI())/3)</f>
        <v>0.56755170400397659</v>
      </c>
      <c r="AL7" s="11">
        <f>'OddsRatio_working_3-way'!Z7+'OddsRatio_working_3-way'!AF7</f>
        <v>1.0700848508596026</v>
      </c>
      <c r="AM7" s="11">
        <f>'OddsRatio_working_3-way'!AA7+'OddsRatio_working_3-way'!AG7</f>
        <v>-0.89597192365475775</v>
      </c>
      <c r="AN7" s="11">
        <f>'OddsRatio_working_3-way'!AB7+'OddsRatio_working_3-way'!AH7</f>
        <v>-0.17411292720484517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1.0700848508596026</v>
      </c>
      <c r="AS7" s="11">
        <f>IF(('OddsRatio_working_3-way'!X7=0),IF(Q7&gt;0,-Q7^(1/3),(-Q7)^(1/3)),'OddsRatio_working_3-way'!AM7-'OddsRatio_working_3-way'!R7/3)</f>
        <v>-0.89597192365475775</v>
      </c>
      <c r="AT7" s="11">
        <f>IF(('OddsRatio_working_3-way'!X7=0),IF(Q7&gt;0,-Q7^(1/3),(-Q7)^(1/3)),'OddsRatio_working_3-way'!AN7-'OddsRatio_working_3-way'!R7/3)</f>
        <v>-0.17411292720484517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1.24</v>
      </c>
      <c r="B8" s="4">
        <f>IF('True_Odds_Calculator_3-way'!B9="","",'True_Odds_Calculator_3-way'!B9)</f>
        <v>6.12</v>
      </c>
      <c r="C8" s="4">
        <f>IF('True_Odds_Calculator_3-way'!C9="","",'True_Odds_Calculator_3-way'!C9)</f>
        <v>15.99</v>
      </c>
      <c r="D8" s="9">
        <f t="shared" si="13"/>
        <v>0.79156617627801507</v>
      </c>
      <c r="E8" s="9">
        <f t="shared" si="14"/>
        <v>0.1511154718746873</v>
      </c>
      <c r="F8" s="9">
        <f t="shared" si="15"/>
        <v>5.7318351847297791E-2</v>
      </c>
      <c r="G8" s="9">
        <f t="shared" si="16"/>
        <v>1.0971593930300076</v>
      </c>
      <c r="H8" s="9">
        <f t="shared" si="17"/>
        <v>1.2633182543272017</v>
      </c>
      <c r="I8" s="9">
        <f t="shared" si="18"/>
        <v>6.6174560923136401</v>
      </c>
      <c r="J8" s="9">
        <f t="shared" si="19"/>
        <v>17.446419301519814</v>
      </c>
      <c r="K8" s="11">
        <f t="shared" si="20"/>
        <v>0.80645161290322587</v>
      </c>
      <c r="L8" s="11">
        <f t="shared" si="21"/>
        <v>0.16339869281045752</v>
      </c>
      <c r="M8" s="11">
        <f t="shared" si="22"/>
        <v>6.2539086929330828E-2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-0.15179632748013372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0.1677037764879668</v>
      </c>
      <c r="Q8" s="11">
        <f>2*'OddsRatio_working_3-way'!K8*'OddsRatio_working_3-way'!L8*'OddsRatio_working_3-way'!M8</f>
        <v>1.6481943635181011E-2</v>
      </c>
      <c r="R8" s="11">
        <f t="shared" si="23"/>
        <v>0</v>
      </c>
      <c r="S8" s="11">
        <f t="shared" si="24"/>
        <v>-1.1047946895152319</v>
      </c>
      <c r="T8" s="11">
        <f t="shared" si="25"/>
        <v>-0.10857933066488765</v>
      </c>
      <c r="U8" s="11">
        <f>'OddsRatio_working_3-way'!S8-'OddsRatio_working_3-way'!R8^2/3</f>
        <v>-1.1047946895152319</v>
      </c>
      <c r="V8" s="11">
        <f>'OddsRatio_working_3-way'!S8*'OddsRatio_working_3-way'!R8/3-2*'OddsRatio_working_3-way'!R8^3/27-'OddsRatio_working_3-way'!T8</f>
        <v>0.10857933066488765</v>
      </c>
      <c r="W8" s="11">
        <f>'OddsRatio_working_3-way'!V8^2+4*'OddsRatio_working_3-way'!U8^3/27</f>
        <v>-0.18798544702977882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0.22348093770913316</v>
      </c>
      <c r="Y8" s="11">
        <f>IF('OddsRatio_working_3-way'!W8&gt;=0,IF('OddsRatio_working_3-way'!V8+SQRT('OddsRatio_working_3-way'!W8)&gt;0,0,PI()),ACOS('OddsRatio_working_3-way'!V8/(2*'OddsRatio_working_3-way'!X8)))</f>
        <v>1.3254137085440862</v>
      </c>
      <c r="Z8" s="11">
        <f>'OddsRatio_working_3-way'!X8^(1/3)*COS('OddsRatio_working_3-way'!Y8/3)</f>
        <v>0.54857969651500393</v>
      </c>
      <c r="AA8" s="11">
        <f>'OddsRatio_working_3-way'!X8^(1/3)*COS(('OddsRatio_working_3-way'!Y8+2*PI())/3)</f>
        <v>-0.49899834789077729</v>
      </c>
      <c r="AB8" s="11">
        <f>'OddsRatio_working_3-way'!X8^(1/3)*COS(('OddsRatio_working_3-way'!Y8+4*PI())/3)</f>
        <v>-4.9581348624226459E-2</v>
      </c>
      <c r="AC8" s="11">
        <f>'OddsRatio_working_3-way'!X8^(1/3)*SIN('OddsRatio_working_3-way'!Y8/3)</f>
        <v>0.25947102550493689</v>
      </c>
      <c r="AD8" s="11">
        <f>'OddsRatio_working_3-way'!X8^(1/3)*SIN(('OddsRatio_working_3-way'!Y8+2*PI())/3)</f>
        <v>0.34534844042988261</v>
      </c>
      <c r="AE8" s="11">
        <f>'OddsRatio_working_3-way'!X8^(1/3)*SIN(('OddsRatio_working_3-way'!Y8+4*PI())/3)</f>
        <v>-0.6048194659348195</v>
      </c>
      <c r="AF8" s="11">
        <f>-'OddsRatio_working_3-way'!U8/(3*'OddsRatio_working_3-way'!X8^(1/3))*COS(('OddsRatio_working_3-way'!Y8)/3)</f>
        <v>0.54857969651500382</v>
      </c>
      <c r="AG8" s="11">
        <f>-'OddsRatio_working_3-way'!U8/(3*'OddsRatio_working_3-way'!X8^(1/3))*COS(('OddsRatio_working_3-way'!Y8+2*PI())/3)</f>
        <v>-0.49899834789077718</v>
      </c>
      <c r="AH8" s="11">
        <f>-'OddsRatio_working_3-way'!U8/(3*'OddsRatio_working_3-way'!X8^(1/3))*COS(('OddsRatio_working_3-way'!Y8+4*PI())/3)</f>
        <v>-4.9581348624226453E-2</v>
      </c>
      <c r="AI8" s="11">
        <f>'OddsRatio_working_3-way'!U8/(3*'OddsRatio_working_3-way'!X8^(1/3))*SIN(('OddsRatio_working_3-way'!Y8)/3)</f>
        <v>-0.25947102550493684</v>
      </c>
      <c r="AJ8" s="11">
        <f>'OddsRatio_working_3-way'!U8/(3*'OddsRatio_working_3-way'!X8^(1/3))*SIN(('OddsRatio_working_3-way'!Y8+2*PI())/3)</f>
        <v>-0.34534844042988255</v>
      </c>
      <c r="AK8" s="11">
        <f>'OddsRatio_working_3-way'!U8/(3*'OddsRatio_working_3-way'!X8^(1/3))*SIN(('OddsRatio_working_3-way'!Y8+4*PI())/3)</f>
        <v>0.60481946593481939</v>
      </c>
      <c r="AL8" s="11">
        <f>'OddsRatio_working_3-way'!Z8+'OddsRatio_working_3-way'!AF8</f>
        <v>1.0971593930300076</v>
      </c>
      <c r="AM8" s="11">
        <f>'OddsRatio_working_3-way'!AA8+'OddsRatio_working_3-way'!AG8</f>
        <v>-0.99799669578155448</v>
      </c>
      <c r="AN8" s="11">
        <f>'OddsRatio_working_3-way'!AB8+'OddsRatio_working_3-way'!AH8</f>
        <v>-9.9162697248452919E-2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1.0971593930300076</v>
      </c>
      <c r="AS8" s="11">
        <f>IF(('OddsRatio_working_3-way'!X8=0),IF(Q8&gt;0,-Q8^(1/3),(-Q8)^(1/3)),'OddsRatio_working_3-way'!AM8-'OddsRatio_working_3-way'!R8/3)</f>
        <v>-0.99799669578155448</v>
      </c>
      <c r="AT8" s="11">
        <f>IF(('OddsRatio_working_3-way'!X8=0),IF(Q8&gt;0,-Q8^(1/3),(-Q8)^(1/3)),'OddsRatio_working_3-way'!AN8-'OddsRatio_working_3-way'!R8/3)</f>
        <v>-9.9162697248452919E-2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2.81</v>
      </c>
      <c r="D9" s="9">
        <f t="shared" si="13"/>
        <v>0.36084822270989569</v>
      </c>
      <c r="E9" s="9">
        <f t="shared" si="14"/>
        <v>0.292634430795574</v>
      </c>
      <c r="F9" s="9">
        <f t="shared" si="15"/>
        <v>0.3465173464945302</v>
      </c>
      <c r="G9" s="9">
        <f t="shared" si="16"/>
        <v>1.0419107260016194</v>
      </c>
      <c r="H9" s="9">
        <f t="shared" si="17"/>
        <v>2.7712482342027522</v>
      </c>
      <c r="I9" s="9">
        <f t="shared" si="18"/>
        <v>3.4172328843237563</v>
      </c>
      <c r="J9" s="9">
        <f t="shared" si="19"/>
        <v>2.8858584140629309</v>
      </c>
      <c r="K9" s="11">
        <f t="shared" si="20"/>
        <v>0.37037037037037035</v>
      </c>
      <c r="L9" s="11">
        <f t="shared" si="21"/>
        <v>0.30120481927710846</v>
      </c>
      <c r="M9" s="11">
        <f t="shared" si="22"/>
        <v>0.35587188612099646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-0.28340487295167216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0.23145170639060791</v>
      </c>
      <c r="Q9" s="11">
        <f>2*'OddsRatio_working_3-way'!K9*'OddsRatio_working_3-way'!L9*'OddsRatio_working_3-way'!M9</f>
        <v>7.94002423295396E-2</v>
      </c>
      <c r="R9" s="11">
        <f t="shared" si="23"/>
        <v>0</v>
      </c>
      <c r="S9" s="11">
        <f t="shared" si="24"/>
        <v>-0.816682169152668</v>
      </c>
      <c r="T9" s="11">
        <f t="shared" si="25"/>
        <v>-0.28016540965786213</v>
      </c>
      <c r="U9" s="11">
        <f>'OddsRatio_working_3-way'!S9-'OddsRatio_working_3-way'!R9^2/3</f>
        <v>-0.816682169152668</v>
      </c>
      <c r="V9" s="11">
        <f>'OddsRatio_working_3-way'!S9*'OddsRatio_working_3-way'!R9/3-2*'OddsRatio_working_3-way'!R9^3/27-'OddsRatio_working_3-way'!T9</f>
        <v>0.28016540965786213</v>
      </c>
      <c r="W9" s="11">
        <f>'OddsRatio_working_3-way'!V9^2+4*'OddsRatio_working_3-way'!U9^3/27</f>
        <v>-2.2039824572930022E-3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0.14203576946147289</v>
      </c>
      <c r="Y9" s="11">
        <f>IF('OddsRatio_working_3-way'!W9&gt;=0,IF('OddsRatio_working_3-way'!V9+SQRT('OddsRatio_working_3-way'!W9)&gt;0,0,PI()),ACOS('OddsRatio_working_3-way'!V9/(2*'OddsRatio_working_3-way'!X9)))</f>
        <v>0.16602494628503539</v>
      </c>
      <c r="Z9" s="11">
        <f>'OddsRatio_working_3-way'!X9^(1/3)*COS('OddsRatio_working_3-way'!Y9/3)</f>
        <v>0.52095536300080958</v>
      </c>
      <c r="AA9" s="11">
        <f>'OddsRatio_working_3-way'!X9^(1/3)*COS(('OddsRatio_working_3-way'!Y9+2*PI())/3)</f>
        <v>-0.28547117282690893</v>
      </c>
      <c r="AB9" s="11">
        <f>'OddsRatio_working_3-way'!X9^(1/3)*COS(('OddsRatio_working_3-way'!Y9+4*PI())/3)</f>
        <v>-0.23548419017390076</v>
      </c>
      <c r="AC9" s="11">
        <f>'OddsRatio_working_3-way'!X9^(1/3)*SIN('OddsRatio_working_3-way'!Y9/3)</f>
        <v>2.8859997890691581E-2</v>
      </c>
      <c r="AD9" s="11">
        <f>'OddsRatio_working_3-way'!X9^(1/3)*SIN(('OddsRatio_working_3-way'!Y9+2*PI())/3)</f>
        <v>0.43673057965109918</v>
      </c>
      <c r="AE9" s="11">
        <f>'OddsRatio_working_3-way'!X9^(1/3)*SIN(('OddsRatio_working_3-way'!Y9+4*PI())/3)</f>
        <v>-0.46559057754179056</v>
      </c>
      <c r="AF9" s="11">
        <f>-'OddsRatio_working_3-way'!U9/(3*'OddsRatio_working_3-way'!X9^(1/3))*COS(('OddsRatio_working_3-way'!Y9)/3)</f>
        <v>0.52095536300080969</v>
      </c>
      <c r="AG9" s="11">
        <f>-'OddsRatio_working_3-way'!U9/(3*'OddsRatio_working_3-way'!X9^(1/3))*COS(('OddsRatio_working_3-way'!Y9+2*PI())/3)</f>
        <v>-0.28547117282690898</v>
      </c>
      <c r="AH9" s="11">
        <f>-'OddsRatio_working_3-way'!U9/(3*'OddsRatio_working_3-way'!X9^(1/3))*COS(('OddsRatio_working_3-way'!Y9+4*PI())/3)</f>
        <v>-0.23548419017390079</v>
      </c>
      <c r="AI9" s="11">
        <f>'OddsRatio_working_3-way'!U9/(3*'OddsRatio_working_3-way'!X9^(1/3))*SIN(('OddsRatio_working_3-way'!Y9)/3)</f>
        <v>-2.8859997890691588E-2</v>
      </c>
      <c r="AJ9" s="11">
        <f>'OddsRatio_working_3-way'!U9/(3*'OddsRatio_working_3-way'!X9^(1/3))*SIN(('OddsRatio_working_3-way'!Y9+2*PI())/3)</f>
        <v>-0.43673057965109924</v>
      </c>
      <c r="AK9" s="11">
        <f>'OddsRatio_working_3-way'!U9/(3*'OddsRatio_working_3-way'!X9^(1/3))*SIN(('OddsRatio_working_3-way'!Y9+4*PI())/3)</f>
        <v>0.46559057754179062</v>
      </c>
      <c r="AL9" s="11">
        <f>'OddsRatio_working_3-way'!Z9+'OddsRatio_working_3-way'!AF9</f>
        <v>1.0419107260016194</v>
      </c>
      <c r="AM9" s="11">
        <f>'OddsRatio_working_3-way'!AA9+'OddsRatio_working_3-way'!AG9</f>
        <v>-0.57094234565381785</v>
      </c>
      <c r="AN9" s="11">
        <f>'OddsRatio_working_3-way'!AB9+'OddsRatio_working_3-way'!AH9</f>
        <v>-0.47096838034780153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1.0419107260016194</v>
      </c>
      <c r="AS9" s="11">
        <f>IF(('OddsRatio_working_3-way'!X9=0),IF(Q9&gt;0,-Q9^(1/3),(-Q9)^(1/3)),'OddsRatio_working_3-way'!AM9-'OddsRatio_working_3-way'!R9/3)</f>
        <v>-0.57094234565381785</v>
      </c>
      <c r="AT9" s="11">
        <f>IF(('OddsRatio_working_3-way'!X9=0),IF(Q9&gt;0,-Q9^(1/3),(-Q9)^(1/3)),'OddsRatio_working_3-way'!AN9-'OddsRatio_working_3-way'!R9/3)</f>
        <v>-0.47096838034780153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2.0099999999999998</v>
      </c>
      <c r="B10" s="4">
        <f>IF('True_Odds_Calculator_3-way'!B11="","",'True_Odds_Calculator_3-way'!B11)</f>
        <v>3.76</v>
      </c>
      <c r="C10" s="4">
        <f>IF('True_Odds_Calculator_3-way'!C11="","",'True_Odds_Calculator_3-way'!C11)</f>
        <v>3.78</v>
      </c>
      <c r="D10" s="9">
        <f t="shared" si="13"/>
        <v>0.48649559376699714</v>
      </c>
      <c r="E10" s="9">
        <f t="shared" si="14"/>
        <v>0.25744112363607846</v>
      </c>
      <c r="F10" s="9">
        <f t="shared" si="15"/>
        <v>0.25606328259692468</v>
      </c>
      <c r="G10" s="9">
        <f t="shared" si="16"/>
        <v>1.0450664110939423</v>
      </c>
      <c r="H10" s="9">
        <f t="shared" si="17"/>
        <v>2.055517075204881</v>
      </c>
      <c r="I10" s="9">
        <f t="shared" si="18"/>
        <v>3.8843832946192807</v>
      </c>
      <c r="J10" s="9">
        <f t="shared" si="19"/>
        <v>3.9052846228411586</v>
      </c>
      <c r="K10" s="11">
        <f t="shared" si="20"/>
        <v>0.49751243781094534</v>
      </c>
      <c r="L10" s="11">
        <f t="shared" si="21"/>
        <v>0.26595744680851063</v>
      </c>
      <c r="M10" s="11">
        <f t="shared" si="22"/>
        <v>0.26455026455026459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-0.27126861471097741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0.2292796963062656</v>
      </c>
      <c r="Q10" s="11">
        <f>2*'OddsRatio_working_3-way'!K10*'OddsRatio_working_3-way'!L10*'OddsRatio_working_3-way'!M10</f>
        <v>7.000906757443226E-2</v>
      </c>
      <c r="R10" s="11">
        <f t="shared" si="23"/>
        <v>0</v>
      </c>
      <c r="S10" s="11">
        <f t="shared" si="24"/>
        <v>-0.84521276650655364</v>
      </c>
      <c r="T10" s="11">
        <f t="shared" si="25"/>
        <v>-0.25808023404780267</v>
      </c>
      <c r="U10" s="11">
        <f>'OddsRatio_working_3-way'!S10-'OddsRatio_working_3-way'!R10^2/3</f>
        <v>-0.84521276650655364</v>
      </c>
      <c r="V10" s="11">
        <f>'OddsRatio_working_3-way'!S10*'OddsRatio_working_3-way'!R10/3-2*'OddsRatio_working_3-way'!R10^3/27-'OddsRatio_working_3-way'!T10</f>
        <v>0.25808023404780267</v>
      </c>
      <c r="W10" s="11">
        <f>'OddsRatio_working_3-way'!V10^2+4*'OddsRatio_working_3-way'!U10^3/27</f>
        <v>-2.2847481917173479E-2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0.14954337926112116</v>
      </c>
      <c r="Y10" s="11">
        <f>IF('OddsRatio_working_3-way'!W10&gt;=0,IF('OddsRatio_working_3-way'!V10+SQRT('OddsRatio_working_3-way'!W10)&gt;0,0,PI()),ACOS('OddsRatio_working_3-way'!V10/(2*'OddsRatio_working_3-way'!X10)))</f>
        <v>0.52982759113019284</v>
      </c>
      <c r="Z10" s="11">
        <f>'OddsRatio_working_3-way'!X10^(1/3)*COS('OddsRatio_working_3-way'!Y10/3)</f>
        <v>0.52253320554697125</v>
      </c>
      <c r="AA10" s="11">
        <f>'OddsRatio_working_3-way'!X10^(1/3)*COS(('OddsRatio_working_3-way'!Y10+2*PI())/3)</f>
        <v>-0.3420284653835286</v>
      </c>
      <c r="AB10" s="11">
        <f>'OddsRatio_working_3-way'!X10^(1/3)*COS(('OddsRatio_working_3-way'!Y10+4*PI())/3)</f>
        <v>-0.18050474016344287</v>
      </c>
      <c r="AC10" s="11">
        <f>'OddsRatio_working_3-way'!X10^(1/3)*SIN('OddsRatio_working_3-way'!Y10/3)</f>
        <v>9.3255766236327822E-2</v>
      </c>
      <c r="AD10" s="11">
        <f>'OddsRatio_working_3-way'!X10^(1/3)*SIN(('OddsRatio_working_3-way'!Y10+2*PI())/3)</f>
        <v>0.40589914720642906</v>
      </c>
      <c r="AE10" s="11">
        <f>'OddsRatio_working_3-way'!X10^(1/3)*SIN(('OddsRatio_working_3-way'!Y10+4*PI())/3)</f>
        <v>-0.4991549134427567</v>
      </c>
      <c r="AF10" s="11">
        <f>-'OddsRatio_working_3-way'!U10/(3*'OddsRatio_working_3-way'!X10^(1/3))*COS(('OddsRatio_working_3-way'!Y10)/3)</f>
        <v>0.52253320554697114</v>
      </c>
      <c r="AG10" s="11">
        <f>-'OddsRatio_working_3-way'!U10/(3*'OddsRatio_working_3-way'!X10^(1/3))*COS(('OddsRatio_working_3-way'!Y10+2*PI())/3)</f>
        <v>-0.34202846538352855</v>
      </c>
      <c r="AH10" s="11">
        <f>-'OddsRatio_working_3-way'!U10/(3*'OddsRatio_working_3-way'!X10^(1/3))*COS(('OddsRatio_working_3-way'!Y10+4*PI())/3)</f>
        <v>-0.18050474016344281</v>
      </c>
      <c r="AI10" s="11">
        <f>'OddsRatio_working_3-way'!U10/(3*'OddsRatio_working_3-way'!X10^(1/3))*SIN(('OddsRatio_working_3-way'!Y10)/3)</f>
        <v>-9.3255766236327808E-2</v>
      </c>
      <c r="AJ10" s="11">
        <f>'OddsRatio_working_3-way'!U10/(3*'OddsRatio_working_3-way'!X10^(1/3))*SIN(('OddsRatio_working_3-way'!Y10+2*PI())/3)</f>
        <v>-0.40589914720642895</v>
      </c>
      <c r="AK10" s="11">
        <f>'OddsRatio_working_3-way'!U10/(3*'OddsRatio_working_3-way'!X10^(1/3))*SIN(('OddsRatio_working_3-way'!Y10+4*PI())/3)</f>
        <v>0.49915491344275659</v>
      </c>
      <c r="AL10" s="11">
        <f>'OddsRatio_working_3-way'!Z10+'OddsRatio_working_3-way'!AF10</f>
        <v>1.0450664110939423</v>
      </c>
      <c r="AM10" s="11">
        <f>'OddsRatio_working_3-way'!AA10+'OddsRatio_working_3-way'!AG10</f>
        <v>-0.6840569307670572</v>
      </c>
      <c r="AN10" s="11">
        <f>'OddsRatio_working_3-way'!AB10+'OddsRatio_working_3-way'!AH10</f>
        <v>-0.36100948032688568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1.0450664110939423</v>
      </c>
      <c r="AS10" s="11">
        <f>IF(('OddsRatio_working_3-way'!X10=0),IF(Q10&gt;0,-Q10^(1/3),(-Q10)^(1/3)),'OddsRatio_working_3-way'!AM10-'OddsRatio_working_3-way'!R10/3)</f>
        <v>-0.6840569307670572</v>
      </c>
      <c r="AT10" s="11">
        <f>IF(('OddsRatio_working_3-way'!X10=0),IF(Q10&gt;0,-Q10^(1/3),(-Q10)^(1/3)),'OddsRatio_working_3-way'!AN10-'OddsRatio_working_3-way'!R10/3)</f>
        <v>-0.36100948032688568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3.83</v>
      </c>
      <c r="B11" s="4">
        <f>IF('True_Odds_Calculator_3-way'!B12="","",'True_Odds_Calculator_3-way'!B12)</f>
        <v>3.75</v>
      </c>
      <c r="C11" s="4">
        <f>IF('True_Odds_Calculator_3-way'!C12="","",'True_Odds_Calculator_3-way'!C12)</f>
        <v>1.82</v>
      </c>
      <c r="D11" s="9">
        <f t="shared" si="13"/>
        <v>0.23800186520916874</v>
      </c>
      <c r="E11" s="9">
        <f t="shared" si="14"/>
        <v>0.24324142744281643</v>
      </c>
      <c r="F11" s="9">
        <f t="shared" si="15"/>
        <v>0.51875670734801527</v>
      </c>
      <c r="G11" s="9">
        <f t="shared" si="16"/>
        <v>1.1313242911305998</v>
      </c>
      <c r="H11" s="9">
        <f t="shared" si="17"/>
        <v>4.2016477438995974</v>
      </c>
      <c r="I11" s="9">
        <f t="shared" si="18"/>
        <v>4.1111418006091487</v>
      </c>
      <c r="J11" s="9">
        <f t="shared" si="19"/>
        <v>1.9276859187270921</v>
      </c>
      <c r="K11" s="11">
        <f t="shared" si="20"/>
        <v>0.2610966057441253</v>
      </c>
      <c r="L11" s="11">
        <f t="shared" si="21"/>
        <v>0.26666666666666666</v>
      </c>
      <c r="M11" s="11">
        <f t="shared" si="22"/>
        <v>0.54945054945054939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-0.2441358467468131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0.24483784274906992</v>
      </c>
      <c r="Q11" s="11">
        <f>2*'OddsRatio_working_3-way'!K11*'OddsRatio_working_3-way'!L11*'OddsRatio_working_3-way'!M11</f>
        <v>7.6511825859084337E-2</v>
      </c>
      <c r="R11" s="11">
        <f t="shared" si="23"/>
        <v>0</v>
      </c>
      <c r="S11" s="11">
        <f t="shared" si="24"/>
        <v>-1.0028754319024065</v>
      </c>
      <c r="T11" s="11">
        <f t="shared" si="25"/>
        <v>-0.31339857246950198</v>
      </c>
      <c r="U11" s="11">
        <f>'OddsRatio_working_3-way'!S11-'OddsRatio_working_3-way'!R11^2/3</f>
        <v>-1.0028754319024065</v>
      </c>
      <c r="V11" s="11">
        <f>'OddsRatio_working_3-way'!S11*'OddsRatio_working_3-way'!R11/3-2*'OddsRatio_working_3-way'!R11^3/27-'OddsRatio_working_3-way'!T11</f>
        <v>0.31339857246950198</v>
      </c>
      <c r="W11" s="11">
        <f>'OddsRatio_working_3-way'!V11^2+4*'OddsRatio_working_3-way'!U11^3/27</f>
        <v>-5.1211130893704798E-2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0.19328075183500973</v>
      </c>
      <c r="Y11" s="11">
        <f>IF('OddsRatio_working_3-way'!W11&gt;=0,IF('OddsRatio_working_3-way'!V11+SQRT('OddsRatio_working_3-way'!W11)&gt;0,0,PI()),ACOS('OddsRatio_working_3-way'!V11/(2*'OddsRatio_working_3-way'!X11)))</f>
        <v>0.62539140485690647</v>
      </c>
      <c r="Z11" s="11">
        <f>'OddsRatio_working_3-way'!X11^(1/3)*COS('OddsRatio_working_3-way'!Y11/3)</f>
        <v>0.56566214556530003</v>
      </c>
      <c r="AA11" s="11">
        <f>'OddsRatio_working_3-way'!X11^(1/3)*COS(('OddsRatio_working_3-way'!Y11+2*PI())/3)</f>
        <v>-0.38645834130521423</v>
      </c>
      <c r="AB11" s="11">
        <f>'OddsRatio_working_3-way'!X11^(1/3)*COS(('OddsRatio_working_3-way'!Y11+4*PI())/3)</f>
        <v>-0.17920380426008622</v>
      </c>
      <c r="AC11" s="11">
        <f>'OddsRatio_working_3-way'!X11^(1/3)*SIN('OddsRatio_working_3-way'!Y11/3)</f>
        <v>0.11965846275377613</v>
      </c>
      <c r="AD11" s="11">
        <f>'OddsRatio_working_3-way'!X11^(1/3)*SIN(('OddsRatio_working_3-way'!Y11+2*PI())/3)</f>
        <v>0.43004855664187286</v>
      </c>
      <c r="AE11" s="11">
        <f>'OddsRatio_working_3-way'!X11^(1/3)*SIN(('OddsRatio_working_3-way'!Y11+4*PI())/3)</f>
        <v>-0.54970701939564892</v>
      </c>
      <c r="AF11" s="11">
        <f>-'OddsRatio_working_3-way'!U11/(3*'OddsRatio_working_3-way'!X11^(1/3))*COS(('OddsRatio_working_3-way'!Y11)/3)</f>
        <v>0.56566214556529992</v>
      </c>
      <c r="AG11" s="11">
        <f>-'OddsRatio_working_3-way'!U11/(3*'OddsRatio_working_3-way'!X11^(1/3))*COS(('OddsRatio_working_3-way'!Y11+2*PI())/3)</f>
        <v>-0.38645834130521411</v>
      </c>
      <c r="AH11" s="11">
        <f>-'OddsRatio_working_3-way'!U11/(3*'OddsRatio_working_3-way'!X11^(1/3))*COS(('OddsRatio_working_3-way'!Y11+4*PI())/3)</f>
        <v>-0.1792038042600862</v>
      </c>
      <c r="AI11" s="11">
        <f>'OddsRatio_working_3-way'!U11/(3*'OddsRatio_working_3-way'!X11^(1/3))*SIN(('OddsRatio_working_3-way'!Y11)/3)</f>
        <v>-0.1196584627537761</v>
      </c>
      <c r="AJ11" s="11">
        <f>'OddsRatio_working_3-way'!U11/(3*'OddsRatio_working_3-way'!X11^(1/3))*SIN(('OddsRatio_working_3-way'!Y11+2*PI())/3)</f>
        <v>-0.43004855664187275</v>
      </c>
      <c r="AK11" s="11">
        <f>'OddsRatio_working_3-way'!U11/(3*'OddsRatio_working_3-way'!X11^(1/3))*SIN(('OddsRatio_working_3-way'!Y11+4*PI())/3)</f>
        <v>0.54970701939564881</v>
      </c>
      <c r="AL11" s="11">
        <f>'OddsRatio_working_3-way'!Z11+'OddsRatio_working_3-way'!AF11</f>
        <v>1.1313242911305998</v>
      </c>
      <c r="AM11" s="11">
        <f>'OddsRatio_working_3-way'!AA11+'OddsRatio_working_3-way'!AG11</f>
        <v>-0.77291668261042834</v>
      </c>
      <c r="AN11" s="11">
        <f>'OddsRatio_working_3-way'!AB11+'OddsRatio_working_3-way'!AH11</f>
        <v>-0.35840760852017239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1.1313242911305998</v>
      </c>
      <c r="AS11" s="11">
        <f>IF(('OddsRatio_working_3-way'!X11=0),IF(Q11&gt;0,-Q11^(1/3),(-Q11)^(1/3)),'OddsRatio_working_3-way'!AM11-'OddsRatio_working_3-way'!R11/3)</f>
        <v>-0.77291668261042834</v>
      </c>
      <c r="AT11" s="11">
        <f>IF(('OddsRatio_working_3-way'!X11=0),IF(Q11&gt;0,-Q11^(1/3),(-Q11)^(1/3)),'OddsRatio_working_3-way'!AN11-'OddsRatio_working_3-way'!R11/3)</f>
        <v>-0.35840760852017239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3.9</v>
      </c>
      <c r="C12" s="4">
        <f>IF('True_Odds_Calculator_3-way'!C13="","",'True_Odds_Calculator_3-way'!C13)</f>
        <v>5.54</v>
      </c>
      <c r="D12" s="9">
        <f t="shared" si="13"/>
        <v>0.59231368933133066</v>
      </c>
      <c r="E12" s="9">
        <f t="shared" si="14"/>
        <v>0.23990364333570874</v>
      </c>
      <c r="F12" s="9">
        <f t="shared" si="15"/>
        <v>0.16778266733296091</v>
      </c>
      <c r="G12" s="9">
        <f t="shared" si="16"/>
        <v>1.0925311025244904</v>
      </c>
      <c r="H12" s="9">
        <f t="shared" si="17"/>
        <v>1.6882945945904286</v>
      </c>
      <c r="I12" s="9">
        <f t="shared" si="18"/>
        <v>4.1683401973210206</v>
      </c>
      <c r="J12" s="9">
        <f t="shared" si="19"/>
        <v>5.9600912054611852</v>
      </c>
      <c r="K12" s="11">
        <f t="shared" si="20"/>
        <v>0.61349693251533743</v>
      </c>
      <c r="L12" s="11">
        <f t="shared" si="21"/>
        <v>0.25641025641025644</v>
      </c>
      <c r="M12" s="11">
        <f t="shared" si="22"/>
        <v>0.18050541516245489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-0.23552251164042726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0.22914561905946373</v>
      </c>
      <c r="Q12" s="11">
        <f>2*'OddsRatio_working_3-way'!K12*'OddsRatio_working_3-way'!L12*'OddsRatio_working_3-way'!M12</f>
        <v>5.6789496669012091E-2</v>
      </c>
      <c r="R12" s="11">
        <f t="shared" si="23"/>
        <v>0</v>
      </c>
      <c r="S12" s="11">
        <f t="shared" si="24"/>
        <v>-0.97292448803917675</v>
      </c>
      <c r="T12" s="11">
        <f t="shared" si="25"/>
        <v>-0.24112131054254696</v>
      </c>
      <c r="U12" s="11">
        <f>'OddsRatio_working_3-way'!S12-'OddsRatio_working_3-way'!R12^2/3</f>
        <v>-0.97292448803917675</v>
      </c>
      <c r="V12" s="11">
        <f>'OddsRatio_working_3-way'!S12*'OddsRatio_working_3-way'!R12/3-2*'OddsRatio_working_3-way'!R12^3/27-'OddsRatio_working_3-way'!T12</f>
        <v>0.24112131054254696</v>
      </c>
      <c r="W12" s="11">
        <f>'OddsRatio_working_3-way'!V12^2+4*'OddsRatio_working_3-way'!U12^3/27</f>
        <v>-7.8297975165858957E-2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0.18468720960289475</v>
      </c>
      <c r="Y12" s="11">
        <f>IF('OddsRatio_working_3-way'!W12&gt;=0,IF('OddsRatio_working_3-way'!V12+SQRT('OddsRatio_working_3-way'!W12)&gt;0,0,PI()),ACOS('OddsRatio_working_3-way'!V12/(2*'OddsRatio_working_3-way'!X12)))</f>
        <v>0.85954407962311585</v>
      </c>
      <c r="Z12" s="11">
        <f>'OddsRatio_working_3-way'!X12^(1/3)*COS('OddsRatio_working_3-way'!Y12/3)</f>
        <v>0.54626555126224507</v>
      </c>
      <c r="AA12" s="11">
        <f>'OddsRatio_working_3-way'!X12^(1/3)*COS(('OddsRatio_working_3-way'!Y12+2*PI())/3)</f>
        <v>-0.41251205184502293</v>
      </c>
      <c r="AB12" s="11">
        <f>'OddsRatio_working_3-way'!X12^(1/3)*COS(('OddsRatio_working_3-way'!Y12+4*PI())/3)</f>
        <v>-0.13375349941722209</v>
      </c>
      <c r="AC12" s="11">
        <f>'OddsRatio_working_3-way'!X12^(1/3)*SIN('OddsRatio_working_3-way'!Y12/3)</f>
        <v>0.16094132528310123</v>
      </c>
      <c r="AD12" s="11">
        <f>'OddsRatio_working_3-way'!X12^(1/3)*SIN(('OddsRatio_working_3-way'!Y12+2*PI())/3)</f>
        <v>0.39260918196386424</v>
      </c>
      <c r="AE12" s="11">
        <f>'OddsRatio_working_3-way'!X12^(1/3)*SIN(('OddsRatio_working_3-way'!Y12+4*PI())/3)</f>
        <v>-0.55355050724696542</v>
      </c>
      <c r="AF12" s="11">
        <f>-'OddsRatio_working_3-way'!U12/(3*'OddsRatio_working_3-way'!X12^(1/3))*COS(('OddsRatio_working_3-way'!Y12)/3)</f>
        <v>0.54626555126224519</v>
      </c>
      <c r="AG12" s="11">
        <f>-'OddsRatio_working_3-way'!U12/(3*'OddsRatio_working_3-way'!X12^(1/3))*COS(('OddsRatio_working_3-way'!Y12+2*PI())/3)</f>
        <v>-0.41251205184502304</v>
      </c>
      <c r="AH12" s="11">
        <f>-'OddsRatio_working_3-way'!U12/(3*'OddsRatio_working_3-way'!X12^(1/3))*COS(('OddsRatio_working_3-way'!Y12+4*PI())/3)</f>
        <v>-0.13375349941722212</v>
      </c>
      <c r="AI12" s="11">
        <f>'OddsRatio_working_3-way'!U12/(3*'OddsRatio_working_3-way'!X12^(1/3))*SIN(('OddsRatio_working_3-way'!Y12)/3)</f>
        <v>-0.16094132528310126</v>
      </c>
      <c r="AJ12" s="11">
        <f>'OddsRatio_working_3-way'!U12/(3*'OddsRatio_working_3-way'!X12^(1/3))*SIN(('OddsRatio_working_3-way'!Y12+2*PI())/3)</f>
        <v>-0.3926091819638643</v>
      </c>
      <c r="AK12" s="11">
        <f>'OddsRatio_working_3-way'!U12/(3*'OddsRatio_working_3-way'!X12^(1/3))*SIN(('OddsRatio_working_3-way'!Y12+4*PI())/3)</f>
        <v>0.55355050724696553</v>
      </c>
      <c r="AL12" s="11">
        <f>'OddsRatio_working_3-way'!Z12+'OddsRatio_working_3-way'!AF12</f>
        <v>1.0925311025244904</v>
      </c>
      <c r="AM12" s="11">
        <f>'OddsRatio_working_3-way'!AA12+'OddsRatio_working_3-way'!AG12</f>
        <v>-0.82502410369004597</v>
      </c>
      <c r="AN12" s="11">
        <f>'OddsRatio_working_3-way'!AB12+'OddsRatio_working_3-way'!AH12</f>
        <v>-0.26750699883444418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1.0925311025244904</v>
      </c>
      <c r="AS12" s="11">
        <f>IF(('OddsRatio_working_3-way'!X12=0),IF(Q12&gt;0,-Q12^(1/3),(-Q12)^(1/3)),'OddsRatio_working_3-way'!AM12-'OddsRatio_working_3-way'!R12/3)</f>
        <v>-0.82502410369004597</v>
      </c>
      <c r="AT12" s="11">
        <f>IF(('OddsRatio_working_3-way'!X12=0),IF(Q12&gt;0,-Q12^(1/3),(-Q12)^(1/3)),'OddsRatio_working_3-way'!AN12-'OddsRatio_working_3-way'!R12/3)</f>
        <v>-0.26750699883444418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3.51</v>
      </c>
      <c r="B13" s="4">
        <f>IF('True_Odds_Calculator_3-way'!B14="","",'True_Odds_Calculator_3-way'!B14)</f>
        <v>3.41</v>
      </c>
      <c r="C13" s="4">
        <f>IF('True_Odds_Calculator_3-way'!C14="","",'True_Odds_Calculator_3-way'!C14)</f>
        <v>2.19</v>
      </c>
      <c r="D13" s="9">
        <f t="shared" si="13"/>
        <v>0.27418899497347671</v>
      </c>
      <c r="E13" s="9">
        <f t="shared" si="14"/>
        <v>0.28235375442659943</v>
      </c>
      <c r="F13" s="9">
        <f t="shared" si="15"/>
        <v>0.44345725059992425</v>
      </c>
      <c r="G13" s="9">
        <f t="shared" si="16"/>
        <v>1.0546292389095944</v>
      </c>
      <c r="H13" s="9">
        <f t="shared" si="17"/>
        <v>3.6471193896630814</v>
      </c>
      <c r="I13" s="9">
        <f t="shared" si="18"/>
        <v>3.5416564657721228</v>
      </c>
      <c r="J13" s="9">
        <f t="shared" si="19"/>
        <v>2.2550087943024173</v>
      </c>
      <c r="K13" s="11">
        <f t="shared" si="20"/>
        <v>0.28490028490028491</v>
      </c>
      <c r="L13" s="11">
        <f t="shared" si="21"/>
        <v>0.29325513196480935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-0.27461996986227377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0.23309641810157344</v>
      </c>
      <c r="Q13" s="11">
        <f>2*'OddsRatio_working_3-way'!K13*'OddsRatio_working_3-way'!L13*'OddsRatio_working_3-way'!M13</f>
        <v>7.6299973192004419E-2</v>
      </c>
      <c r="R13" s="11">
        <f t="shared" si="23"/>
        <v>0</v>
      </c>
      <c r="S13" s="11">
        <f t="shared" si="24"/>
        <v>-0.84879631375123576</v>
      </c>
      <c r="T13" s="11">
        <f t="shared" si="25"/>
        <v>-0.277838400573236</v>
      </c>
      <c r="U13" s="11">
        <f>'OddsRatio_working_3-way'!S13-'OddsRatio_working_3-way'!R13^2/3</f>
        <v>-0.84879631375123576</v>
      </c>
      <c r="V13" s="11">
        <f>'OddsRatio_working_3-way'!S13*'OddsRatio_working_3-way'!R13/3-2*'OddsRatio_working_3-way'!R13^3/27-'OddsRatio_working_3-way'!T13</f>
        <v>0.277838400573236</v>
      </c>
      <c r="W13" s="11">
        <f>'OddsRatio_working_3-way'!V13^2+4*'OddsRatio_working_3-way'!U13^3/27</f>
        <v>-1.3401334708583512E-2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0.15049544141075957</v>
      </c>
      <c r="Y13" s="11">
        <f>IF('OddsRatio_working_3-way'!W13&gt;=0,IF('OddsRatio_working_3-way'!V13+SQRT('OddsRatio_working_3-way'!W13)&gt;0,0,PI()),ACOS('OddsRatio_working_3-way'!V13/(2*'OddsRatio_working_3-way'!X13)))</f>
        <v>0.39478539616892361</v>
      </c>
      <c r="Z13" s="11">
        <f>'OddsRatio_working_3-way'!X13^(1/3)*COS('OddsRatio_working_3-way'!Y13/3)</f>
        <v>0.52731461945479718</v>
      </c>
      <c r="AA13" s="11">
        <f>'OddsRatio_working_3-way'!X13^(1/3)*COS(('OddsRatio_working_3-way'!Y13+2*PI())/3)</f>
        <v>-0.32410189194731903</v>
      </c>
      <c r="AB13" s="11">
        <f>'OddsRatio_working_3-way'!X13^(1/3)*COS(('OddsRatio_working_3-way'!Y13+4*PI())/3)</f>
        <v>-0.20321272750747829</v>
      </c>
      <c r="AC13" s="11">
        <f>'OddsRatio_working_3-way'!X13^(1/3)*SIN('OddsRatio_working_3-way'!Y13/3)</f>
        <v>6.9795391631451098E-2</v>
      </c>
      <c r="AD13" s="11">
        <f>'OddsRatio_working_3-way'!X13^(1/3)*SIN(('OddsRatio_working_3-way'!Y13+2*PI())/3)</f>
        <v>0.4217701604190528</v>
      </c>
      <c r="AE13" s="11">
        <f>'OddsRatio_working_3-way'!X13^(1/3)*SIN(('OddsRatio_working_3-way'!Y13+4*PI())/3)</f>
        <v>-0.49156555205050384</v>
      </c>
      <c r="AF13" s="11">
        <f>-'OddsRatio_working_3-way'!U13/(3*'OddsRatio_working_3-way'!X13^(1/3))*COS(('OddsRatio_working_3-way'!Y13)/3)</f>
        <v>0.52731461945479718</v>
      </c>
      <c r="AG13" s="11">
        <f>-'OddsRatio_working_3-way'!U13/(3*'OddsRatio_working_3-way'!X13^(1/3))*COS(('OddsRatio_working_3-way'!Y13+2*PI())/3)</f>
        <v>-0.32410189194731903</v>
      </c>
      <c r="AH13" s="11">
        <f>-'OddsRatio_working_3-way'!U13/(3*'OddsRatio_working_3-way'!X13^(1/3))*COS(('OddsRatio_working_3-way'!Y13+4*PI())/3)</f>
        <v>-0.20321272750747829</v>
      </c>
      <c r="AI13" s="11">
        <f>'OddsRatio_working_3-way'!U13/(3*'OddsRatio_working_3-way'!X13^(1/3))*SIN(('OddsRatio_working_3-way'!Y13)/3)</f>
        <v>-6.9795391631451098E-2</v>
      </c>
      <c r="AJ13" s="11">
        <f>'OddsRatio_working_3-way'!U13/(3*'OddsRatio_working_3-way'!X13^(1/3))*SIN(('OddsRatio_working_3-way'!Y13+2*PI())/3)</f>
        <v>-0.4217701604190528</v>
      </c>
      <c r="AK13" s="11">
        <f>'OddsRatio_working_3-way'!U13/(3*'OddsRatio_working_3-way'!X13^(1/3))*SIN(('OddsRatio_working_3-way'!Y13+4*PI())/3)</f>
        <v>0.49156555205050384</v>
      </c>
      <c r="AL13" s="11">
        <f>'OddsRatio_working_3-way'!Z13+'OddsRatio_working_3-way'!AF13</f>
        <v>1.0546292389095944</v>
      </c>
      <c r="AM13" s="11">
        <f>'OddsRatio_working_3-way'!AA13+'OddsRatio_working_3-way'!AG13</f>
        <v>-0.64820378389463806</v>
      </c>
      <c r="AN13" s="11">
        <f>'OddsRatio_working_3-way'!AB13+'OddsRatio_working_3-way'!AH13</f>
        <v>-0.40642545501495658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1.0546292389095944</v>
      </c>
      <c r="AS13" s="11">
        <f>IF(('OddsRatio_working_3-way'!X13=0),IF(Q13&gt;0,-Q13^(1/3),(-Q13)^(1/3)),'OddsRatio_working_3-way'!AM13-'OddsRatio_working_3-way'!R13/3)</f>
        <v>-0.64820378389463806</v>
      </c>
      <c r="AT13" s="11">
        <f>IF(('OddsRatio_working_3-way'!X13=0),IF(Q13&gt;0,-Q13^(1/3),(-Q13)^(1/3)),'OddsRatio_working_3-way'!AN13-'OddsRatio_working_3-way'!R13/3)</f>
        <v>-0.40642545501495658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4.66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1.87</v>
      </c>
      <c r="D14" s="9">
        <f t="shared" si="13"/>
        <v>0.20537460958265441</v>
      </c>
      <c r="E14" s="9">
        <f t="shared" si="14"/>
        <v>0.27371507032359682</v>
      </c>
      <c r="F14" s="9">
        <f t="shared" si="15"/>
        <v>0.52091032009374882</v>
      </c>
      <c r="G14" s="9">
        <f t="shared" si="16"/>
        <v>1.0571451010926118</v>
      </c>
      <c r="H14" s="9">
        <f t="shared" si="17"/>
        <v>4.8691510699989582</v>
      </c>
      <c r="I14" s="9">
        <f t="shared" si="18"/>
        <v>3.6534342037424548</v>
      </c>
      <c r="J14" s="9">
        <f t="shared" si="19"/>
        <v>1.9197162379505726</v>
      </c>
      <c r="K14" s="11">
        <f t="shared" si="20"/>
        <v>0.21459227467811159</v>
      </c>
      <c r="L14" s="11">
        <f t="shared" si="21"/>
        <v>0.28490028490028491</v>
      </c>
      <c r="M14" s="11">
        <f t="shared" si="22"/>
        <v>0.53475935828876997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-0.26130000606142989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0.23016433013908394</v>
      </c>
      <c r="Q14" s="11">
        <f>2*'OddsRatio_working_3-way'!K14*'OddsRatio_working_3-way'!L14*'OddsRatio_working_3-way'!M14</f>
        <v>6.5387593789512491E-2</v>
      </c>
      <c r="R14" s="11">
        <f t="shared" si="23"/>
        <v>0</v>
      </c>
      <c r="S14" s="11">
        <f t="shared" si="24"/>
        <v>-0.8808431871408906</v>
      </c>
      <c r="T14" s="11">
        <f t="shared" si="25"/>
        <v>-0.25023954180138941</v>
      </c>
      <c r="U14" s="11">
        <f>'OddsRatio_working_3-way'!S14-'OddsRatio_working_3-way'!R14^2/3</f>
        <v>-0.8808431871408906</v>
      </c>
      <c r="V14" s="11">
        <f>'OddsRatio_working_3-way'!S14*'OddsRatio_working_3-way'!R14/3-2*'OddsRatio_working_3-way'!R14^3/27-'OddsRatio_working_3-way'!T14</f>
        <v>0.25023954180138941</v>
      </c>
      <c r="W14" s="11">
        <f>'OddsRatio_working_3-way'!V14^2+4*'OddsRatio_working_3-way'!U14^3/27</f>
        <v>-3.86294709651962E-2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0.15909847520181133</v>
      </c>
      <c r="Y14" s="11">
        <f>IF('OddsRatio_working_3-way'!W14&gt;=0,IF('OddsRatio_working_3-way'!V14+SQRT('OddsRatio_working_3-way'!W14)&gt;0,0,PI()),ACOS('OddsRatio_working_3-way'!V14/(2*'OddsRatio_working_3-way'!X14)))</f>
        <v>0.66578891995844836</v>
      </c>
      <c r="Z14" s="11">
        <f>'OddsRatio_working_3-way'!X14^(1/3)*COS('OddsRatio_working_3-way'!Y14/3)</f>
        <v>0.52857255054630592</v>
      </c>
      <c r="AA14" s="11">
        <f>'OddsRatio_working_3-way'!X14^(1/3)*COS(('OddsRatio_working_3-way'!Y14+2*PI())/3)</f>
        <v>-0.3675775667354651</v>
      </c>
      <c r="AB14" s="11">
        <f>'OddsRatio_working_3-way'!X14^(1/3)*COS(('OddsRatio_working_3-way'!Y14+4*PI())/3)</f>
        <v>-0.16099498381084101</v>
      </c>
      <c r="AC14" s="11">
        <f>'OddsRatio_working_3-way'!X14^(1/3)*SIN('OddsRatio_working_3-way'!Y14/3)</f>
        <v>0.11927050986141995</v>
      </c>
      <c r="AD14" s="11">
        <f>'OddsRatio_working_3-way'!X14^(1/3)*SIN(('OddsRatio_working_3-way'!Y14+2*PI())/3)</f>
        <v>0.39812200158552524</v>
      </c>
      <c r="AE14" s="11">
        <f>'OddsRatio_working_3-way'!X14^(1/3)*SIN(('OddsRatio_working_3-way'!Y14+4*PI())/3)</f>
        <v>-0.5173925114469452</v>
      </c>
      <c r="AF14" s="11">
        <f>-'OddsRatio_working_3-way'!U14/(3*'OddsRatio_working_3-way'!X14^(1/3))*COS(('OddsRatio_working_3-way'!Y14)/3)</f>
        <v>0.52857255054630592</v>
      </c>
      <c r="AG14" s="11">
        <f>-'OddsRatio_working_3-way'!U14/(3*'OddsRatio_working_3-way'!X14^(1/3))*COS(('OddsRatio_working_3-way'!Y14+2*PI())/3)</f>
        <v>-0.3675775667354651</v>
      </c>
      <c r="AH14" s="11">
        <f>-'OddsRatio_working_3-way'!U14/(3*'OddsRatio_working_3-way'!X14^(1/3))*COS(('OddsRatio_working_3-way'!Y14+4*PI())/3)</f>
        <v>-0.16099498381084101</v>
      </c>
      <c r="AI14" s="11">
        <f>'OddsRatio_working_3-way'!U14/(3*'OddsRatio_working_3-way'!X14^(1/3))*SIN(('OddsRatio_working_3-way'!Y14)/3)</f>
        <v>-0.11927050986141995</v>
      </c>
      <c r="AJ14" s="11">
        <f>'OddsRatio_working_3-way'!U14/(3*'OddsRatio_working_3-way'!X14^(1/3))*SIN(('OddsRatio_working_3-way'!Y14+2*PI())/3)</f>
        <v>-0.39812200158552524</v>
      </c>
      <c r="AK14" s="11">
        <f>'OddsRatio_working_3-way'!U14/(3*'OddsRatio_working_3-way'!X14^(1/3))*SIN(('OddsRatio_working_3-way'!Y14+4*PI())/3)</f>
        <v>0.5173925114469452</v>
      </c>
      <c r="AL14" s="11">
        <f>'OddsRatio_working_3-way'!Z14+'OddsRatio_working_3-way'!AF14</f>
        <v>1.0571451010926118</v>
      </c>
      <c r="AM14" s="11">
        <f>'OddsRatio_working_3-way'!AA14+'OddsRatio_working_3-way'!AG14</f>
        <v>-0.7351551334709302</v>
      </c>
      <c r="AN14" s="11">
        <f>'OddsRatio_working_3-way'!AB14+'OddsRatio_working_3-way'!AH14</f>
        <v>-0.32198996762168203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1.0571451010926118</v>
      </c>
      <c r="AS14" s="11">
        <f>IF(('OddsRatio_working_3-way'!X14=0),IF(Q14&gt;0,-Q14^(1/3),(-Q14)^(1/3)),'OddsRatio_working_3-way'!AM14-'OddsRatio_working_3-way'!R14/3)</f>
        <v>-0.7351551334709302</v>
      </c>
      <c r="AT14" s="11">
        <f>IF(('OddsRatio_working_3-way'!X14=0),IF(Q14&gt;0,-Q14^(1/3),(-Q14)^(1/3)),'OddsRatio_working_3-way'!AN14-'OddsRatio_working_3-way'!R14/3)</f>
        <v>-0.32198996762168203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2.31</v>
      </c>
      <c r="B15" s="4">
        <f>IF('True_Odds_Calculator_3-way'!B16="","",'True_Odds_Calculator_3-way'!B16)</f>
        <v>3.34</v>
      </c>
      <c r="C15" s="4">
        <f>IF('True_Odds_Calculator_3-way'!C16="","",'True_Odds_Calculator_3-way'!C16)</f>
        <v>3.2</v>
      </c>
      <c r="D15" s="9">
        <f t="shared" si="13"/>
        <v>0.41639854157063683</v>
      </c>
      <c r="E15" s="9">
        <f t="shared" si="14"/>
        <v>0.28542691501175799</v>
      </c>
      <c r="F15" s="9">
        <f t="shared" si="15"/>
        <v>0.29817454341760541</v>
      </c>
      <c r="G15" s="9">
        <f t="shared" si="16"/>
        <v>1.0698819809276183</v>
      </c>
      <c r="H15" s="9">
        <f t="shared" si="17"/>
        <v>2.4015453950151802</v>
      </c>
      <c r="I15" s="9">
        <f t="shared" si="18"/>
        <v>3.5035238353706259</v>
      </c>
      <c r="J15" s="9">
        <f t="shared" si="19"/>
        <v>3.3537403580407599</v>
      </c>
      <c r="K15" s="11">
        <f t="shared" si="20"/>
        <v>0.4329004329004329</v>
      </c>
      <c r="L15" s="11">
        <f t="shared" si="21"/>
        <v>0.29940119760479045</v>
      </c>
      <c r="M15" s="11">
        <f t="shared" si="22"/>
        <v>0.3125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-0.27315012831479912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0.23694494128625865</v>
      </c>
      <c r="Q15" s="11">
        <f>2*'OddsRatio_working_3-way'!K15*'OddsRatio_working_3-way'!L15*'OddsRatio_working_3-way'!M15</f>
        <v>8.1006817533763653E-2</v>
      </c>
      <c r="R15" s="11">
        <f t="shared" si="23"/>
        <v>0</v>
      </c>
      <c r="S15" s="11">
        <f t="shared" si="24"/>
        <v>-0.86745315752949292</v>
      </c>
      <c r="T15" s="11">
        <f t="shared" si="25"/>
        <v>-0.29656518206136517</v>
      </c>
      <c r="U15" s="11">
        <f>'OddsRatio_working_3-way'!S15-'OddsRatio_working_3-way'!R15^2/3</f>
        <v>-0.86745315752949292</v>
      </c>
      <c r="V15" s="11">
        <f>'OddsRatio_working_3-way'!S15*'OddsRatio_working_3-way'!R15/3-2*'OddsRatio_working_3-way'!R15^3/27-'OddsRatio_working_3-way'!T15</f>
        <v>0.29656518206136517</v>
      </c>
      <c r="W15" s="11">
        <f>'OddsRatio_working_3-way'!V15^2+4*'OddsRatio_working_3-way'!U15^3/27</f>
        <v>-8.750840611651628E-3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0.15548452320306858</v>
      </c>
      <c r="Y15" s="11">
        <f>IF('OddsRatio_working_3-way'!W15&gt;=0,IF('OddsRatio_working_3-way'!V15+SQRT('OddsRatio_working_3-way'!W15)&gt;0,0,PI()),ACOS('OddsRatio_working_3-way'!V15/(2*'OddsRatio_working_3-way'!X15)))</f>
        <v>0.30555310330399288</v>
      </c>
      <c r="Z15" s="11">
        <f>'OddsRatio_working_3-way'!X15^(1/3)*COS('OddsRatio_working_3-way'!Y15/3)</f>
        <v>0.53494099046380916</v>
      </c>
      <c r="AA15" s="11">
        <f>'OddsRatio_working_3-way'!X15^(1/3)*COS(('OddsRatio_working_3-way'!Y15+2*PI())/3)</f>
        <v>-0.31481911636887494</v>
      </c>
      <c r="AB15" s="11">
        <f>'OddsRatio_working_3-way'!X15^(1/3)*COS(('OddsRatio_working_3-way'!Y15+4*PI())/3)</f>
        <v>-0.22012187409493414</v>
      </c>
      <c r="AC15" s="11">
        <f>'OddsRatio_working_3-way'!X15^(1/3)*SIN('OddsRatio_working_3-way'!Y15/3)</f>
        <v>5.467347831837497E-2</v>
      </c>
      <c r="AD15" s="11">
        <f>'OddsRatio_working_3-way'!X15^(1/3)*SIN(('OddsRatio_working_3-way'!Y15+2*PI())/3)</f>
        <v>0.43593574810808045</v>
      </c>
      <c r="AE15" s="11">
        <f>'OddsRatio_working_3-way'!X15^(1/3)*SIN(('OddsRatio_working_3-way'!Y15+4*PI())/3)</f>
        <v>-0.49060922642645532</v>
      </c>
      <c r="AF15" s="11">
        <f>-'OddsRatio_working_3-way'!U15/(3*'OddsRatio_working_3-way'!X15^(1/3))*COS(('OddsRatio_working_3-way'!Y15)/3)</f>
        <v>0.53494099046380916</v>
      </c>
      <c r="AG15" s="11">
        <f>-'OddsRatio_working_3-way'!U15/(3*'OddsRatio_working_3-way'!X15^(1/3))*COS(('OddsRatio_working_3-way'!Y15+2*PI())/3)</f>
        <v>-0.31481911636887494</v>
      </c>
      <c r="AH15" s="11">
        <f>-'OddsRatio_working_3-way'!U15/(3*'OddsRatio_working_3-way'!X15^(1/3))*COS(('OddsRatio_working_3-way'!Y15+4*PI())/3)</f>
        <v>-0.22012187409493414</v>
      </c>
      <c r="AI15" s="11">
        <f>'OddsRatio_working_3-way'!U15/(3*'OddsRatio_working_3-way'!X15^(1/3))*SIN(('OddsRatio_working_3-way'!Y15)/3)</f>
        <v>-5.467347831837497E-2</v>
      </c>
      <c r="AJ15" s="11">
        <f>'OddsRatio_working_3-way'!U15/(3*'OddsRatio_working_3-way'!X15^(1/3))*SIN(('OddsRatio_working_3-way'!Y15+2*PI())/3)</f>
        <v>-0.43593574810808045</v>
      </c>
      <c r="AK15" s="11">
        <f>'OddsRatio_working_3-way'!U15/(3*'OddsRatio_working_3-way'!X15^(1/3))*SIN(('OddsRatio_working_3-way'!Y15+4*PI())/3)</f>
        <v>0.49060922642645532</v>
      </c>
      <c r="AL15" s="11">
        <f>'OddsRatio_working_3-way'!Z15+'OddsRatio_working_3-way'!AF15</f>
        <v>1.0698819809276183</v>
      </c>
      <c r="AM15" s="11">
        <f>'OddsRatio_working_3-way'!AA15+'OddsRatio_working_3-way'!AG15</f>
        <v>-0.62963823273774988</v>
      </c>
      <c r="AN15" s="11">
        <f>'OddsRatio_working_3-way'!AB15+'OddsRatio_working_3-way'!AH15</f>
        <v>-0.44024374818986828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1.0698819809276183</v>
      </c>
      <c r="AS15" s="11">
        <f>IF(('OddsRatio_working_3-way'!X15=0),IF(Q15&gt;0,-Q15^(1/3),(-Q15)^(1/3)),'OddsRatio_working_3-way'!AM15-'OddsRatio_working_3-way'!R15/3)</f>
        <v>-0.62963823273774988</v>
      </c>
      <c r="AT15" s="11">
        <f>IF(('OddsRatio_working_3-way'!X15=0),IF(Q15&gt;0,-Q15^(1/3),(-Q15)^(1/3)),'OddsRatio_working_3-way'!AN15-'OddsRatio_working_3-way'!R15/3)</f>
        <v>-0.44024374818986828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3.17</v>
      </c>
      <c r="C16" s="4">
        <f>IF('True_Odds_Calculator_3-way'!C17="","",'True_Odds_Calculator_3-way'!C17)</f>
        <v>2.97</v>
      </c>
      <c r="D16" s="9">
        <f t="shared" si="13"/>
        <v>0.37554962888771981</v>
      </c>
      <c r="E16" s="9">
        <f t="shared" si="14"/>
        <v>0.30184603841817459</v>
      </c>
      <c r="F16" s="9">
        <f t="shared" si="15"/>
        <v>0.32260433269410549</v>
      </c>
      <c r="G16" s="9">
        <f t="shared" si="16"/>
        <v>1.0658743043269667</v>
      </c>
      <c r="H16" s="9">
        <f t="shared" si="17"/>
        <v>2.6627639147500681</v>
      </c>
      <c r="I16" s="9">
        <f t="shared" si="18"/>
        <v>3.3129472403895184</v>
      </c>
      <c r="J16" s="9">
        <f t="shared" si="19"/>
        <v>3.0997723795241257</v>
      </c>
      <c r="K16" s="11">
        <f t="shared" si="20"/>
        <v>0.390625</v>
      </c>
      <c r="L16" s="11">
        <f t="shared" si="21"/>
        <v>0.31545741324921134</v>
      </c>
      <c r="M16" s="11">
        <f t="shared" si="22"/>
        <v>0.33670033670033667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-0.27669090351464154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0.23649348373323134</v>
      </c>
      <c r="Q16" s="11">
        <f>2*'OddsRatio_working_3-way'!K16*'OddsRatio_working_3-way'!L16*'OddsRatio_working_3-way'!M16</f>
        <v>8.298016973095837E-2</v>
      </c>
      <c r="R16" s="11">
        <f t="shared" si="23"/>
        <v>0</v>
      </c>
      <c r="S16" s="11">
        <f t="shared" si="24"/>
        <v>-0.8547208481709877</v>
      </c>
      <c r="T16" s="11">
        <f t="shared" si="25"/>
        <v>-0.29990205198982028</v>
      </c>
      <c r="U16" s="11">
        <f>'OddsRatio_working_3-way'!S16-'OddsRatio_working_3-way'!R16^2/3</f>
        <v>-0.8547208481709877</v>
      </c>
      <c r="V16" s="11">
        <f>'OddsRatio_working_3-way'!S16*'OddsRatio_working_3-way'!R16/3-2*'OddsRatio_working_3-way'!R16^3/27-'OddsRatio_working_3-way'!T16</f>
        <v>0.29990205198982028</v>
      </c>
      <c r="W16" s="11">
        <f>'OddsRatio_working_3-way'!V16^2+4*'OddsRatio_working_3-way'!U16^3/27</f>
        <v>-2.5645923916089441E-3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0.15207385802572529</v>
      </c>
      <c r="Y16" s="11">
        <f>IF('OddsRatio_working_3-way'!W16&gt;=0,IF('OddsRatio_working_3-way'!V16+SQRT('OddsRatio_working_3-way'!W16)&gt;0,0,PI()),ACOS('OddsRatio_working_3-way'!V16/(2*'OddsRatio_working_3-way'!X16)))</f>
        <v>0.16728308563102967</v>
      </c>
      <c r="Z16" s="11">
        <f>'OddsRatio_working_3-way'!X16^(1/3)*COS('OddsRatio_working_3-way'!Y16/3)</f>
        <v>0.53293715216348347</v>
      </c>
      <c r="AA16" s="11">
        <f>'OddsRatio_working_3-way'!X16^(1/3)*COS(('OddsRatio_working_3-way'!Y16+2*PI())/3)</f>
        <v>-0.29223106675430621</v>
      </c>
      <c r="AB16" s="11">
        <f>'OddsRatio_working_3-way'!X16^(1/3)*COS(('OddsRatio_working_3-way'!Y16+4*PI())/3)</f>
        <v>-0.24070608540917726</v>
      </c>
      <c r="AC16" s="11">
        <f>'OddsRatio_working_3-way'!X16^(1/3)*SIN('OddsRatio_working_3-way'!Y16/3)</f>
        <v>2.9747961849600605E-2</v>
      </c>
      <c r="AD16" s="11">
        <f>'OddsRatio_working_3-way'!X16^(1/3)*SIN(('OddsRatio_working_3-way'!Y16+2*PI())/3)</f>
        <v>0.4466631314693093</v>
      </c>
      <c r="AE16" s="11">
        <f>'OddsRatio_working_3-way'!X16^(1/3)*SIN(('OddsRatio_working_3-way'!Y16+4*PI())/3)</f>
        <v>-0.47641109331890996</v>
      </c>
      <c r="AF16" s="11">
        <f>-'OddsRatio_working_3-way'!U16/(3*'OddsRatio_working_3-way'!X16^(1/3))*COS(('OddsRatio_working_3-way'!Y16)/3)</f>
        <v>0.53293715216348336</v>
      </c>
      <c r="AG16" s="11">
        <f>-'OddsRatio_working_3-way'!U16/(3*'OddsRatio_working_3-way'!X16^(1/3))*COS(('OddsRatio_working_3-way'!Y16+2*PI())/3)</f>
        <v>-0.2922310667543061</v>
      </c>
      <c r="AH16" s="11">
        <f>-'OddsRatio_working_3-way'!U16/(3*'OddsRatio_working_3-way'!X16^(1/3))*COS(('OddsRatio_working_3-way'!Y16+4*PI())/3)</f>
        <v>-0.24070608540917721</v>
      </c>
      <c r="AI16" s="11">
        <f>'OddsRatio_working_3-way'!U16/(3*'OddsRatio_working_3-way'!X16^(1/3))*SIN(('OddsRatio_working_3-way'!Y16)/3)</f>
        <v>-2.9747961849600598E-2</v>
      </c>
      <c r="AJ16" s="11">
        <f>'OddsRatio_working_3-way'!U16/(3*'OddsRatio_working_3-way'!X16^(1/3))*SIN(('OddsRatio_working_3-way'!Y16+2*PI())/3)</f>
        <v>-0.44666313146930925</v>
      </c>
      <c r="AK16" s="11">
        <f>'OddsRatio_working_3-way'!U16/(3*'OddsRatio_working_3-way'!X16^(1/3))*SIN(('OddsRatio_working_3-way'!Y16+4*PI())/3)</f>
        <v>0.47641109331890985</v>
      </c>
      <c r="AL16" s="11">
        <f>'OddsRatio_working_3-way'!Z16+'OddsRatio_working_3-way'!AF16</f>
        <v>1.0658743043269667</v>
      </c>
      <c r="AM16" s="11">
        <f>'OddsRatio_working_3-way'!AA16+'OddsRatio_working_3-way'!AG16</f>
        <v>-0.58446213350861231</v>
      </c>
      <c r="AN16" s="11">
        <f>'OddsRatio_working_3-way'!AB16+'OddsRatio_working_3-way'!AH16</f>
        <v>-0.48141217081835447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1.0658743043269667</v>
      </c>
      <c r="AS16" s="11">
        <f>IF(('OddsRatio_working_3-way'!X16=0),IF(Q16&gt;0,-Q16^(1/3),(-Q16)^(1/3)),'OddsRatio_working_3-way'!AM16-'OddsRatio_working_3-way'!R16/3)</f>
        <v>-0.58446213350861231</v>
      </c>
      <c r="AT16" s="11">
        <f>IF(('OddsRatio_working_3-way'!X16=0),IF(Q16&gt;0,-Q16^(1/3),(-Q16)^(1/3)),'OddsRatio_working_3-way'!AN16-'OddsRatio_working_3-way'!R16/3)</f>
        <v>-0.48141217081835447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2.48</v>
      </c>
      <c r="B17" s="4">
        <f>IF('True_Odds_Calculator_3-way'!B18="","",'True_Odds_Calculator_3-way'!B18)</f>
        <v>3.07</v>
      </c>
      <c r="C17" s="4">
        <f>IF('True_Odds_Calculator_3-way'!C18="","",'True_Odds_Calculator_3-way'!C18)</f>
        <v>3.18</v>
      </c>
      <c r="D17" s="9">
        <f t="shared" si="13"/>
        <v>0.38771136440051807</v>
      </c>
      <c r="E17" s="9">
        <f t="shared" si="14"/>
        <v>0.31164302912527997</v>
      </c>
      <c r="F17" s="9">
        <f t="shared" si="15"/>
        <v>0.30064560647420213</v>
      </c>
      <c r="G17" s="9">
        <f t="shared" si="16"/>
        <v>1.0670529046959882</v>
      </c>
      <c r="H17" s="9">
        <f t="shared" si="17"/>
        <v>2.5792382989500626</v>
      </c>
      <c r="I17" s="9">
        <f t="shared" si="18"/>
        <v>3.2087995127206961</v>
      </c>
      <c r="J17" s="9">
        <f t="shared" si="19"/>
        <v>3.3261753322372538</v>
      </c>
      <c r="K17" s="11">
        <f t="shared" si="20"/>
        <v>0.40322580645161293</v>
      </c>
      <c r="L17" s="11">
        <f t="shared" si="21"/>
        <v>0.32573289902280134</v>
      </c>
      <c r="M17" s="11">
        <f t="shared" si="22"/>
        <v>0.31446540880503143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-0.2758489773017897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0.23666685831312789</v>
      </c>
      <c r="Q17" s="11">
        <f>2*'OddsRatio_working_3-way'!K17*'OddsRatio_working_3-way'!L17*'OddsRatio_working_3-way'!M17</f>
        <v>8.2606233268107468E-2</v>
      </c>
      <c r="R17" s="11">
        <f t="shared" si="23"/>
        <v>0</v>
      </c>
      <c r="S17" s="11">
        <f t="shared" si="24"/>
        <v>-0.85795807774268085</v>
      </c>
      <c r="T17" s="11">
        <f t="shared" si="25"/>
        <v>-0.29946180724002824</v>
      </c>
      <c r="U17" s="11">
        <f>'OddsRatio_working_3-way'!S17-'OddsRatio_working_3-way'!R17^2/3</f>
        <v>-0.85795807774268085</v>
      </c>
      <c r="V17" s="11">
        <f>'OddsRatio_working_3-way'!S17*'OddsRatio_working_3-way'!R17/3-2*'OddsRatio_working_3-way'!R17^3/27-'OddsRatio_working_3-way'!T17</f>
        <v>0.29946180724002824</v>
      </c>
      <c r="W17" s="11">
        <f>'OddsRatio_working_3-way'!V17^2+4*'OddsRatio_working_3-way'!U17^3/27</f>
        <v>-3.8835343828705904E-3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0.15293863833114119</v>
      </c>
      <c r="Y17" s="11">
        <f>IF('OddsRatio_working_3-way'!W17&gt;=0,IF('OddsRatio_working_3-way'!V17+SQRT('OddsRatio_working_3-way'!W17)&gt;0,0,PI()),ACOS('OddsRatio_working_3-way'!V17/(2*'OddsRatio_working_3-way'!X17)))</f>
        <v>0.20517177713623558</v>
      </c>
      <c r="Z17" s="11">
        <f>'OddsRatio_working_3-way'!X17^(1/3)*COS('OddsRatio_working_3-way'!Y17/3)</f>
        <v>0.53352645234799423</v>
      </c>
      <c r="AA17" s="11">
        <f>'OddsRatio_working_3-way'!X17^(1/3)*COS(('OddsRatio_working_3-way'!Y17+2*PI())/3)</f>
        <v>-0.29841228491818078</v>
      </c>
      <c r="AB17" s="11">
        <f>'OddsRatio_working_3-way'!X17^(1/3)*COS(('OddsRatio_working_3-way'!Y17+4*PI())/3)</f>
        <v>-0.2351141674298132</v>
      </c>
      <c r="AC17" s="11">
        <f>'OddsRatio_working_3-way'!X17^(1/3)*SIN('OddsRatio_working_3-way'!Y17/3)</f>
        <v>3.6545185171105575E-2</v>
      </c>
      <c r="AD17" s="11">
        <f>'OddsRatio_working_3-way'!X17^(1/3)*SIN(('OddsRatio_working_3-way'!Y17+2*PI())/3)</f>
        <v>0.44377486873879812</v>
      </c>
      <c r="AE17" s="11">
        <f>'OddsRatio_working_3-way'!X17^(1/3)*SIN(('OddsRatio_working_3-way'!Y17+4*PI())/3)</f>
        <v>-0.48032005390990368</v>
      </c>
      <c r="AF17" s="11">
        <f>-'OddsRatio_working_3-way'!U17/(3*'OddsRatio_working_3-way'!X17^(1/3))*COS(('OddsRatio_working_3-way'!Y17)/3)</f>
        <v>0.53352645234799412</v>
      </c>
      <c r="AG17" s="11">
        <f>-'OddsRatio_working_3-way'!U17/(3*'OddsRatio_working_3-way'!X17^(1/3))*COS(('OddsRatio_working_3-way'!Y17+2*PI())/3)</f>
        <v>-0.29841228491818073</v>
      </c>
      <c r="AH17" s="11">
        <f>-'OddsRatio_working_3-way'!U17/(3*'OddsRatio_working_3-way'!X17^(1/3))*COS(('OddsRatio_working_3-way'!Y17+4*PI())/3)</f>
        <v>-0.23511416742981314</v>
      </c>
      <c r="AI17" s="11">
        <f>'OddsRatio_working_3-way'!U17/(3*'OddsRatio_working_3-way'!X17^(1/3))*SIN(('OddsRatio_working_3-way'!Y17)/3)</f>
        <v>-3.6545185171105568E-2</v>
      </c>
      <c r="AJ17" s="11">
        <f>'OddsRatio_working_3-way'!U17/(3*'OddsRatio_working_3-way'!X17^(1/3))*SIN(('OddsRatio_working_3-way'!Y17+2*PI())/3)</f>
        <v>-0.44377486873879807</v>
      </c>
      <c r="AK17" s="11">
        <f>'OddsRatio_working_3-way'!U17/(3*'OddsRatio_working_3-way'!X17^(1/3))*SIN(('OddsRatio_working_3-way'!Y17+4*PI())/3)</f>
        <v>0.48032005390990357</v>
      </c>
      <c r="AL17" s="11">
        <f>'OddsRatio_working_3-way'!Z17+'OddsRatio_working_3-way'!AF17</f>
        <v>1.0670529046959882</v>
      </c>
      <c r="AM17" s="11">
        <f>'OddsRatio_working_3-way'!AA17+'OddsRatio_working_3-way'!AG17</f>
        <v>-0.59682456983636145</v>
      </c>
      <c r="AN17" s="11">
        <f>'OddsRatio_working_3-way'!AB17+'OddsRatio_working_3-way'!AH17</f>
        <v>-0.47022833485962634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1.0670529046959882</v>
      </c>
      <c r="AS17" s="11">
        <f>IF(('OddsRatio_working_3-way'!X17=0),IF(Q17&gt;0,-Q17^(1/3),(-Q17)^(1/3)),'OddsRatio_working_3-way'!AM17-'OddsRatio_working_3-way'!R17/3)</f>
        <v>-0.59682456983636145</v>
      </c>
      <c r="AT17" s="11">
        <f>IF(('OddsRatio_working_3-way'!X17=0),IF(Q17&gt;0,-Q17^(1/3),(-Q17)^(1/3)),'OddsRatio_working_3-way'!AN17-'OddsRatio_working_3-way'!R17/3)</f>
        <v>-0.47022833485962634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1.53</v>
      </c>
      <c r="B18" s="4">
        <f>IF('True_Odds_Calculator_3-way'!B19="","",'True_Odds_Calculator_3-way'!B19)</f>
        <v>4.04</v>
      </c>
      <c r="C18" s="4">
        <f>IF('True_Odds_Calculator_3-way'!C19="","",'True_Odds_Calculator_3-way'!C19)</f>
        <v>6.79</v>
      </c>
      <c r="D18" s="9">
        <f t="shared" si="13"/>
        <v>0.63276198320607435</v>
      </c>
      <c r="E18" s="9">
        <f t="shared" si="14"/>
        <v>0.23100384123644616</v>
      </c>
      <c r="F18" s="9">
        <f t="shared" si="15"/>
        <v>0.13623417555747949</v>
      </c>
      <c r="G18" s="9">
        <f t="shared" si="16"/>
        <v>1.0950435343291551</v>
      </c>
      <c r="H18" s="9">
        <f t="shared" si="17"/>
        <v>1.5803730731944521</v>
      </c>
      <c r="I18" s="9">
        <f t="shared" si="18"/>
        <v>4.3289323443606316</v>
      </c>
      <c r="J18" s="9">
        <f t="shared" si="19"/>
        <v>7.3403020637658072</v>
      </c>
      <c r="K18" s="11">
        <f t="shared" si="20"/>
        <v>0.65359477124183007</v>
      </c>
      <c r="L18" s="11">
        <f t="shared" si="21"/>
        <v>0.24752475247524752</v>
      </c>
      <c r="M18" s="11">
        <f t="shared" si="22"/>
        <v>0.14727540500736377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-0.22227235285254232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0.22301459115850075</v>
      </c>
      <c r="Q18" s="11">
        <f>2*'OddsRatio_working_3-way'!K18*'OddsRatio_working_3-way'!L18*'OddsRatio_working_3-way'!M18</f>
        <v>4.7652690418483072E-2</v>
      </c>
      <c r="R18" s="11">
        <f t="shared" si="23"/>
        <v>0</v>
      </c>
      <c r="S18" s="11">
        <f t="shared" si="24"/>
        <v>-1.0033393190670494</v>
      </c>
      <c r="T18" s="11">
        <f t="shared" si="25"/>
        <v>-0.21438874339039521</v>
      </c>
      <c r="U18" s="11">
        <f>'OddsRatio_working_3-way'!S18-'OddsRatio_working_3-way'!R18^2/3</f>
        <v>-1.0033393190670494</v>
      </c>
      <c r="V18" s="11">
        <f>'OddsRatio_working_3-way'!S18*'OddsRatio_working_3-way'!R18/3-2*'OddsRatio_working_3-way'!R18^3/27-'OddsRatio_working_3-way'!T18</f>
        <v>0.21438874339039521</v>
      </c>
      <c r="W18" s="11">
        <f>'OddsRatio_working_3-way'!V18^2+4*'OddsRatio_working_3-way'!U18^3/27</f>
        <v>-0.10367471820282993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0.19341487242152725</v>
      </c>
      <c r="Y18" s="11">
        <f>IF('OddsRatio_working_3-way'!W18&gt;=0,IF('OddsRatio_working_3-way'!V18+SQRT('OddsRatio_working_3-way'!W18)&gt;0,0,PI()),ACOS('OddsRatio_working_3-way'!V18/(2*'OddsRatio_working_3-way'!X18)))</f>
        <v>0.98337085372119559</v>
      </c>
      <c r="Z18" s="11">
        <f>'OddsRatio_working_3-way'!X18^(1/3)*COS('OddsRatio_working_3-way'!Y18/3)</f>
        <v>0.54752176716457768</v>
      </c>
      <c r="AA18" s="11">
        <f>'OddsRatio_working_3-way'!X18^(1/3)*COS(('OddsRatio_working_3-way'!Y18+2*PI())/3)</f>
        <v>-0.43500531178833834</v>
      </c>
      <c r="AB18" s="11">
        <f>'OddsRatio_working_3-way'!X18^(1/3)*COS(('OddsRatio_working_3-way'!Y18+4*PI())/3)</f>
        <v>-0.11251645537623953</v>
      </c>
      <c r="AC18" s="11">
        <f>'OddsRatio_working_3-way'!X18^(1/3)*SIN('OddsRatio_working_3-way'!Y18/3)</f>
        <v>0.18618902806018001</v>
      </c>
      <c r="AD18" s="11">
        <f>'OddsRatio_working_3-way'!X18^(1/3)*SIN(('OddsRatio_working_3-way'!Y18+2*PI())/3)</f>
        <v>0.38107324545938287</v>
      </c>
      <c r="AE18" s="11">
        <f>'OddsRatio_working_3-way'!X18^(1/3)*SIN(('OddsRatio_working_3-way'!Y18+4*PI())/3)</f>
        <v>-0.56726227351956282</v>
      </c>
      <c r="AF18" s="11">
        <f>-'OddsRatio_working_3-way'!U18/(3*'OddsRatio_working_3-way'!X18^(1/3))*COS(('OddsRatio_working_3-way'!Y18)/3)</f>
        <v>0.54752176716457757</v>
      </c>
      <c r="AG18" s="11">
        <f>-'OddsRatio_working_3-way'!U18/(3*'OddsRatio_working_3-way'!X18^(1/3))*COS(('OddsRatio_working_3-way'!Y18+2*PI())/3)</f>
        <v>-0.43500531178833829</v>
      </c>
      <c r="AH18" s="11">
        <f>-'OddsRatio_working_3-way'!U18/(3*'OddsRatio_working_3-way'!X18^(1/3))*COS(('OddsRatio_working_3-way'!Y18+4*PI())/3)</f>
        <v>-0.11251645537623951</v>
      </c>
      <c r="AI18" s="11">
        <f>'OddsRatio_working_3-way'!U18/(3*'OddsRatio_working_3-way'!X18^(1/3))*SIN(('OddsRatio_working_3-way'!Y18)/3)</f>
        <v>-0.18618902806017995</v>
      </c>
      <c r="AJ18" s="11">
        <f>'OddsRatio_working_3-way'!U18/(3*'OddsRatio_working_3-way'!X18^(1/3))*SIN(('OddsRatio_working_3-way'!Y18+2*PI())/3)</f>
        <v>-0.38107324545938281</v>
      </c>
      <c r="AK18" s="11">
        <f>'OddsRatio_working_3-way'!U18/(3*'OddsRatio_working_3-way'!X18^(1/3))*SIN(('OddsRatio_working_3-way'!Y18+4*PI())/3)</f>
        <v>0.56726227351956271</v>
      </c>
      <c r="AL18" s="11">
        <f>'OddsRatio_working_3-way'!Z18+'OddsRatio_working_3-way'!AF18</f>
        <v>1.0950435343291551</v>
      </c>
      <c r="AM18" s="11">
        <f>'OddsRatio_working_3-way'!AA18+'OddsRatio_working_3-way'!AG18</f>
        <v>-0.87001062357667669</v>
      </c>
      <c r="AN18" s="11">
        <f>'OddsRatio_working_3-way'!AB18+'OddsRatio_working_3-way'!AH18</f>
        <v>-0.22503291075247905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1.0950435343291551</v>
      </c>
      <c r="AS18" s="11">
        <f>IF(('OddsRatio_working_3-way'!X18=0),IF(Q18&gt;0,-Q18^(1/3),(-Q18)^(1/3)),'OddsRatio_working_3-way'!AM18-'OddsRatio_working_3-way'!R18/3)</f>
        <v>-0.87001062357667669</v>
      </c>
      <c r="AT18" s="11">
        <f>IF(('OddsRatio_working_3-way'!X18=0),IF(Q18&gt;0,-Q18^(1/3),(-Q18)^(1/3)),'OddsRatio_working_3-way'!AN18-'OddsRatio_working_3-way'!R18/3)</f>
        <v>-0.22503291075247905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1.81</v>
      </c>
      <c r="B19" s="4">
        <f>IF('True_Odds_Calculator_3-way'!B20="","",'True_Odds_Calculator_3-way'!B20)</f>
        <v>3.93</v>
      </c>
      <c r="C19" s="4">
        <f>IF('True_Odds_Calculator_3-way'!C20="","",'True_Odds_Calculator_3-way'!C20)</f>
        <v>4.5199999999999996</v>
      </c>
      <c r="D19" s="9">
        <f t="shared" si="13"/>
        <v>0.54095200170725599</v>
      </c>
      <c r="E19" s="9">
        <f t="shared" si="14"/>
        <v>0.24572431823901539</v>
      </c>
      <c r="F19" s="9">
        <f t="shared" si="15"/>
        <v>0.21332368005372868</v>
      </c>
      <c r="G19" s="9">
        <f t="shared" si="16"/>
        <v>1.047645488009294</v>
      </c>
      <c r="H19" s="9">
        <f t="shared" si="17"/>
        <v>1.848592845287528</v>
      </c>
      <c r="I19" s="9">
        <f t="shared" si="18"/>
        <v>4.0696012798672321</v>
      </c>
      <c r="J19" s="9">
        <f t="shared" si="19"/>
        <v>4.6877121177927146</v>
      </c>
      <c r="K19" s="11">
        <f t="shared" si="20"/>
        <v>0.5524861878453039</v>
      </c>
      <c r="L19" s="11">
        <f t="shared" si="21"/>
        <v>0.2544529262086514</v>
      </c>
      <c r="M19" s="11">
        <f t="shared" si="22"/>
        <v>0.22123893805309736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-0.25982787571430777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0.22580162375627166</v>
      </c>
      <c r="Q19" s="11">
        <f>2*'OddsRatio_working_3-way'!K19*'OddsRatio_working_3-way'!L19*'OddsRatio_working_3-way'!M19</f>
        <v>6.2204304065088603E-2</v>
      </c>
      <c r="R19" s="11">
        <f t="shared" si="23"/>
        <v>0</v>
      </c>
      <c r="S19" s="11">
        <f t="shared" si="24"/>
        <v>-0.86904310453798472</v>
      </c>
      <c r="T19" s="11">
        <f t="shared" si="25"/>
        <v>-0.23940581392230981</v>
      </c>
      <c r="U19" s="11">
        <f>'OddsRatio_working_3-way'!S19-'OddsRatio_working_3-way'!R19^2/3</f>
        <v>-0.86904310453798472</v>
      </c>
      <c r="V19" s="11">
        <f>'OddsRatio_working_3-way'!S19*'OddsRatio_working_3-way'!R19/3-2*'OddsRatio_working_3-way'!R19^3/27-'OddsRatio_working_3-way'!T19</f>
        <v>0.23940581392230981</v>
      </c>
      <c r="W19" s="11">
        <f>'OddsRatio_working_3-way'!V19^2+4*'OddsRatio_working_3-way'!U19^3/27</f>
        <v>-3.9919310547887686E-2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0.15591219827814251</v>
      </c>
      <c r="Y19" s="11">
        <f>IF('OddsRatio_working_3-way'!W19&gt;=0,IF('OddsRatio_working_3-way'!V19+SQRT('OddsRatio_working_3-way'!W19)&gt;0,0,PI()),ACOS('OddsRatio_working_3-way'!V19/(2*'OddsRatio_working_3-way'!X19)))</f>
        <v>0.69546093312563373</v>
      </c>
      <c r="Z19" s="11">
        <f>'OddsRatio_working_3-way'!X19^(1/3)*COS('OddsRatio_working_3-way'!Y19/3)</f>
        <v>0.5238227440046469</v>
      </c>
      <c r="AA19" s="11">
        <f>'OddsRatio_working_3-way'!X19^(1/3)*COS(('OddsRatio_working_3-way'!Y19+2*PI())/3)</f>
        <v>-0.3690004740719447</v>
      </c>
      <c r="AB19" s="11">
        <f>'OddsRatio_working_3-way'!X19^(1/3)*COS(('OddsRatio_working_3-way'!Y19+4*PI())/3)</f>
        <v>-0.15482226993270204</v>
      </c>
      <c r="AC19" s="11">
        <f>'OddsRatio_working_3-way'!X19^(1/3)*SIN('OddsRatio_working_3-way'!Y19/3)</f>
        <v>0.12365584381434241</v>
      </c>
      <c r="AD19" s="11">
        <f>'OddsRatio_working_3-way'!X19^(1/3)*SIN(('OddsRatio_working_3-way'!Y19+2*PI())/3)</f>
        <v>0.39181588148092578</v>
      </c>
      <c r="AE19" s="11">
        <f>'OddsRatio_working_3-way'!X19^(1/3)*SIN(('OddsRatio_working_3-way'!Y19+4*PI())/3)</f>
        <v>-0.51547172529526819</v>
      </c>
      <c r="AF19" s="11">
        <f>-'OddsRatio_working_3-way'!U19/(3*'OddsRatio_working_3-way'!X19^(1/3))*COS(('OddsRatio_working_3-way'!Y19)/3)</f>
        <v>0.52382274400464701</v>
      </c>
      <c r="AG19" s="11">
        <f>-'OddsRatio_working_3-way'!U19/(3*'OddsRatio_working_3-way'!X19^(1/3))*COS(('OddsRatio_working_3-way'!Y19+2*PI())/3)</f>
        <v>-0.36900047407194481</v>
      </c>
      <c r="AH19" s="11">
        <f>-'OddsRatio_working_3-way'!U19/(3*'OddsRatio_working_3-way'!X19^(1/3))*COS(('OddsRatio_working_3-way'!Y19+4*PI())/3)</f>
        <v>-0.15482226993270207</v>
      </c>
      <c r="AI19" s="11">
        <f>'OddsRatio_working_3-way'!U19/(3*'OddsRatio_working_3-way'!X19^(1/3))*SIN(('OddsRatio_working_3-way'!Y19)/3)</f>
        <v>-0.12365584381434244</v>
      </c>
      <c r="AJ19" s="11">
        <f>'OddsRatio_working_3-way'!U19/(3*'OddsRatio_working_3-way'!X19^(1/3))*SIN(('OddsRatio_working_3-way'!Y19+2*PI())/3)</f>
        <v>-0.39181588148092589</v>
      </c>
      <c r="AK19" s="11">
        <f>'OddsRatio_working_3-way'!U19/(3*'OddsRatio_working_3-way'!X19^(1/3))*SIN(('OddsRatio_working_3-way'!Y19+4*PI())/3)</f>
        <v>0.5154717252952683</v>
      </c>
      <c r="AL19" s="11">
        <f>'OddsRatio_working_3-way'!Z19+'OddsRatio_working_3-way'!AF19</f>
        <v>1.047645488009294</v>
      </c>
      <c r="AM19" s="11">
        <f>'OddsRatio_working_3-way'!AA19+'OddsRatio_working_3-way'!AG19</f>
        <v>-0.7380009481438895</v>
      </c>
      <c r="AN19" s="11">
        <f>'OddsRatio_working_3-way'!AB19+'OddsRatio_working_3-way'!AH19</f>
        <v>-0.30964453986540408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1.047645488009294</v>
      </c>
      <c r="AS19" s="11">
        <f>IF(('OddsRatio_working_3-way'!X19=0),IF(Q19&gt;0,-Q19^(1/3),(-Q19)^(1/3)),'OddsRatio_working_3-way'!AM19-'OddsRatio_working_3-way'!R19/3)</f>
        <v>-0.7380009481438895</v>
      </c>
      <c r="AT19" s="11">
        <f>IF(('OddsRatio_working_3-way'!X19=0),IF(Q19&gt;0,-Q19^(1/3),(-Q19)^(1/3)),'OddsRatio_working_3-way'!AN19-'OddsRatio_working_3-way'!R19/3)</f>
        <v>-0.30964453986540408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2.89</v>
      </c>
      <c r="B20" s="4">
        <f>IF('True_Odds_Calculator_3-way'!B21="","",'True_Odds_Calculator_3-way'!B21)</f>
        <v>3.51</v>
      </c>
      <c r="C20" s="4">
        <f>IF('True_Odds_Calculator_3-way'!C21="","",'True_Odds_Calculator_3-way'!C21)</f>
        <v>2.52</v>
      </c>
      <c r="D20" s="9">
        <f t="shared" si="13"/>
        <v>0.33664063611894379</v>
      </c>
      <c r="E20" s="9">
        <f t="shared" si="14"/>
        <v>0.27647658111154599</v>
      </c>
      <c r="F20" s="9">
        <f t="shared" si="15"/>
        <v>0.38688278276951027</v>
      </c>
      <c r="G20" s="9">
        <f t="shared" si="16"/>
        <v>1.0426067228831091</v>
      </c>
      <c r="H20" s="9">
        <f t="shared" si="17"/>
        <v>2.9705267062490766</v>
      </c>
      <c r="I20" s="9">
        <f t="shared" si="18"/>
        <v>3.6169428744366039</v>
      </c>
      <c r="J20" s="9">
        <f t="shared" si="19"/>
        <v>2.584762218782326</v>
      </c>
      <c r="K20" s="11">
        <f t="shared" si="20"/>
        <v>0.34602076124567471</v>
      </c>
      <c r="L20" s="11">
        <f t="shared" si="21"/>
        <v>0.28490028490028491</v>
      </c>
      <c r="M20" s="11">
        <f t="shared" si="22"/>
        <v>0.3968253968253968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-0.28208085647532033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0.23158808241468753</v>
      </c>
      <c r="Q20" s="11">
        <f>2*'OddsRatio_working_3-way'!K20*'OddsRatio_working_3-way'!L20*'OddsRatio_working_3-way'!M20</f>
        <v>7.8239217031989036E-2</v>
      </c>
      <c r="R20" s="11">
        <f t="shared" si="23"/>
        <v>0</v>
      </c>
      <c r="S20" s="11">
        <f t="shared" si="24"/>
        <v>-0.82099893381084343</v>
      </c>
      <c r="T20" s="11">
        <f t="shared" si="25"/>
        <v>-0.27736450466582552</v>
      </c>
      <c r="U20" s="11">
        <f>'OddsRatio_working_3-way'!S20-'OddsRatio_working_3-way'!R20^2/3</f>
        <v>-0.82099893381084343</v>
      </c>
      <c r="V20" s="11">
        <f>'OddsRatio_working_3-way'!S20*'OddsRatio_working_3-way'!R20/3-2*'OddsRatio_working_3-way'!R20^3/27-'OddsRatio_working_3-way'!T20</f>
        <v>0.27736450466582552</v>
      </c>
      <c r="W20" s="11">
        <f>'OddsRatio_working_3-way'!V20^2+4*'OddsRatio_working_3-way'!U20^3/27</f>
        <v>-5.0519693347677724E-3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0.14316340120932314</v>
      </c>
      <c r="Y20" s="11">
        <f>IF('OddsRatio_working_3-way'!W20&gt;=0,IF('OddsRatio_working_3-way'!V20+SQRT('OddsRatio_working_3-way'!W20)&gt;0,0,PI()),ACOS('OddsRatio_working_3-way'!V20/(2*'OddsRatio_working_3-way'!X20)))</f>
        <v>0.25086094645284174</v>
      </c>
      <c r="Z20" s="11">
        <f>'OddsRatio_working_3-way'!X20^(1/3)*COS('OddsRatio_working_3-way'!Y20/3)</f>
        <v>0.52130336144155442</v>
      </c>
      <c r="AA20" s="11">
        <f>'OddsRatio_working_3-way'!X20^(1/3)*COS(('OddsRatio_working_3-way'!Y20+2*PI())/3)</f>
        <v>-0.29849130895643605</v>
      </c>
      <c r="AB20" s="11">
        <f>'OddsRatio_working_3-way'!X20^(1/3)*COS(('OddsRatio_working_3-way'!Y20+4*PI())/3)</f>
        <v>-0.22281205248511823</v>
      </c>
      <c r="AC20" s="11">
        <f>'OddsRatio_working_3-way'!X20^(1/3)*SIN('OddsRatio_working_3-way'!Y20/3)</f>
        <v>4.3693439095786074E-2</v>
      </c>
      <c r="AD20" s="11">
        <f>'OddsRatio_working_3-way'!X20^(1/3)*SIN(('OddsRatio_working_3-way'!Y20+2*PI())/3)</f>
        <v>0.42961523453871431</v>
      </c>
      <c r="AE20" s="11">
        <f>'OddsRatio_working_3-way'!X20^(1/3)*SIN(('OddsRatio_working_3-way'!Y20+4*PI())/3)</f>
        <v>-0.47330867363450041</v>
      </c>
      <c r="AF20" s="11">
        <f>-'OddsRatio_working_3-way'!U20/(3*'OddsRatio_working_3-way'!X20^(1/3))*COS(('OddsRatio_working_3-way'!Y20)/3)</f>
        <v>0.52130336144155454</v>
      </c>
      <c r="AG20" s="11">
        <f>-'OddsRatio_working_3-way'!U20/(3*'OddsRatio_working_3-way'!X20^(1/3))*COS(('OddsRatio_working_3-way'!Y20+2*PI())/3)</f>
        <v>-0.29849130895643611</v>
      </c>
      <c r="AH20" s="11">
        <f>-'OddsRatio_working_3-way'!U20/(3*'OddsRatio_working_3-way'!X20^(1/3))*COS(('OddsRatio_working_3-way'!Y20+4*PI())/3)</f>
        <v>-0.22281205248511826</v>
      </c>
      <c r="AI20" s="11">
        <f>'OddsRatio_working_3-way'!U20/(3*'OddsRatio_working_3-way'!X20^(1/3))*SIN(('OddsRatio_working_3-way'!Y20)/3)</f>
        <v>-4.3693439095786081E-2</v>
      </c>
      <c r="AJ20" s="11">
        <f>'OddsRatio_working_3-way'!U20/(3*'OddsRatio_working_3-way'!X20^(1/3))*SIN(('OddsRatio_working_3-way'!Y20+2*PI())/3)</f>
        <v>-0.42961523453871442</v>
      </c>
      <c r="AK20" s="11">
        <f>'OddsRatio_working_3-way'!U20/(3*'OddsRatio_working_3-way'!X20^(1/3))*SIN(('OddsRatio_working_3-way'!Y20+4*PI())/3)</f>
        <v>0.47330867363450052</v>
      </c>
      <c r="AL20" s="11">
        <f>'OddsRatio_working_3-way'!Z20+'OddsRatio_working_3-way'!AF20</f>
        <v>1.0426067228831091</v>
      </c>
      <c r="AM20" s="11">
        <f>'OddsRatio_working_3-way'!AA20+'OddsRatio_working_3-way'!AG20</f>
        <v>-0.5969826179128721</v>
      </c>
      <c r="AN20" s="11">
        <f>'OddsRatio_working_3-way'!AB20+'OddsRatio_working_3-way'!AH20</f>
        <v>-0.44562410497023652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1.0426067228831091</v>
      </c>
      <c r="AS20" s="11">
        <f>IF(('OddsRatio_working_3-way'!X20=0),IF(Q20&gt;0,-Q20^(1/3),(-Q20)^(1/3)),'OddsRatio_working_3-way'!AM20-'OddsRatio_working_3-way'!R20/3)</f>
        <v>-0.5969826179128721</v>
      </c>
      <c r="AT20" s="11">
        <f>IF(('OddsRatio_working_3-way'!X20=0),IF(Q20&gt;0,-Q20^(1/3),(-Q20)^(1/3)),'OddsRatio_working_3-way'!AN20-'OddsRatio_working_3-way'!R20/3)</f>
        <v>-0.44562410497023652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1.58</v>
      </c>
      <c r="B21" s="4">
        <f>IF('True_Odds_Calculator_3-way'!B22="","",'True_Odds_Calculator_3-way'!B22)</f>
        <v>4.43</v>
      </c>
      <c r="C21" s="4">
        <f>IF('True_Odds_Calculator_3-way'!C22="","",'True_Odds_Calculator_3-way'!C22)</f>
        <v>5.81</v>
      </c>
      <c r="D21" s="9">
        <f t="shared" si="13"/>
        <v>0.61972551242082352</v>
      </c>
      <c r="E21" s="9">
        <f t="shared" si="14"/>
        <v>0.21603835997698476</v>
      </c>
      <c r="F21" s="9">
        <f t="shared" si="15"/>
        <v>0.16423612760219175</v>
      </c>
      <c r="G21" s="9">
        <f t="shared" si="16"/>
        <v>1.0579613959716156</v>
      </c>
      <c r="H21" s="9">
        <f t="shared" si="17"/>
        <v>1.6136176096635373</v>
      </c>
      <c r="I21" s="9">
        <f t="shared" si="18"/>
        <v>4.6288075881826414</v>
      </c>
      <c r="J21" s="9">
        <f t="shared" si="19"/>
        <v>6.0887943146234704</v>
      </c>
      <c r="K21" s="11">
        <f t="shared" si="20"/>
        <v>0.63291139240506322</v>
      </c>
      <c r="L21" s="11">
        <f t="shared" si="21"/>
        <v>0.22573363431151244</v>
      </c>
      <c r="M21" s="11">
        <f t="shared" si="22"/>
        <v>0.17211703958691912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-0.235304506307081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0.21688606011324205</v>
      </c>
      <c r="Q21" s="11">
        <f>2*'OddsRatio_working_3-way'!K21*'OddsRatio_working_3-way'!L21*'OddsRatio_working_3-way'!M21</f>
        <v>4.9180512497333809E-2</v>
      </c>
      <c r="R21" s="11">
        <f t="shared" si="23"/>
        <v>0</v>
      </c>
      <c r="S21" s="11">
        <f t="shared" si="24"/>
        <v>-0.9217250596560943</v>
      </c>
      <c r="T21" s="11">
        <f t="shared" si="25"/>
        <v>-0.20900795003539557</v>
      </c>
      <c r="U21" s="11">
        <f>'OddsRatio_working_3-way'!S21-'OddsRatio_working_3-way'!R21^2/3</f>
        <v>-0.9217250596560943</v>
      </c>
      <c r="V21" s="11">
        <f>'OddsRatio_working_3-way'!S21*'OddsRatio_working_3-way'!R21/3-2*'OddsRatio_working_3-way'!R21^3/27-'OddsRatio_working_3-way'!T21</f>
        <v>0.20900795003539557</v>
      </c>
      <c r="W21" s="11">
        <f>'OddsRatio_working_3-way'!V21^2+4*'OddsRatio_working_3-way'!U21^3/27</f>
        <v>-7.2327008659823139E-2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0.17030218131150107</v>
      </c>
      <c r="Y21" s="11">
        <f>IF('OddsRatio_working_3-way'!W21&gt;=0,IF('OddsRatio_working_3-way'!V21+SQRT('OddsRatio_working_3-way'!W21)&gt;0,0,PI()),ACOS('OddsRatio_working_3-way'!V21/(2*'OddsRatio_working_3-way'!X21)))</f>
        <v>0.91013583752256155</v>
      </c>
      <c r="Z21" s="11">
        <f>'OddsRatio_working_3-way'!X21^(1/3)*COS('OddsRatio_working_3-way'!Y21/3)</f>
        <v>0.52898069798580782</v>
      </c>
      <c r="AA21" s="11">
        <f>'OddsRatio_working_3-way'!X21^(1/3)*COS(('OddsRatio_working_3-way'!Y21+2*PI())/3)</f>
        <v>-0.40789826642726024</v>
      </c>
      <c r="AB21" s="11">
        <f>'OddsRatio_working_3-way'!X21^(1/3)*COS(('OddsRatio_working_3-way'!Y21+4*PI())/3)</f>
        <v>-0.12108243155854775</v>
      </c>
      <c r="AC21" s="11">
        <f>'OddsRatio_working_3-way'!X21^(1/3)*SIN('OddsRatio_working_3-way'!Y21/3)</f>
        <v>0.16559319946929854</v>
      </c>
      <c r="AD21" s="11">
        <f>'OddsRatio_working_3-way'!X21^(1/3)*SIN(('OddsRatio_working_3-way'!Y21+2*PI())/3)</f>
        <v>0.37531412283268423</v>
      </c>
      <c r="AE21" s="11">
        <f>'OddsRatio_working_3-way'!X21^(1/3)*SIN(('OddsRatio_working_3-way'!Y21+4*PI())/3)</f>
        <v>-0.54090732230198268</v>
      </c>
      <c r="AF21" s="11">
        <f>-'OddsRatio_working_3-way'!U21/(3*'OddsRatio_working_3-way'!X21^(1/3))*COS(('OddsRatio_working_3-way'!Y21)/3)</f>
        <v>0.52898069798580793</v>
      </c>
      <c r="AG21" s="11">
        <f>-'OddsRatio_working_3-way'!U21/(3*'OddsRatio_working_3-way'!X21^(1/3))*COS(('OddsRatio_working_3-way'!Y21+2*PI())/3)</f>
        <v>-0.40789826642726035</v>
      </c>
      <c r="AH21" s="11">
        <f>-'OddsRatio_working_3-way'!U21/(3*'OddsRatio_working_3-way'!X21^(1/3))*COS(('OddsRatio_working_3-way'!Y21+4*PI())/3)</f>
        <v>-0.12108243155854778</v>
      </c>
      <c r="AI21" s="11">
        <f>'OddsRatio_working_3-way'!U21/(3*'OddsRatio_working_3-way'!X21^(1/3))*SIN(('OddsRatio_working_3-way'!Y21)/3)</f>
        <v>-0.16559319946929857</v>
      </c>
      <c r="AJ21" s="11">
        <f>'OddsRatio_working_3-way'!U21/(3*'OddsRatio_working_3-way'!X21^(1/3))*SIN(('OddsRatio_working_3-way'!Y21+2*PI())/3)</f>
        <v>-0.37531412283268428</v>
      </c>
      <c r="AK21" s="11">
        <f>'OddsRatio_working_3-way'!U21/(3*'OddsRatio_working_3-way'!X21^(1/3))*SIN(('OddsRatio_working_3-way'!Y21+4*PI())/3)</f>
        <v>0.5409073223019828</v>
      </c>
      <c r="AL21" s="11">
        <f>'OddsRatio_working_3-way'!Z21+'OddsRatio_working_3-way'!AF21</f>
        <v>1.0579613959716156</v>
      </c>
      <c r="AM21" s="11">
        <f>'OddsRatio_working_3-way'!AA21+'OddsRatio_working_3-way'!AG21</f>
        <v>-0.81579653285452058</v>
      </c>
      <c r="AN21" s="11">
        <f>'OddsRatio_working_3-way'!AB21+'OddsRatio_working_3-way'!AH21</f>
        <v>-0.24216486311709554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1.0579613959716156</v>
      </c>
      <c r="AS21" s="11">
        <f>IF(('OddsRatio_working_3-way'!X21=0),IF(Q21&gt;0,-Q21^(1/3),(-Q21)^(1/3)),'OddsRatio_working_3-way'!AM21-'OddsRatio_working_3-way'!R21/3)</f>
        <v>-0.81579653285452058</v>
      </c>
      <c r="AT21" s="11">
        <f>IF(('OddsRatio_working_3-way'!X21=0),IF(Q21&gt;0,-Q21^(1/3),(-Q21)^(1/3)),'OddsRatio_working_3-way'!AN21-'OddsRatio_working_3-way'!R21/3)</f>
        <v>-0.24216486311709554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1.41</v>
      </c>
      <c r="B22" s="4">
        <f>IF('True_Odds_Calculator_3-way'!B23="","",'True_Odds_Calculator_3-way'!B23)</f>
        <v>4.74</v>
      </c>
      <c r="C22" s="4">
        <f>IF('True_Odds_Calculator_3-way'!C23="","",'True_Odds_Calculator_3-way'!C23)</f>
        <v>8.44</v>
      </c>
      <c r="D22" s="9">
        <f t="shared" si="13"/>
        <v>0.69209146021374268</v>
      </c>
      <c r="E22" s="9">
        <f t="shared" si="14"/>
        <v>0.1976942053240151</v>
      </c>
      <c r="F22" s="9">
        <f t="shared" si="15"/>
        <v>0.11021433446224205</v>
      </c>
      <c r="G22" s="9">
        <f t="shared" si="16"/>
        <v>1.0851115519777279</v>
      </c>
      <c r="H22" s="9">
        <f t="shared" si="17"/>
        <v>1.4448957363108688</v>
      </c>
      <c r="I22" s="9">
        <f t="shared" si="18"/>
        <v>5.0583172043967037</v>
      </c>
      <c r="J22" s="9">
        <f t="shared" si="19"/>
        <v>9.0732299467142958</v>
      </c>
      <c r="K22" s="11">
        <f t="shared" si="20"/>
        <v>0.70921985815602839</v>
      </c>
      <c r="L22" s="11">
        <f t="shared" si="21"/>
        <v>0.21097046413502107</v>
      </c>
      <c r="M22" s="11">
        <f t="shared" si="22"/>
        <v>0.11848341232227488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-0.20224998287473794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0.20546768842432978</v>
      </c>
      <c r="Q22" s="11">
        <f>2*'OddsRatio_working_3-way'!K22*'OddsRatio_working_3-way'!L22*'OddsRatio_working_3-way'!M22</f>
        <v>3.5456029063732492E-2</v>
      </c>
      <c r="R22" s="11">
        <f t="shared" si="23"/>
        <v>0</v>
      </c>
      <c r="S22" s="11">
        <f t="shared" si="24"/>
        <v>-1.0159095467097503</v>
      </c>
      <c r="T22" s="11">
        <f t="shared" si="25"/>
        <v>-0.17530794593783439</v>
      </c>
      <c r="U22" s="11">
        <f>'OddsRatio_working_3-way'!S22-'OddsRatio_working_3-way'!R22^2/3</f>
        <v>-1.0159095467097503</v>
      </c>
      <c r="V22" s="11">
        <f>'OddsRatio_working_3-way'!S22*'OddsRatio_working_3-way'!R22/3-2*'OddsRatio_working_3-way'!R22^3/27-'OddsRatio_working_3-way'!T22</f>
        <v>0.17530794593783439</v>
      </c>
      <c r="W22" s="11">
        <f>'OddsRatio_working_3-way'!V22^2+4*'OddsRatio_working_3-way'!U22^3/27</f>
        <v>-0.12459927343663355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0.19706099902414495</v>
      </c>
      <c r="Y22" s="11">
        <f>IF('OddsRatio_working_3-way'!W22&gt;=0,IF('OddsRatio_working_3-way'!V22+SQRT('OddsRatio_working_3-way'!W22)&gt;0,0,PI()),ACOS('OddsRatio_working_3-way'!V22/(2*'OddsRatio_working_3-way'!X22)))</f>
        <v>1.109838355690155</v>
      </c>
      <c r="Z22" s="11">
        <f>'OddsRatio_working_3-way'!X22^(1/3)*COS('OddsRatio_working_3-way'!Y22/3)</f>
        <v>0.54255577598886406</v>
      </c>
      <c r="AA22" s="11">
        <f>'OddsRatio_working_3-way'!X22^(1/3)*COS(('OddsRatio_working_3-way'!Y22+2*PI())/3)</f>
        <v>-0.45349289597478154</v>
      </c>
      <c r="AB22" s="11">
        <f>'OddsRatio_working_3-way'!X22^(1/3)*COS(('OddsRatio_working_3-way'!Y22+4*PI())/3)</f>
        <v>-8.9062880014082427E-2</v>
      </c>
      <c r="AC22" s="11">
        <f>'OddsRatio_working_3-way'!X22^(1/3)*SIN('OddsRatio_working_3-way'!Y22/3)</f>
        <v>0.21040376781568926</v>
      </c>
      <c r="AD22" s="11">
        <f>'OddsRatio_working_3-way'!X22^(1/3)*SIN(('OddsRatio_working_3-way'!Y22+2*PI())/3)</f>
        <v>0.36466520106849087</v>
      </c>
      <c r="AE22" s="11">
        <f>'OddsRatio_working_3-way'!X22^(1/3)*SIN(('OddsRatio_working_3-way'!Y22+4*PI())/3)</f>
        <v>-0.57506896888418002</v>
      </c>
      <c r="AF22" s="11">
        <f>-'OddsRatio_working_3-way'!U22/(3*'OddsRatio_working_3-way'!X22^(1/3))*COS(('OddsRatio_working_3-way'!Y22)/3)</f>
        <v>0.54255577598886395</v>
      </c>
      <c r="AG22" s="11">
        <f>-'OddsRatio_working_3-way'!U22/(3*'OddsRatio_working_3-way'!X22^(1/3))*COS(('OddsRatio_working_3-way'!Y22+2*PI())/3)</f>
        <v>-0.45349289597478143</v>
      </c>
      <c r="AH22" s="11">
        <f>-'OddsRatio_working_3-way'!U22/(3*'OddsRatio_working_3-way'!X22^(1/3))*COS(('OddsRatio_working_3-way'!Y22+4*PI())/3)</f>
        <v>-8.9062880014082413E-2</v>
      </c>
      <c r="AI22" s="11">
        <f>'OddsRatio_working_3-way'!U22/(3*'OddsRatio_working_3-way'!X22^(1/3))*SIN(('OddsRatio_working_3-way'!Y22)/3)</f>
        <v>-0.21040376781568923</v>
      </c>
      <c r="AJ22" s="11">
        <f>'OddsRatio_working_3-way'!U22/(3*'OddsRatio_working_3-way'!X22^(1/3))*SIN(('OddsRatio_working_3-way'!Y22+2*PI())/3)</f>
        <v>-0.36466520106849082</v>
      </c>
      <c r="AK22" s="11">
        <f>'OddsRatio_working_3-way'!U22/(3*'OddsRatio_working_3-way'!X22^(1/3))*SIN(('OddsRatio_working_3-way'!Y22+4*PI())/3)</f>
        <v>0.57506896888417991</v>
      </c>
      <c r="AL22" s="11">
        <f>'OddsRatio_working_3-way'!Z22+'OddsRatio_working_3-way'!AF22</f>
        <v>1.0851115519777279</v>
      </c>
      <c r="AM22" s="11">
        <f>'OddsRatio_working_3-way'!AA22+'OddsRatio_working_3-way'!AG22</f>
        <v>-0.90698579194956297</v>
      </c>
      <c r="AN22" s="11">
        <f>'OddsRatio_working_3-way'!AB22+'OddsRatio_working_3-way'!AH22</f>
        <v>-0.17812576002816483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1.0851115519777279</v>
      </c>
      <c r="AS22" s="11">
        <f>IF(('OddsRatio_working_3-way'!X22=0),IF(Q22&gt;0,-Q22^(1/3),(-Q22)^(1/3)),'OddsRatio_working_3-way'!AM22-'OddsRatio_working_3-way'!R22/3)</f>
        <v>-0.90698579194956297</v>
      </c>
      <c r="AT22" s="11">
        <f>IF(('OddsRatio_working_3-way'!X22=0),IF(Q22&gt;0,-Q22^(1/3),(-Q22)^(1/3)),'OddsRatio_working_3-way'!AN22-'OddsRatio_working_3-way'!R22/3)</f>
        <v>-0.17812576002816483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1.82</v>
      </c>
      <c r="B23" s="4">
        <f>IF('True_Odds_Calculator_3-way'!B24="","",'True_Odds_Calculator_3-way'!B24)</f>
        <v>3.95</v>
      </c>
      <c r="C23" s="4">
        <f>IF('True_Odds_Calculator_3-way'!C24="","",'True_Odds_Calculator_3-way'!C24)</f>
        <v>4.4000000000000004</v>
      </c>
      <c r="D23" s="9">
        <f t="shared" si="13"/>
        <v>0.53725695909393956</v>
      </c>
      <c r="E23" s="9">
        <f t="shared" si="14"/>
        <v>0.24398554156755492</v>
      </c>
      <c r="F23" s="9">
        <f t="shared" si="15"/>
        <v>0.21875749933850541</v>
      </c>
      <c r="G23" s="9">
        <f t="shared" si="16"/>
        <v>1.0503740752738853</v>
      </c>
      <c r="H23" s="9">
        <f t="shared" si="17"/>
        <v>1.8613067417245863</v>
      </c>
      <c r="I23" s="9">
        <f t="shared" si="18"/>
        <v>4.0986035220579629</v>
      </c>
      <c r="J23" s="9">
        <f t="shared" si="19"/>
        <v>4.5712718559312098</v>
      </c>
      <c r="K23" s="11">
        <f t="shared" si="20"/>
        <v>0.54945054945054939</v>
      </c>
      <c r="L23" s="11">
        <f t="shared" si="21"/>
        <v>0.25316455696202528</v>
      </c>
      <c r="M23" s="11">
        <f t="shared" si="22"/>
        <v>0.22727272727272727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-0.26001213975897519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0.22667206211510008</v>
      </c>
      <c r="Q23" s="11">
        <f>2*'OddsRatio_working_3-way'!K23*'OddsRatio_working_3-way'!L23*'OddsRatio_working_3-way'!M23</f>
        <v>6.3227911329177142E-2</v>
      </c>
      <c r="R23" s="11">
        <f t="shared" si="23"/>
        <v>0</v>
      </c>
      <c r="S23" s="11">
        <f t="shared" si="24"/>
        <v>-0.87177491914500405</v>
      </c>
      <c r="T23" s="11">
        <f t="shared" si="25"/>
        <v>-0.24317292026359941</v>
      </c>
      <c r="U23" s="11">
        <f>'OddsRatio_working_3-way'!S23-'OddsRatio_working_3-way'!R23^2/3</f>
        <v>-0.87177491914500405</v>
      </c>
      <c r="V23" s="11">
        <f>'OddsRatio_working_3-way'!S23*'OddsRatio_working_3-way'!R23/3-2*'OddsRatio_working_3-way'!R23^3/27-'OddsRatio_working_3-way'!T23</f>
        <v>0.24317292026359941</v>
      </c>
      <c r="W23" s="11">
        <f>'OddsRatio_working_3-way'!V23^2+4*'OddsRatio_working_3-way'!U23^3/27</f>
        <v>-3.9021232609919201E-2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0.15664793468112345</v>
      </c>
      <c r="Y23" s="11">
        <f>IF('OddsRatio_working_3-way'!W23&gt;=0,IF('OddsRatio_working_3-way'!V23+SQRT('OddsRatio_working_3-way'!W23)&gt;0,0,PI()),ACOS('OddsRatio_working_3-way'!V23/(2*'OddsRatio_working_3-way'!X23)))</f>
        <v>0.68221728950720339</v>
      </c>
      <c r="Z23" s="11">
        <f>'OddsRatio_working_3-way'!X23^(1/3)*COS('OddsRatio_working_3-way'!Y23/3)</f>
        <v>0.52518703763694274</v>
      </c>
      <c r="AA23" s="11">
        <f>'OddsRatio_working_3-way'!X23^(1/3)*COS(('OddsRatio_working_3-way'!Y23+2*PI())/3)</f>
        <v>-0.3678439886979471</v>
      </c>
      <c r="AB23" s="11">
        <f>'OddsRatio_working_3-way'!X23^(1/3)*COS(('OddsRatio_working_3-way'!Y23+4*PI())/3)</f>
        <v>-0.15734304893899556</v>
      </c>
      <c r="AC23" s="11">
        <f>'OddsRatio_working_3-way'!X23^(1/3)*SIN('OddsRatio_working_3-way'!Y23/3)</f>
        <v>0.12153277423449982</v>
      </c>
      <c r="AD23" s="11">
        <f>'OddsRatio_working_3-way'!X23^(1/3)*SIN(('OddsRatio_working_3-way'!Y23+2*PI())/3)</f>
        <v>0.39405892921463659</v>
      </c>
      <c r="AE23" s="11">
        <f>'OddsRatio_working_3-way'!X23^(1/3)*SIN(('OddsRatio_working_3-way'!Y23+4*PI())/3)</f>
        <v>-0.51559170344913652</v>
      </c>
      <c r="AF23" s="11">
        <f>-'OddsRatio_working_3-way'!U23/(3*'OddsRatio_working_3-way'!X23^(1/3))*COS(('OddsRatio_working_3-way'!Y23)/3)</f>
        <v>0.52518703763694252</v>
      </c>
      <c r="AG23" s="11">
        <f>-'OddsRatio_working_3-way'!U23/(3*'OddsRatio_working_3-way'!X23^(1/3))*COS(('OddsRatio_working_3-way'!Y23+2*PI())/3)</f>
        <v>-0.36784398869794693</v>
      </c>
      <c r="AH23" s="11">
        <f>-'OddsRatio_working_3-way'!U23/(3*'OddsRatio_working_3-way'!X23^(1/3))*COS(('OddsRatio_working_3-way'!Y23+4*PI())/3)</f>
        <v>-0.15734304893899548</v>
      </c>
      <c r="AI23" s="11">
        <f>'OddsRatio_working_3-way'!U23/(3*'OddsRatio_working_3-way'!X23^(1/3))*SIN(('OddsRatio_working_3-way'!Y23)/3)</f>
        <v>-0.12153277423449976</v>
      </c>
      <c r="AJ23" s="11">
        <f>'OddsRatio_working_3-way'!U23/(3*'OddsRatio_working_3-way'!X23^(1/3))*SIN(('OddsRatio_working_3-way'!Y23+2*PI())/3)</f>
        <v>-0.39405892921463642</v>
      </c>
      <c r="AK23" s="11">
        <f>'OddsRatio_working_3-way'!U23/(3*'OddsRatio_working_3-way'!X23^(1/3))*SIN(('OddsRatio_working_3-way'!Y23+4*PI())/3)</f>
        <v>0.5155917034491363</v>
      </c>
      <c r="AL23" s="11">
        <f>'OddsRatio_working_3-way'!Z23+'OddsRatio_working_3-way'!AF23</f>
        <v>1.0503740752738853</v>
      </c>
      <c r="AM23" s="11">
        <f>'OddsRatio_working_3-way'!AA23+'OddsRatio_working_3-way'!AG23</f>
        <v>-0.73568797739589398</v>
      </c>
      <c r="AN23" s="11">
        <f>'OddsRatio_working_3-way'!AB23+'OddsRatio_working_3-way'!AH23</f>
        <v>-0.31468609787799107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1.0503740752738853</v>
      </c>
      <c r="AS23" s="11">
        <f>IF(('OddsRatio_working_3-way'!X23=0),IF(Q23&gt;0,-Q23^(1/3),(-Q23)^(1/3)),'OddsRatio_working_3-way'!AM23-'OddsRatio_working_3-way'!R23/3)</f>
        <v>-0.73568797739589398</v>
      </c>
      <c r="AT23" s="11">
        <f>IF(('OddsRatio_working_3-way'!X23=0),IF(Q23&gt;0,-Q23^(1/3),(-Q23)^(1/3)),'OddsRatio_working_3-way'!AN23-'OddsRatio_working_3-way'!R23/3)</f>
        <v>-0.31468609787799107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2.23</v>
      </c>
      <c r="B24" s="4">
        <f>IF('True_Odds_Calculator_3-way'!B25="","",'True_Odds_Calculator_3-way'!B25)</f>
        <v>3.24</v>
      </c>
      <c r="C24" s="4">
        <f>IF('True_Odds_Calculator_3-way'!C25="","",'True_Odds_Calculator_3-way'!C25)</f>
        <v>3.71</v>
      </c>
      <c r="D24" s="9">
        <f t="shared" si="13"/>
        <v>0.43838022246780689</v>
      </c>
      <c r="E24" s="9">
        <f t="shared" si="14"/>
        <v>0.30002052097980153</v>
      </c>
      <c r="F24" s="9">
        <f t="shared" si="15"/>
        <v>0.26159925655239141</v>
      </c>
      <c r="G24" s="9">
        <f t="shared" si="16"/>
        <v>1.0415648830545856</v>
      </c>
      <c r="H24" s="9">
        <f t="shared" si="17"/>
        <v>2.2811248061571403</v>
      </c>
      <c r="I24" s="9">
        <f t="shared" si="18"/>
        <v>3.3331053380422722</v>
      </c>
      <c r="J24" s="9">
        <f t="shared" si="19"/>
        <v>3.8226408330779273</v>
      </c>
      <c r="K24" s="11">
        <f t="shared" si="20"/>
        <v>0.44843049327354262</v>
      </c>
      <c r="L24" s="11">
        <f t="shared" si="21"/>
        <v>0.30864197530864196</v>
      </c>
      <c r="M24" s="11">
        <f t="shared" si="22"/>
        <v>0.26954177897574122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-0.2785470977365383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0.23054976942784711</v>
      </c>
      <c r="Q24" s="11">
        <f>2*'OddsRatio_working_3-way'!K24*'OddsRatio_working_3-way'!L24*'OddsRatio_working_3-way'!M24</f>
        <v>7.461157586661718E-2</v>
      </c>
      <c r="R24" s="11">
        <f t="shared" si="23"/>
        <v>0</v>
      </c>
      <c r="S24" s="11">
        <f t="shared" si="24"/>
        <v>-0.82768684829705497</v>
      </c>
      <c r="T24" s="11">
        <f t="shared" si="25"/>
        <v>-0.26785982145535758</v>
      </c>
      <c r="U24" s="11">
        <f>'OddsRatio_working_3-way'!S24-'OddsRatio_working_3-way'!R24^2/3</f>
        <v>-0.82768684829705497</v>
      </c>
      <c r="V24" s="11">
        <f>'OddsRatio_working_3-way'!S24*'OddsRatio_working_3-way'!R24/3-2*'OddsRatio_working_3-way'!R24^3/27-'OddsRatio_working_3-way'!T24</f>
        <v>0.26785982145535758</v>
      </c>
      <c r="W24" s="11">
        <f>'OddsRatio_working_3-way'!V24^2+4*'OddsRatio_working_3-way'!U24^3/27</f>
        <v>-1.2254037556408304E-2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0.14491628747875818</v>
      </c>
      <c r="Y24" s="11">
        <f>IF('OddsRatio_working_3-way'!W24&gt;=0,IF('OddsRatio_working_3-way'!V24+SQRT('OddsRatio_working_3-way'!W24)&gt;0,0,PI()),ACOS('OddsRatio_working_3-way'!V24/(2*'OddsRatio_working_3-way'!X24)))</f>
        <v>0.3918919272169139</v>
      </c>
      <c r="Z24" s="11">
        <f>'OddsRatio_working_3-way'!X24^(1/3)*COS('OddsRatio_working_3-way'!Y24/3)</f>
        <v>0.52078244152729281</v>
      </c>
      <c r="AA24" s="11">
        <f>'OddsRatio_working_3-way'!X24^(1/3)*COS(('OddsRatio_working_3-way'!Y24+2*PI())/3)</f>
        <v>-0.31964447824302528</v>
      </c>
      <c r="AB24" s="11">
        <f>'OddsRatio_working_3-way'!X24^(1/3)*COS(('OddsRatio_working_3-way'!Y24+4*PI())/3)</f>
        <v>-0.20113796328426772</v>
      </c>
      <c r="AC24" s="11">
        <f>'OddsRatio_working_3-way'!X24^(1/3)*SIN('OddsRatio_working_3-way'!Y24/3)</f>
        <v>6.8419768312163218E-2</v>
      </c>
      <c r="AD24" s="11">
        <f>'OddsRatio_working_3-way'!X24^(1/3)*SIN(('OddsRatio_working_3-way'!Y24+2*PI())/3)</f>
        <v>0.41680094005143808</v>
      </c>
      <c r="AE24" s="11">
        <f>'OddsRatio_working_3-way'!X24^(1/3)*SIN(('OddsRatio_working_3-way'!Y24+4*PI())/3)</f>
        <v>-0.48522070836360115</v>
      </c>
      <c r="AF24" s="11">
        <f>-'OddsRatio_working_3-way'!U24/(3*'OddsRatio_working_3-way'!X24^(1/3))*COS(('OddsRatio_working_3-way'!Y24)/3)</f>
        <v>0.52078244152729292</v>
      </c>
      <c r="AG24" s="11">
        <f>-'OddsRatio_working_3-way'!U24/(3*'OddsRatio_working_3-way'!X24^(1/3))*COS(('OddsRatio_working_3-way'!Y24+2*PI())/3)</f>
        <v>-0.31964447824302533</v>
      </c>
      <c r="AH24" s="11">
        <f>-'OddsRatio_working_3-way'!U24/(3*'OddsRatio_working_3-way'!X24^(1/3))*COS(('OddsRatio_working_3-way'!Y24+4*PI())/3)</f>
        <v>-0.20113796328426775</v>
      </c>
      <c r="AI24" s="11">
        <f>'OddsRatio_working_3-way'!U24/(3*'OddsRatio_working_3-way'!X24^(1/3))*SIN(('OddsRatio_working_3-way'!Y24)/3)</f>
        <v>-6.8419768312163232E-2</v>
      </c>
      <c r="AJ24" s="11">
        <f>'OddsRatio_working_3-way'!U24/(3*'OddsRatio_working_3-way'!X24^(1/3))*SIN(('OddsRatio_working_3-way'!Y24+2*PI())/3)</f>
        <v>-0.41680094005143814</v>
      </c>
      <c r="AK24" s="11">
        <f>'OddsRatio_working_3-way'!U24/(3*'OddsRatio_working_3-way'!X24^(1/3))*SIN(('OddsRatio_working_3-way'!Y24+4*PI())/3)</f>
        <v>0.48522070836360126</v>
      </c>
      <c r="AL24" s="11">
        <f>'OddsRatio_working_3-way'!Z24+'OddsRatio_working_3-way'!AF24</f>
        <v>1.0415648830545856</v>
      </c>
      <c r="AM24" s="11">
        <f>'OddsRatio_working_3-way'!AA24+'OddsRatio_working_3-way'!AG24</f>
        <v>-0.63928895648605066</v>
      </c>
      <c r="AN24" s="11">
        <f>'OddsRatio_working_3-way'!AB24+'OddsRatio_working_3-way'!AH24</f>
        <v>-0.4022759265685355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1.0415648830545856</v>
      </c>
      <c r="AS24" s="11">
        <f>IF(('OddsRatio_working_3-way'!X24=0),IF(Q24&gt;0,-Q24^(1/3),(-Q24)^(1/3)),'OddsRatio_working_3-way'!AM24-'OddsRatio_working_3-way'!R24/3)</f>
        <v>-0.63928895648605066</v>
      </c>
      <c r="AT24" s="11">
        <f>IF(('OddsRatio_working_3-way'!X24=0),IF(Q24&gt;0,-Q24^(1/3),(-Q24)^(1/3)),'OddsRatio_working_3-way'!AN24-'OddsRatio_working_3-way'!R24/3)</f>
        <v>-0.4022759265685355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1.79</v>
      </c>
      <c r="B25" s="4">
        <f>IF('True_Odds_Calculator_3-way'!B26="","",'True_Odds_Calculator_3-way'!B26)</f>
        <v>3.78</v>
      </c>
      <c r="C25" s="4">
        <f>IF('True_Odds_Calculator_3-way'!C26="","",'True_Odds_Calculator_3-way'!C26)</f>
        <v>4.83</v>
      </c>
      <c r="D25" s="9">
        <f t="shared" si="13"/>
        <v>0.546220524036653</v>
      </c>
      <c r="E25" s="9">
        <f t="shared" si="14"/>
        <v>0.25487821706316449</v>
      </c>
      <c r="F25" s="9">
        <f t="shared" si="15"/>
        <v>0.19890125890018259</v>
      </c>
      <c r="G25" s="9">
        <f t="shared" si="16"/>
        <v>1.0515979804432605</v>
      </c>
      <c r="H25" s="9">
        <f t="shared" si="17"/>
        <v>1.8307624045501758</v>
      </c>
      <c r="I25" s="9">
        <f t="shared" si="18"/>
        <v>3.9234423856322636</v>
      </c>
      <c r="J25" s="9">
        <f t="shared" si="19"/>
        <v>5.0276202650976884</v>
      </c>
      <c r="K25" s="11">
        <f t="shared" si="20"/>
        <v>0.55865921787709494</v>
      </c>
      <c r="L25" s="11">
        <f t="shared" si="21"/>
        <v>0.26455026455026459</v>
      </c>
      <c r="M25" s="11">
        <f t="shared" si="22"/>
        <v>0.20703933747412007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-0.25738231312100412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0.22643301961344459</v>
      </c>
      <c r="Q25" s="11">
        <f>2*'OddsRatio_working_3-way'!K25*'OddsRatio_working_3-way'!L25*'OddsRatio_working_3-way'!M25</f>
        <v>6.1198113409039065E-2</v>
      </c>
      <c r="R25" s="11">
        <f t="shared" si="23"/>
        <v>0</v>
      </c>
      <c r="S25" s="11">
        <f t="shared" si="24"/>
        <v>-0.87975361192356205</v>
      </c>
      <c r="T25" s="11">
        <f t="shared" si="25"/>
        <v>-0.23777124646582753</v>
      </c>
      <c r="U25" s="11">
        <f>'OddsRatio_working_3-way'!S25-'OddsRatio_working_3-way'!R25^2/3</f>
        <v>-0.87975361192356205</v>
      </c>
      <c r="V25" s="11">
        <f>'OddsRatio_working_3-way'!S25*'OddsRatio_working_3-way'!R25/3-2*'OddsRatio_working_3-way'!R25^3/27-'OddsRatio_working_3-way'!T25</f>
        <v>0.23777124646582753</v>
      </c>
      <c r="W25" s="11">
        <f>'OddsRatio_working_3-way'!V25^2+4*'OddsRatio_working_3-way'!U25^3/27</f>
        <v>-4.4338871609281384E-2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0.15880336682135762</v>
      </c>
      <c r="Y25" s="11">
        <f>IF('OddsRatio_working_3-way'!W25&gt;=0,IF('OddsRatio_working_3-way'!V25+SQRT('OddsRatio_working_3-way'!W25)&gt;0,0,PI()),ACOS('OddsRatio_working_3-way'!V25/(2*'OddsRatio_working_3-way'!X25)))</f>
        <v>0.72479681139092078</v>
      </c>
      <c r="Z25" s="11">
        <f>'OddsRatio_working_3-way'!X25^(1/3)*COS('OddsRatio_working_3-way'!Y25/3)</f>
        <v>0.52579899022163024</v>
      </c>
      <c r="AA25" s="11">
        <f>'OddsRatio_working_3-way'!X25^(1/3)*COS(('OddsRatio_working_3-way'!Y25+2*PI())/3)</f>
        <v>-0.37510452794056826</v>
      </c>
      <c r="AB25" s="11">
        <f>'OddsRatio_working_3-way'!X25^(1/3)*COS(('OddsRatio_working_3-way'!Y25+4*PI())/3)</f>
        <v>-0.15069446228106209</v>
      </c>
      <c r="AC25" s="11">
        <f>'OddsRatio_working_3-way'!X25^(1/3)*SIN('OddsRatio_working_3-way'!Y25/3)</f>
        <v>0.12956321181737745</v>
      </c>
      <c r="AD25" s="11">
        <f>'OddsRatio_working_3-way'!X25^(1/3)*SIN(('OddsRatio_working_3-way'!Y25+2*PI())/3)</f>
        <v>0.3905736769074486</v>
      </c>
      <c r="AE25" s="11">
        <f>'OddsRatio_working_3-way'!X25^(1/3)*SIN(('OddsRatio_working_3-way'!Y25+4*PI())/3)</f>
        <v>-0.52013688872482622</v>
      </c>
      <c r="AF25" s="11">
        <f>-'OddsRatio_working_3-way'!U25/(3*'OddsRatio_working_3-way'!X25^(1/3))*COS(('OddsRatio_working_3-way'!Y25)/3)</f>
        <v>0.52579899022163035</v>
      </c>
      <c r="AG25" s="11">
        <f>-'OddsRatio_working_3-way'!U25/(3*'OddsRatio_working_3-way'!X25^(1/3))*COS(('OddsRatio_working_3-way'!Y25+2*PI())/3)</f>
        <v>-0.37510452794056831</v>
      </c>
      <c r="AH25" s="11">
        <f>-'OddsRatio_working_3-way'!U25/(3*'OddsRatio_working_3-way'!X25^(1/3))*COS(('OddsRatio_working_3-way'!Y25+4*PI())/3)</f>
        <v>-0.15069446228106212</v>
      </c>
      <c r="AI25" s="11">
        <f>'OddsRatio_working_3-way'!U25/(3*'OddsRatio_working_3-way'!X25^(1/3))*SIN(('OddsRatio_working_3-way'!Y25)/3)</f>
        <v>-0.12956321181737748</v>
      </c>
      <c r="AJ25" s="11">
        <f>'OddsRatio_working_3-way'!U25/(3*'OddsRatio_working_3-way'!X25^(1/3))*SIN(('OddsRatio_working_3-way'!Y25+2*PI())/3)</f>
        <v>-0.39057367690744871</v>
      </c>
      <c r="AK25" s="11">
        <f>'OddsRatio_working_3-way'!U25/(3*'OddsRatio_working_3-way'!X25^(1/3))*SIN(('OddsRatio_working_3-way'!Y25+4*PI())/3)</f>
        <v>0.52013688872482633</v>
      </c>
      <c r="AL25" s="11">
        <f>'OddsRatio_working_3-way'!Z25+'OddsRatio_working_3-way'!AF25</f>
        <v>1.0515979804432605</v>
      </c>
      <c r="AM25" s="11">
        <f>'OddsRatio_working_3-way'!AA25+'OddsRatio_working_3-way'!AG25</f>
        <v>-0.75020905588113651</v>
      </c>
      <c r="AN25" s="11">
        <f>'OddsRatio_working_3-way'!AB25+'OddsRatio_working_3-way'!AH25</f>
        <v>-0.30138892456212418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1.0515979804432605</v>
      </c>
      <c r="AS25" s="11">
        <f>IF(('OddsRatio_working_3-way'!X25=0),IF(Q25&gt;0,-Q25^(1/3),(-Q25)^(1/3)),'OddsRatio_working_3-way'!AM25-'OddsRatio_working_3-way'!R25/3)</f>
        <v>-0.75020905588113651</v>
      </c>
      <c r="AT25" s="11">
        <f>IF(('OddsRatio_working_3-way'!X25=0),IF(Q25&gt;0,-Q25^(1/3),(-Q25)^(1/3)),'OddsRatio_working_3-way'!AN25-'OddsRatio_working_3-way'!R25/3)</f>
        <v>-0.30138892456212418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2.13</v>
      </c>
      <c r="B26" s="4">
        <f>IF('True_Odds_Calculator_3-way'!B27="","",'True_Odds_Calculator_3-way'!B27)</f>
        <v>3.39</v>
      </c>
      <c r="C26" s="4">
        <f>IF('True_Odds_Calculator_3-way'!C27="","",'True_Odds_Calculator_3-way'!C27)</f>
        <v>3.79</v>
      </c>
      <c r="D26" s="9">
        <f t="shared" si="13"/>
        <v>0.45859738950155865</v>
      </c>
      <c r="E26" s="9">
        <f t="shared" si="14"/>
        <v>0.28596424470144555</v>
      </c>
      <c r="F26" s="9">
        <f t="shared" si="15"/>
        <v>0.25543836579699591</v>
      </c>
      <c r="G26" s="9">
        <f t="shared" si="16"/>
        <v>1.0447450539222292</v>
      </c>
      <c r="H26" s="9">
        <f t="shared" si="17"/>
        <v>2.180561910932119</v>
      </c>
      <c r="I26" s="9">
        <f t="shared" si="18"/>
        <v>3.4969406788741271</v>
      </c>
      <c r="J26" s="9">
        <f t="shared" si="19"/>
        <v>3.9148387004430192</v>
      </c>
      <c r="K26" s="11">
        <f t="shared" si="20"/>
        <v>0.46948356807511737</v>
      </c>
      <c r="L26" s="11">
        <f t="shared" si="21"/>
        <v>0.29498525073746312</v>
      </c>
      <c r="M26" s="11">
        <f t="shared" si="22"/>
        <v>0.26385224274406333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-0.27533538964658666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0.23057427281496801</v>
      </c>
      <c r="Q26" s="11">
        <f>2*'OddsRatio_working_3-way'!K26*'OddsRatio_working_3-way'!L26*'OddsRatio_working_3-way'!M26</f>
        <v>7.3082178388262434E-2</v>
      </c>
      <c r="R26" s="11">
        <f t="shared" si="23"/>
        <v>0</v>
      </c>
      <c r="S26" s="11">
        <f t="shared" si="24"/>
        <v>-0.83743057189606884</v>
      </c>
      <c r="T26" s="11">
        <f t="shared" si="25"/>
        <v>-0.26542965828718501</v>
      </c>
      <c r="U26" s="11">
        <f>'OddsRatio_working_3-way'!S26-'OddsRatio_working_3-way'!R26^2/3</f>
        <v>-0.83743057189606884</v>
      </c>
      <c r="V26" s="11">
        <f>'OddsRatio_working_3-way'!S26*'OddsRatio_working_3-way'!R26/3-2*'OddsRatio_working_3-way'!R26^3/27-'OddsRatio_working_3-way'!T26</f>
        <v>0.26542965828718501</v>
      </c>
      <c r="W26" s="11">
        <f>'OddsRatio_working_3-way'!V26^2+4*'OddsRatio_working_3-way'!U26^3/27</f>
        <v>-1.6551786067104321E-2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0.14748278676302884</v>
      </c>
      <c r="Y26" s="11">
        <f>IF('OddsRatio_working_3-way'!W26&gt;=0,IF('OddsRatio_working_3-way'!V26+SQRT('OddsRatio_working_3-way'!W26)&gt;0,0,PI()),ACOS('OddsRatio_working_3-way'!V26/(2*'OddsRatio_working_3-way'!X26)))</f>
        <v>0.45133282943486153</v>
      </c>
      <c r="Z26" s="11">
        <f>'OddsRatio_working_3-way'!X26^(1/3)*COS('OddsRatio_working_3-way'!Y26/3)</f>
        <v>0.52237252696111458</v>
      </c>
      <c r="AA26" s="11">
        <f>'OddsRatio_working_3-way'!X26^(1/3)*COS(('OddsRatio_working_3-way'!Y26+2*PI())/3)</f>
        <v>-0.32976359414610529</v>
      </c>
      <c r="AB26" s="11">
        <f>'OddsRatio_working_3-way'!X26^(1/3)*COS(('OddsRatio_working_3-way'!Y26+4*PI())/3)</f>
        <v>-0.19260893281500921</v>
      </c>
      <c r="AC26" s="11">
        <f>'OddsRatio_working_3-way'!X26^(1/3)*SIN('OddsRatio_working_3-way'!Y26/3)</f>
        <v>7.9186280640120343E-2</v>
      </c>
      <c r="AD26" s="11">
        <f>'OddsRatio_working_3-way'!X26^(1/3)*SIN(('OddsRatio_working_3-way'!Y26+2*PI())/3)</f>
        <v>0.4127947382673367</v>
      </c>
      <c r="AE26" s="11">
        <f>'OddsRatio_working_3-way'!X26^(1/3)*SIN(('OddsRatio_working_3-way'!Y26+4*PI())/3)</f>
        <v>-0.49198101890745699</v>
      </c>
      <c r="AF26" s="11">
        <f>-'OddsRatio_working_3-way'!U26/(3*'OddsRatio_working_3-way'!X26^(1/3))*COS(('OddsRatio_working_3-way'!Y26)/3)</f>
        <v>0.52237252696111458</v>
      </c>
      <c r="AG26" s="11">
        <f>-'OddsRatio_working_3-way'!U26/(3*'OddsRatio_working_3-way'!X26^(1/3))*COS(('OddsRatio_working_3-way'!Y26+2*PI())/3)</f>
        <v>-0.32976359414610529</v>
      </c>
      <c r="AH26" s="11">
        <f>-'OddsRatio_working_3-way'!U26/(3*'OddsRatio_working_3-way'!X26^(1/3))*COS(('OddsRatio_working_3-way'!Y26+4*PI())/3)</f>
        <v>-0.19260893281500921</v>
      </c>
      <c r="AI26" s="11">
        <f>'OddsRatio_working_3-way'!U26/(3*'OddsRatio_working_3-way'!X26^(1/3))*SIN(('OddsRatio_working_3-way'!Y26)/3)</f>
        <v>-7.9186280640120343E-2</v>
      </c>
      <c r="AJ26" s="11">
        <f>'OddsRatio_working_3-way'!U26/(3*'OddsRatio_working_3-way'!X26^(1/3))*SIN(('OddsRatio_working_3-way'!Y26+2*PI())/3)</f>
        <v>-0.4127947382673367</v>
      </c>
      <c r="AK26" s="11">
        <f>'OddsRatio_working_3-way'!U26/(3*'OddsRatio_working_3-way'!X26^(1/3))*SIN(('OddsRatio_working_3-way'!Y26+4*PI())/3)</f>
        <v>0.49198101890745699</v>
      </c>
      <c r="AL26" s="11">
        <f>'OddsRatio_working_3-way'!Z26+'OddsRatio_working_3-way'!AF26</f>
        <v>1.0447450539222292</v>
      </c>
      <c r="AM26" s="11">
        <f>'OddsRatio_working_3-way'!AA26+'OddsRatio_working_3-way'!AG26</f>
        <v>-0.65952718829221058</v>
      </c>
      <c r="AN26" s="11">
        <f>'OddsRatio_working_3-way'!AB26+'OddsRatio_working_3-way'!AH26</f>
        <v>-0.38521786563001842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1.0447450539222292</v>
      </c>
      <c r="AS26" s="11">
        <f>IF(('OddsRatio_working_3-way'!X26=0),IF(Q26&gt;0,-Q26^(1/3),(-Q26)^(1/3)),'OddsRatio_working_3-way'!AM26-'OddsRatio_working_3-way'!R26/3)</f>
        <v>-0.65952718829221058</v>
      </c>
      <c r="AT26" s="11">
        <f>IF(('OddsRatio_working_3-way'!X26=0),IF(Q26&gt;0,-Q26^(1/3),(-Q26)^(1/3)),'OddsRatio_working_3-way'!AN26-'OddsRatio_working_3-way'!R26/3)</f>
        <v>-0.38521786563001842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2.86</v>
      </c>
      <c r="B27" s="4">
        <f>IF('True_Odds_Calculator_3-way'!B28="","",'True_Odds_Calculator_3-way'!B28)</f>
        <v>3.28</v>
      </c>
      <c r="C27" s="4">
        <f>IF('True_Odds_Calculator_3-way'!C28="","",'True_Odds_Calculator_3-way'!C28)</f>
        <v>2.68</v>
      </c>
      <c r="D27" s="9">
        <f t="shared" si="13"/>
        <v>0.3403044878555001</v>
      </c>
      <c r="E27" s="9">
        <f t="shared" si="14"/>
        <v>0.2961838970892226</v>
      </c>
      <c r="F27" s="9">
        <f t="shared" si="15"/>
        <v>0.36351161505527735</v>
      </c>
      <c r="G27" s="9">
        <f t="shared" si="16"/>
        <v>1.0422284136314506</v>
      </c>
      <c r="H27" s="9">
        <f t="shared" si="17"/>
        <v>2.9385448493544977</v>
      </c>
      <c r="I27" s="9">
        <f t="shared" si="18"/>
        <v>3.3762807830797077</v>
      </c>
      <c r="J27" s="9">
        <f t="shared" si="19"/>
        <v>2.750943734900837</v>
      </c>
      <c r="K27" s="11">
        <f t="shared" si="20"/>
        <v>0.34965034965034969</v>
      </c>
      <c r="L27" s="11">
        <f t="shared" si="21"/>
        <v>0.3048780487804878</v>
      </c>
      <c r="M27" s="11">
        <f t="shared" si="22"/>
        <v>0.37313432835820892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-0.28338861720732855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0.23149857059576751</v>
      </c>
      <c r="Q27" s="11">
        <f>2*'OddsRatio_working_3-way'!K27*'OddsRatio_working_3-way'!L27*'OddsRatio_working_3-way'!M27</f>
        <v>7.9552773400607402E-2</v>
      </c>
      <c r="R27" s="11">
        <f t="shared" si="23"/>
        <v>0</v>
      </c>
      <c r="S27" s="11">
        <f t="shared" si="24"/>
        <v>-0.81689438650389401</v>
      </c>
      <c r="T27" s="11">
        <f t="shared" si="25"/>
        <v>-0.28071972044807358</v>
      </c>
      <c r="U27" s="11">
        <f>'OddsRatio_working_3-way'!S27-'OddsRatio_working_3-way'!R27^2/3</f>
        <v>-0.81689438650389401</v>
      </c>
      <c r="V27" s="11">
        <f>'OddsRatio_working_3-way'!S27*'OddsRatio_working_3-way'!R27/3-2*'OddsRatio_working_3-way'!R27^3/27-'OddsRatio_working_3-way'!T27</f>
        <v>0.28071972044807358</v>
      </c>
      <c r="W27" s="11">
        <f>'OddsRatio_working_3-way'!V27^2+4*'OddsRatio_working_3-way'!U27^3/27</f>
        <v>-1.9560019289013714E-3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0.14209113569936899</v>
      </c>
      <c r="Y27" s="11">
        <f>IF('OddsRatio_working_3-way'!W27&gt;=0,IF('OddsRatio_working_3-way'!V27+SQRT('OddsRatio_working_3-way'!W27)&gt;0,0,PI()),ACOS('OddsRatio_working_3-way'!V27/(2*'OddsRatio_working_3-way'!X27)))</f>
        <v>0.15626313932651259</v>
      </c>
      <c r="Z27" s="11">
        <f>'OddsRatio_working_3-way'!X27^(1/3)*COS('OddsRatio_working_3-way'!Y27/3)</f>
        <v>0.52111420681572529</v>
      </c>
      <c r="AA27" s="11">
        <f>'OddsRatio_working_3-way'!X27^(1/3)*COS(('OddsRatio_working_3-way'!Y27+2*PI())/3)</f>
        <v>-0.28408547388026528</v>
      </c>
      <c r="AB27" s="11">
        <f>'OddsRatio_working_3-way'!X27^(1/3)*COS(('OddsRatio_working_3-way'!Y27+4*PI())/3)</f>
        <v>-0.23702873293545992</v>
      </c>
      <c r="AC27" s="11">
        <f>'OddsRatio_working_3-way'!X27^(1/3)*SIN('OddsRatio_working_3-way'!Y27/3)</f>
        <v>2.7168222051669921E-2</v>
      </c>
      <c r="AD27" s="11">
        <f>'OddsRatio_working_3-way'!X27^(1/3)*SIN(('OddsRatio_working_3-way'!Y27+2*PI())/3)</f>
        <v>0.43771403034956108</v>
      </c>
      <c r="AE27" s="11">
        <f>'OddsRatio_working_3-way'!X27^(1/3)*SIN(('OddsRatio_working_3-way'!Y27+4*PI())/3)</f>
        <v>-0.46488225240123093</v>
      </c>
      <c r="AF27" s="11">
        <f>-'OddsRatio_working_3-way'!U27/(3*'OddsRatio_working_3-way'!X27^(1/3))*COS(('OddsRatio_working_3-way'!Y27)/3)</f>
        <v>0.52111420681572518</v>
      </c>
      <c r="AG27" s="11">
        <f>-'OddsRatio_working_3-way'!U27/(3*'OddsRatio_working_3-way'!X27^(1/3))*COS(('OddsRatio_working_3-way'!Y27+2*PI())/3)</f>
        <v>-0.28408547388026523</v>
      </c>
      <c r="AH27" s="11">
        <f>-'OddsRatio_working_3-way'!U27/(3*'OddsRatio_working_3-way'!X27^(1/3))*COS(('OddsRatio_working_3-way'!Y27+4*PI())/3)</f>
        <v>-0.23702873293545987</v>
      </c>
      <c r="AI27" s="11">
        <f>'OddsRatio_working_3-way'!U27/(3*'OddsRatio_working_3-way'!X27^(1/3))*SIN(('OddsRatio_working_3-way'!Y27)/3)</f>
        <v>-2.7168222051669914E-2</v>
      </c>
      <c r="AJ27" s="11">
        <f>'OddsRatio_working_3-way'!U27/(3*'OddsRatio_working_3-way'!X27^(1/3))*SIN(('OddsRatio_working_3-way'!Y27+2*PI())/3)</f>
        <v>-0.43771403034956097</v>
      </c>
      <c r="AK27" s="11">
        <f>'OddsRatio_working_3-way'!U27/(3*'OddsRatio_working_3-way'!X27^(1/3))*SIN(('OddsRatio_working_3-way'!Y27+4*PI())/3)</f>
        <v>0.46488225240123082</v>
      </c>
      <c r="AL27" s="11">
        <f>'OddsRatio_working_3-way'!Z27+'OddsRatio_working_3-way'!AF27</f>
        <v>1.0422284136314506</v>
      </c>
      <c r="AM27" s="11">
        <f>'OddsRatio_working_3-way'!AA27+'OddsRatio_working_3-way'!AG27</f>
        <v>-0.56817094776053056</v>
      </c>
      <c r="AN27" s="11">
        <f>'OddsRatio_working_3-way'!AB27+'OddsRatio_working_3-way'!AH27</f>
        <v>-0.47405746587091979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1.0422284136314506</v>
      </c>
      <c r="AS27" s="11">
        <f>IF(('OddsRatio_working_3-way'!X27=0),IF(Q27&gt;0,-Q27^(1/3),(-Q27)^(1/3)),'OddsRatio_working_3-way'!AM27-'OddsRatio_working_3-way'!R27/3)</f>
        <v>-0.56817094776053056</v>
      </c>
      <c r="AT27" s="11">
        <f>IF(('OddsRatio_working_3-way'!X27=0),IF(Q27&gt;0,-Q27^(1/3),(-Q27)^(1/3)),'OddsRatio_working_3-way'!AN27-'OddsRatio_working_3-way'!R27/3)</f>
        <v>-0.47405746587091979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4.25</v>
      </c>
      <c r="B28" s="4">
        <f>IF('True_Odds_Calculator_3-way'!B29="","",'True_Odds_Calculator_3-way'!B29)</f>
        <v>3.89</v>
      </c>
      <c r="C28" s="4">
        <f>IF('True_Odds_Calculator_3-way'!C29="","",'True_Odds_Calculator_3-way'!C29)</f>
        <v>1.86</v>
      </c>
      <c r="D28" s="9">
        <f t="shared" si="13"/>
        <v>0.22663544694408938</v>
      </c>
      <c r="E28" s="9">
        <f t="shared" si="14"/>
        <v>0.24786915748908678</v>
      </c>
      <c r="F28" s="9">
        <f t="shared" si="15"/>
        <v>0.52549539556682368</v>
      </c>
      <c r="G28" s="9">
        <f t="shared" si="16"/>
        <v>1.0499607507377573</v>
      </c>
      <c r="H28" s="9">
        <f t="shared" si="17"/>
        <v>4.4123724398977116</v>
      </c>
      <c r="I28" s="9">
        <f t="shared" si="18"/>
        <v>4.0343865696321179</v>
      </c>
      <c r="J28" s="9">
        <f t="shared" si="19"/>
        <v>1.9029662456344716</v>
      </c>
      <c r="K28" s="11">
        <f t="shared" si="20"/>
        <v>0.23529411764705882</v>
      </c>
      <c r="L28" s="11">
        <f t="shared" si="21"/>
        <v>0.25706940874035988</v>
      </c>
      <c r="M28" s="11">
        <f t="shared" si="22"/>
        <v>0.5376344086021505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-0.26268070873759575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0.22763894512112831</v>
      </c>
      <c r="Q28" s="11">
        <f>2*'OddsRatio_working_3-way'!K28*'OddsRatio_working_3-way'!L28*'OddsRatio_working_3-way'!M28</f>
        <v>6.5039698606036658E-2</v>
      </c>
      <c r="R28" s="11">
        <f t="shared" si="23"/>
        <v>0</v>
      </c>
      <c r="S28" s="11">
        <f t="shared" si="24"/>
        <v>-0.8665994020464125</v>
      </c>
      <c r="T28" s="11">
        <f t="shared" si="25"/>
        <v>-0.24759982915611783</v>
      </c>
      <c r="U28" s="11">
        <f>'OddsRatio_working_3-way'!S28-'OddsRatio_working_3-way'!R28^2/3</f>
        <v>-0.8665994020464125</v>
      </c>
      <c r="V28" s="11">
        <f>'OddsRatio_working_3-way'!S28*'OddsRatio_working_3-way'!R28/3-2*'OddsRatio_working_3-way'!R28^3/27-'OddsRatio_working_3-way'!T28</f>
        <v>0.24759982915611783</v>
      </c>
      <c r="W28" s="11">
        <f>'OddsRatio_working_3-way'!V28^2+4*'OddsRatio_working_3-way'!U28^3/27</f>
        <v>-3.5110829063411127E-2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0.15525503571667962</v>
      </c>
      <c r="Y28" s="11">
        <f>IF('OddsRatio_working_3-way'!W28&gt;=0,IF('OddsRatio_working_3-way'!V28+SQRT('OddsRatio_working_3-way'!W28)&gt;0,0,PI()),ACOS('OddsRatio_working_3-way'!V28/(2*'OddsRatio_working_3-way'!X28)))</f>
        <v>0.64782682155778082</v>
      </c>
      <c r="Z28" s="11">
        <f>'OddsRatio_working_3-way'!X28^(1/3)*COS('OddsRatio_working_3-way'!Y28/3)</f>
        <v>0.52498037536887854</v>
      </c>
      <c r="AA28" s="11">
        <f>'OddsRatio_working_3-way'!X28^(1/3)*COS(('OddsRatio_working_3-way'!Y28+2*PI())/3)</f>
        <v>-0.36222260277485346</v>
      </c>
      <c r="AB28" s="11">
        <f>'OddsRatio_working_3-way'!X28^(1/3)*COS(('OddsRatio_working_3-way'!Y28+4*PI())/3)</f>
        <v>-0.16275777259402516</v>
      </c>
      <c r="AC28" s="11">
        <f>'OddsRatio_working_3-way'!X28^(1/3)*SIN('OddsRatio_working_3-way'!Y28/3)</f>
        <v>0.11516107339876416</v>
      </c>
      <c r="AD28" s="11">
        <f>'OddsRatio_working_3-way'!X28^(1/3)*SIN(('OddsRatio_working_3-way'!Y28+2*PI())/3)</f>
        <v>0.39706580485835702</v>
      </c>
      <c r="AE28" s="11">
        <f>'OddsRatio_working_3-way'!X28^(1/3)*SIN(('OddsRatio_working_3-way'!Y28+4*PI())/3)</f>
        <v>-0.51222687825712121</v>
      </c>
      <c r="AF28" s="11">
        <f>-'OddsRatio_working_3-way'!U28/(3*'OddsRatio_working_3-way'!X28^(1/3))*COS(('OddsRatio_working_3-way'!Y28)/3)</f>
        <v>0.52498037536887865</v>
      </c>
      <c r="AG28" s="11">
        <f>-'OddsRatio_working_3-way'!U28/(3*'OddsRatio_working_3-way'!X28^(1/3))*COS(('OddsRatio_working_3-way'!Y28+2*PI())/3)</f>
        <v>-0.36222260277485352</v>
      </c>
      <c r="AH28" s="11">
        <f>-'OddsRatio_working_3-way'!U28/(3*'OddsRatio_working_3-way'!X28^(1/3))*COS(('OddsRatio_working_3-way'!Y28+4*PI())/3)</f>
        <v>-0.16275777259402519</v>
      </c>
      <c r="AI28" s="11">
        <f>'OddsRatio_working_3-way'!U28/(3*'OddsRatio_working_3-way'!X28^(1/3))*SIN(('OddsRatio_working_3-way'!Y28)/3)</f>
        <v>-0.11516107339876419</v>
      </c>
      <c r="AJ28" s="11">
        <f>'OddsRatio_working_3-way'!U28/(3*'OddsRatio_working_3-way'!X28^(1/3))*SIN(('OddsRatio_working_3-way'!Y28+2*PI())/3)</f>
        <v>-0.39706580485835713</v>
      </c>
      <c r="AK28" s="11">
        <f>'OddsRatio_working_3-way'!U28/(3*'OddsRatio_working_3-way'!X28^(1/3))*SIN(('OddsRatio_working_3-way'!Y28+4*PI())/3)</f>
        <v>0.51222687825712132</v>
      </c>
      <c r="AL28" s="11">
        <f>'OddsRatio_working_3-way'!Z28+'OddsRatio_working_3-way'!AF28</f>
        <v>1.0499607507377573</v>
      </c>
      <c r="AM28" s="11">
        <f>'OddsRatio_working_3-way'!AA28+'OddsRatio_working_3-way'!AG28</f>
        <v>-0.72444520554970704</v>
      </c>
      <c r="AN28" s="11">
        <f>'OddsRatio_working_3-way'!AB28+'OddsRatio_working_3-way'!AH28</f>
        <v>-0.32551554518805037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1.0499607507377573</v>
      </c>
      <c r="AS28" s="11">
        <f>IF(('OddsRatio_working_3-way'!X28=0),IF(Q28&gt;0,-Q28^(1/3),(-Q28)^(1/3)),'OddsRatio_working_3-way'!AM28-'OddsRatio_working_3-way'!R28/3)</f>
        <v>-0.72444520554970704</v>
      </c>
      <c r="AT28" s="11">
        <f>IF(('OddsRatio_working_3-way'!X28=0),IF(Q28&gt;0,-Q28^(1/3),(-Q28)^(1/3)),'OddsRatio_working_3-way'!AN28-'OddsRatio_working_3-way'!R28/3)</f>
        <v>-0.32551554518805037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1.92</v>
      </c>
      <c r="B29" s="4">
        <f>IF('True_Odds_Calculator_3-way'!B30="","",'True_Odds_Calculator_3-way'!B30)</f>
        <v>3.75</v>
      </c>
      <c r="C29" s="4">
        <f>IF('True_Odds_Calculator_3-way'!C30="","",'True_Odds_Calculator_3-way'!C30)</f>
        <v>4.1500000000000004</v>
      </c>
      <c r="D29" s="9">
        <f t="shared" si="13"/>
        <v>0.50943968817728236</v>
      </c>
      <c r="E29" s="9">
        <f t="shared" si="14"/>
        <v>0.25784121226146661</v>
      </c>
      <c r="F29" s="9">
        <f t="shared" si="15"/>
        <v>0.23271909956125109</v>
      </c>
      <c r="G29" s="9">
        <f t="shared" si="16"/>
        <v>1.0466748912906199</v>
      </c>
      <c r="H29" s="9">
        <f t="shared" si="17"/>
        <v>1.9629408999873705</v>
      </c>
      <c r="I29" s="9">
        <f t="shared" si="18"/>
        <v>3.8783559510492038</v>
      </c>
      <c r="J29" s="9">
        <f t="shared" si="19"/>
        <v>4.2970259075654536</v>
      </c>
      <c r="K29" s="11">
        <f t="shared" si="20"/>
        <v>0.52083333333333337</v>
      </c>
      <c r="L29" s="11">
        <f t="shared" si="21"/>
        <v>0.26666666666666666</v>
      </c>
      <c r="M29" s="11">
        <f t="shared" si="22"/>
        <v>0.24096385542168672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-0.26671686746987955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0.2282463186077644</v>
      </c>
      <c r="Q29" s="11">
        <f>2*'OddsRatio_working_3-way'!K29*'OddsRatio_working_3-way'!L29*'OddsRatio_working_3-way'!M29</f>
        <v>6.6934404283801874E-2</v>
      </c>
      <c r="R29" s="11">
        <f t="shared" si="23"/>
        <v>0</v>
      </c>
      <c r="S29" s="11">
        <f t="shared" si="24"/>
        <v>-0.85576259489302964</v>
      </c>
      <c r="T29" s="11">
        <f t="shared" si="25"/>
        <v>-0.25095677269590311</v>
      </c>
      <c r="U29" s="11">
        <f>'OddsRatio_working_3-way'!S29-'OddsRatio_working_3-way'!R29^2/3</f>
        <v>-0.85576259489302964</v>
      </c>
      <c r="V29" s="11">
        <f>'OddsRatio_working_3-way'!S29*'OddsRatio_working_3-way'!R29/3-2*'OddsRatio_working_3-way'!R29^3/27-'OddsRatio_working_3-way'!T29</f>
        <v>0.25095677269590311</v>
      </c>
      <c r="W29" s="11">
        <f>'OddsRatio_working_3-way'!V29^2+4*'OddsRatio_working_3-way'!U29^3/27</f>
        <v>-2.9865186373872976E-2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0.15235196760775371</v>
      </c>
      <c r="Y29" s="11">
        <f>IF('OddsRatio_working_3-way'!W29&gt;=0,IF('OddsRatio_working_3-way'!V29+SQRT('OddsRatio_working_3-way'!W29)&gt;0,0,PI()),ACOS('OddsRatio_working_3-way'!V29/(2*'OddsRatio_working_3-way'!X29)))</f>
        <v>0.60305184795418887</v>
      </c>
      <c r="Z29" s="11">
        <f>'OddsRatio_working_3-way'!X29^(1/3)*COS('OddsRatio_working_3-way'!Y29/3)</f>
        <v>0.52333744564530993</v>
      </c>
      <c r="AA29" s="11">
        <f>'OddsRatio_working_3-way'!X29^(1/3)*COS(('OddsRatio_working_3-way'!Y29+2*PI())/3)</f>
        <v>-0.35402178022921343</v>
      </c>
      <c r="AB29" s="11">
        <f>'OddsRatio_working_3-way'!X29^(1/3)*COS(('OddsRatio_working_3-way'!Y29+4*PI())/3)</f>
        <v>-0.16931566541609663</v>
      </c>
      <c r="AC29" s="11">
        <f>'OddsRatio_working_3-way'!X29^(1/3)*SIN('OddsRatio_working_3-way'!Y29/3)</f>
        <v>0.10664012510832285</v>
      </c>
      <c r="AD29" s="11">
        <f>'OddsRatio_working_3-way'!X29^(1/3)*SIN(('OddsRatio_working_3-way'!Y29+2*PI())/3)</f>
        <v>0.39990346012633482</v>
      </c>
      <c r="AE29" s="11">
        <f>'OddsRatio_working_3-way'!X29^(1/3)*SIN(('OddsRatio_working_3-way'!Y29+4*PI())/3)</f>
        <v>-0.5065435852346577</v>
      </c>
      <c r="AF29" s="11">
        <f>-'OddsRatio_working_3-way'!U29/(3*'OddsRatio_working_3-way'!X29^(1/3))*COS(('OddsRatio_working_3-way'!Y29)/3)</f>
        <v>0.52333744564530993</v>
      </c>
      <c r="AG29" s="11">
        <f>-'OddsRatio_working_3-way'!U29/(3*'OddsRatio_working_3-way'!X29^(1/3))*COS(('OddsRatio_working_3-way'!Y29+2*PI())/3)</f>
        <v>-0.35402178022921343</v>
      </c>
      <c r="AH29" s="11">
        <f>-'OddsRatio_working_3-way'!U29/(3*'OddsRatio_working_3-way'!X29^(1/3))*COS(('OddsRatio_working_3-way'!Y29+4*PI())/3)</f>
        <v>-0.16931566541609663</v>
      </c>
      <c r="AI29" s="11">
        <f>'OddsRatio_working_3-way'!U29/(3*'OddsRatio_working_3-way'!X29^(1/3))*SIN(('OddsRatio_working_3-way'!Y29)/3)</f>
        <v>-0.10664012510832285</v>
      </c>
      <c r="AJ29" s="11">
        <f>'OddsRatio_working_3-way'!U29/(3*'OddsRatio_working_3-way'!X29^(1/3))*SIN(('OddsRatio_working_3-way'!Y29+2*PI())/3)</f>
        <v>-0.39990346012633482</v>
      </c>
      <c r="AK29" s="11">
        <f>'OddsRatio_working_3-way'!U29/(3*'OddsRatio_working_3-way'!X29^(1/3))*SIN(('OddsRatio_working_3-way'!Y29+4*PI())/3)</f>
        <v>0.5065435852346577</v>
      </c>
      <c r="AL29" s="11">
        <f>'OddsRatio_working_3-way'!Z29+'OddsRatio_working_3-way'!AF29</f>
        <v>1.0466748912906199</v>
      </c>
      <c r="AM29" s="11">
        <f>'OddsRatio_working_3-way'!AA29+'OddsRatio_working_3-way'!AG29</f>
        <v>-0.70804356045842687</v>
      </c>
      <c r="AN29" s="11">
        <f>'OddsRatio_working_3-way'!AB29+'OddsRatio_working_3-way'!AH29</f>
        <v>-0.33863133083219327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1.0466748912906199</v>
      </c>
      <c r="AS29" s="11">
        <f>IF(('OddsRatio_working_3-way'!X29=0),IF(Q29&gt;0,-Q29^(1/3),(-Q29)^(1/3)),'OddsRatio_working_3-way'!AM29-'OddsRatio_working_3-way'!R29/3)</f>
        <v>-0.70804356045842687</v>
      </c>
      <c r="AT29" s="11">
        <f>IF(('OddsRatio_working_3-way'!X29=0),IF(Q29&gt;0,-Q29^(1/3),(-Q29)^(1/3)),'OddsRatio_working_3-way'!AN29-'OddsRatio_working_3-way'!R29/3)</f>
        <v>-0.33863133083219327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1.94</v>
      </c>
      <c r="B30" s="4">
        <f>IF('True_Odds_Calculator_3-way'!B31="","",'True_Odds_Calculator_3-way'!B31)</f>
        <v>3.81</v>
      </c>
      <c r="C30" s="4">
        <f>IF('True_Odds_Calculator_3-way'!C31="","",'True_Odds_Calculator_3-way'!C31)</f>
        <v>3.96</v>
      </c>
      <c r="D30" s="9">
        <f t="shared" si="13"/>
        <v>0.50333895604346834</v>
      </c>
      <c r="E30" s="9">
        <f t="shared" si="14"/>
        <v>0.25318371159564163</v>
      </c>
      <c r="F30" s="9">
        <f t="shared" si="15"/>
        <v>0.24347733236088967</v>
      </c>
      <c r="G30" s="9">
        <f t="shared" si="16"/>
        <v>1.0497157161705661</v>
      </c>
      <c r="H30" s="9">
        <f t="shared" si="17"/>
        <v>1.9867327732003321</v>
      </c>
      <c r="I30" s="9">
        <f t="shared" si="18"/>
        <v>3.9497011624392915</v>
      </c>
      <c r="J30" s="9">
        <f t="shared" si="19"/>
        <v>4.1071585198648757</v>
      </c>
      <c r="K30" s="11">
        <f t="shared" si="20"/>
        <v>0.51546391752577325</v>
      </c>
      <c r="L30" s="11">
        <f t="shared" si="21"/>
        <v>0.26246719160104987</v>
      </c>
      <c r="M30" s="11">
        <f t="shared" si="22"/>
        <v>0.25252525252525254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-0.26711851584000279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0.22924539930790439</v>
      </c>
      <c r="Q30" s="11">
        <f>2*'OddsRatio_working_3-way'!K30*'OddsRatio_working_3-way'!L30*'OddsRatio_working_3-way'!M30</f>
        <v>6.8329478184174189E-2</v>
      </c>
      <c r="R30" s="11">
        <f t="shared" si="23"/>
        <v>0</v>
      </c>
      <c r="S30" s="11">
        <f t="shared" si="24"/>
        <v>-0.85821605659570432</v>
      </c>
      <c r="T30" s="11">
        <f t="shared" si="25"/>
        <v>-0.25580210330721442</v>
      </c>
      <c r="U30" s="11">
        <f>'OddsRatio_working_3-way'!S30-'OddsRatio_working_3-way'!R30^2/3</f>
        <v>-0.85821605659570432</v>
      </c>
      <c r="V30" s="11">
        <f>'OddsRatio_working_3-way'!S30*'OddsRatio_working_3-way'!R30/3-2*'OddsRatio_working_3-way'!R30^3/27-'OddsRatio_working_3-way'!T30</f>
        <v>0.25580210330721442</v>
      </c>
      <c r="W30" s="11">
        <f>'OddsRatio_working_3-way'!V30^2+4*'OddsRatio_working_3-way'!U30^3/27</f>
        <v>-2.8210616007120867E-2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0.15300762404494397</v>
      </c>
      <c r="Y30" s="11">
        <f>IF('OddsRatio_working_3-way'!W30&gt;=0,IF('OddsRatio_working_3-way'!V30+SQRT('OddsRatio_working_3-way'!W30)&gt;0,0,PI()),ACOS('OddsRatio_working_3-way'!V30/(2*'OddsRatio_working_3-way'!X30)))</f>
        <v>0.58100232428341958</v>
      </c>
      <c r="Z30" s="11">
        <f>'OddsRatio_working_3-way'!X30^(1/3)*COS('OddsRatio_working_3-way'!Y30/3)</f>
        <v>0.52485785808528307</v>
      </c>
      <c r="AA30" s="11">
        <f>'OddsRatio_working_3-way'!X30^(1/3)*COS(('OddsRatio_working_3-way'!Y30+2*PI())/3)</f>
        <v>-0.35157591863580057</v>
      </c>
      <c r="AB30" s="11">
        <f>'OddsRatio_working_3-way'!X30^(1/3)*COS(('OddsRatio_working_3-way'!Y30+4*PI())/3)</f>
        <v>-0.17328193944948253</v>
      </c>
      <c r="AC30" s="11">
        <f>'OddsRatio_working_3-way'!X30^(1/3)*SIN('OddsRatio_working_3-way'!Y30/3)</f>
        <v>0.10293807687811032</v>
      </c>
      <c r="AD30" s="11">
        <f>'OddsRatio_working_3-way'!X30^(1/3)*SIN(('OddsRatio_working_3-way'!Y30+2*PI())/3)</f>
        <v>0.40307120003868768</v>
      </c>
      <c r="AE30" s="11">
        <f>'OddsRatio_working_3-way'!X30^(1/3)*SIN(('OddsRatio_working_3-way'!Y30+4*PI())/3)</f>
        <v>-0.50600927691679798</v>
      </c>
      <c r="AF30" s="11">
        <f>-'OddsRatio_working_3-way'!U30/(3*'OddsRatio_working_3-way'!X30^(1/3))*COS(('OddsRatio_working_3-way'!Y30)/3)</f>
        <v>0.52485785808528307</v>
      </c>
      <c r="AG30" s="11">
        <f>-'OddsRatio_working_3-way'!U30/(3*'OddsRatio_working_3-way'!X30^(1/3))*COS(('OddsRatio_working_3-way'!Y30+2*PI())/3)</f>
        <v>-0.35157591863580057</v>
      </c>
      <c r="AH30" s="11">
        <f>-'OddsRatio_working_3-way'!U30/(3*'OddsRatio_working_3-way'!X30^(1/3))*COS(('OddsRatio_working_3-way'!Y30+4*PI())/3)</f>
        <v>-0.17328193944948253</v>
      </c>
      <c r="AI30" s="11">
        <f>'OddsRatio_working_3-way'!U30/(3*'OddsRatio_working_3-way'!X30^(1/3))*SIN(('OddsRatio_working_3-way'!Y30)/3)</f>
        <v>-0.10293807687811032</v>
      </c>
      <c r="AJ30" s="11">
        <f>'OddsRatio_working_3-way'!U30/(3*'OddsRatio_working_3-way'!X30^(1/3))*SIN(('OddsRatio_working_3-way'!Y30+2*PI())/3)</f>
        <v>-0.40307120003868768</v>
      </c>
      <c r="AK30" s="11">
        <f>'OddsRatio_working_3-way'!U30/(3*'OddsRatio_working_3-way'!X30^(1/3))*SIN(('OddsRatio_working_3-way'!Y30+4*PI())/3)</f>
        <v>0.50600927691679798</v>
      </c>
      <c r="AL30" s="11">
        <f>'OddsRatio_working_3-way'!Z30+'OddsRatio_working_3-way'!AF30</f>
        <v>1.0497157161705661</v>
      </c>
      <c r="AM30" s="11">
        <f>'OddsRatio_working_3-way'!AA30+'OddsRatio_working_3-way'!AG30</f>
        <v>-0.70315183727160113</v>
      </c>
      <c r="AN30" s="11">
        <f>'OddsRatio_working_3-way'!AB30+'OddsRatio_working_3-way'!AH30</f>
        <v>-0.34656387889896506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1.0497157161705661</v>
      </c>
      <c r="AS30" s="11">
        <f>IF(('OddsRatio_working_3-way'!X30=0),IF(Q30&gt;0,-Q30^(1/3),(-Q30)^(1/3)),'OddsRatio_working_3-way'!AM30-'OddsRatio_working_3-way'!R30/3)</f>
        <v>-0.70315183727160113</v>
      </c>
      <c r="AT30" s="11">
        <f>IF(('OddsRatio_working_3-way'!X30=0),IF(Q30&gt;0,-Q30^(1/3),(-Q30)^(1/3)),'OddsRatio_working_3-way'!AN30-'OddsRatio_working_3-way'!R30/3)</f>
        <v>-0.34656387889896506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2.3199999999999998</v>
      </c>
      <c r="B31" s="4">
        <f>IF('True_Odds_Calculator_3-way'!B32="","",'True_Odds_Calculator_3-way'!B32)</f>
        <v>2.99</v>
      </c>
      <c r="C31" s="4">
        <f>IF('True_Odds_Calculator_3-way'!C32="","",'True_Odds_Calculator_3-way'!C32)</f>
        <v>3.83</v>
      </c>
      <c r="D31" s="9">
        <f t="shared" si="13"/>
        <v>0.42113687791308124</v>
      </c>
      <c r="E31" s="9">
        <f t="shared" si="14"/>
        <v>0.32549959882908019</v>
      </c>
      <c r="F31" s="9">
        <f t="shared" si="15"/>
        <v>0.25336352325783834</v>
      </c>
      <c r="G31" s="9">
        <f t="shared" si="16"/>
        <v>1.0413067371843288</v>
      </c>
      <c r="H31" s="9">
        <f t="shared" si="17"/>
        <v>2.374524893083314</v>
      </c>
      <c r="I31" s="9">
        <f t="shared" si="18"/>
        <v>3.0722004069968145</v>
      </c>
      <c r="J31" s="9">
        <f t="shared" si="19"/>
        <v>3.9468980662316508</v>
      </c>
      <c r="K31" s="11">
        <f t="shared" si="20"/>
        <v>0.43103448275862072</v>
      </c>
      <c r="L31" s="11">
        <f t="shared" si="21"/>
        <v>0.33444816053511706</v>
      </c>
      <c r="M31" s="11">
        <f t="shared" si="22"/>
        <v>0.2610966057441253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-0.27980501615028996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0.23110557595273462</v>
      </c>
      <c r="Q31" s="11">
        <f>2*'OddsRatio_working_3-way'!K31*'OddsRatio_working_3-way'!L31*'OddsRatio_working_3-way'!M31</f>
        <v>7.5278689235418444E-2</v>
      </c>
      <c r="R31" s="11">
        <f t="shared" si="23"/>
        <v>0</v>
      </c>
      <c r="S31" s="11">
        <f t="shared" si="24"/>
        <v>-0.82595222606231722</v>
      </c>
      <c r="T31" s="11">
        <f t="shared" si="25"/>
        <v>-0.26903981304961472</v>
      </c>
      <c r="U31" s="11">
        <f>'OddsRatio_working_3-way'!S31-'OddsRatio_working_3-way'!R31^2/3</f>
        <v>-0.82595222606231722</v>
      </c>
      <c r="V31" s="11">
        <f>'OddsRatio_working_3-way'!S31*'OddsRatio_working_3-way'!R31/3-2*'OddsRatio_working_3-way'!R31^3/27-'OddsRatio_working_3-way'!T31</f>
        <v>0.26903981304961472</v>
      </c>
      <c r="W31" s="11">
        <f>'OddsRatio_working_3-way'!V31^2+4*'OddsRatio_working_3-way'!U31^3/27</f>
        <v>-1.1093459975299882E-2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0.14446096443423004</v>
      </c>
      <c r="Y31" s="11">
        <f>IF('OddsRatio_working_3-way'!W31&gt;=0,IF('OddsRatio_working_3-way'!V31+SQRT('OddsRatio_working_3-way'!W31)&gt;0,0,PI()),ACOS('OddsRatio_working_3-way'!V31/(2*'OddsRatio_working_3-way'!X31)))</f>
        <v>0.37314580764255867</v>
      </c>
      <c r="Z31" s="11">
        <f>'OddsRatio_working_3-way'!X31^(1/3)*COS('OddsRatio_working_3-way'!Y31/3)</f>
        <v>0.52065336859216438</v>
      </c>
      <c r="AA31" s="11">
        <f>'OddsRatio_working_3-way'!X31^(1/3)*COS(('OddsRatio_working_3-way'!Y31+2*PI())/3)</f>
        <v>-0.31670140243997386</v>
      </c>
      <c r="AB31" s="11">
        <f>'OddsRatio_working_3-way'!X31^(1/3)*COS(('OddsRatio_working_3-way'!Y31+4*PI())/3)</f>
        <v>-0.20395196615219041</v>
      </c>
      <c r="AC31" s="11">
        <f>'OddsRatio_working_3-way'!X31^(1/3)*SIN('OddsRatio_working_3-way'!Y31/3)</f>
        <v>6.5095917391730374E-2</v>
      </c>
      <c r="AD31" s="11">
        <f>'OddsRatio_working_3-way'!X31^(1/3)*SIN(('OddsRatio_working_3-way'!Y31+2*PI())/3)</f>
        <v>0.41835108507089214</v>
      </c>
      <c r="AE31" s="11">
        <f>'OddsRatio_working_3-way'!X31^(1/3)*SIN(('OddsRatio_working_3-way'!Y31+4*PI())/3)</f>
        <v>-0.48344700246262245</v>
      </c>
      <c r="AF31" s="11">
        <f>-'OddsRatio_working_3-way'!U31/(3*'OddsRatio_working_3-way'!X31^(1/3))*COS(('OddsRatio_working_3-way'!Y31)/3)</f>
        <v>0.52065336859216427</v>
      </c>
      <c r="AG31" s="11">
        <f>-'OddsRatio_working_3-way'!U31/(3*'OddsRatio_working_3-way'!X31^(1/3))*COS(('OddsRatio_working_3-way'!Y31+2*PI())/3)</f>
        <v>-0.3167014024399738</v>
      </c>
      <c r="AH31" s="11">
        <f>-'OddsRatio_working_3-way'!U31/(3*'OddsRatio_working_3-way'!X31^(1/3))*COS(('OddsRatio_working_3-way'!Y31+4*PI())/3)</f>
        <v>-0.20395196615219038</v>
      </c>
      <c r="AI31" s="11">
        <f>'OddsRatio_working_3-way'!U31/(3*'OddsRatio_working_3-way'!X31^(1/3))*SIN(('OddsRatio_working_3-way'!Y31)/3)</f>
        <v>-6.509591739173036E-2</v>
      </c>
      <c r="AJ31" s="11">
        <f>'OddsRatio_working_3-way'!U31/(3*'OddsRatio_working_3-way'!X31^(1/3))*SIN(('OddsRatio_working_3-way'!Y31+2*PI())/3)</f>
        <v>-0.41835108507089208</v>
      </c>
      <c r="AK31" s="11">
        <f>'OddsRatio_working_3-way'!U31/(3*'OddsRatio_working_3-way'!X31^(1/3))*SIN(('OddsRatio_working_3-way'!Y31+4*PI())/3)</f>
        <v>0.48344700246262234</v>
      </c>
      <c r="AL31" s="11">
        <f>'OddsRatio_working_3-way'!Z31+'OddsRatio_working_3-way'!AF31</f>
        <v>1.0413067371843288</v>
      </c>
      <c r="AM31" s="11">
        <f>'OddsRatio_working_3-way'!AA31+'OddsRatio_working_3-way'!AG31</f>
        <v>-0.6334028048799476</v>
      </c>
      <c r="AN31" s="11">
        <f>'OddsRatio_working_3-way'!AB31+'OddsRatio_working_3-way'!AH31</f>
        <v>-0.40790393230438082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1.0413067371843288</v>
      </c>
      <c r="AS31" s="11">
        <f>IF(('OddsRatio_working_3-way'!X31=0),IF(Q31&gt;0,-Q31^(1/3),(-Q31)^(1/3)),'OddsRatio_working_3-way'!AM31-'OddsRatio_working_3-way'!R31/3)</f>
        <v>-0.6334028048799476</v>
      </c>
      <c r="AT31" s="11">
        <f>IF(('OddsRatio_working_3-way'!X31=0),IF(Q31&gt;0,-Q31^(1/3),(-Q31)^(1/3)),'OddsRatio_working_3-way'!AN31-'OddsRatio_working_3-way'!R31/3)</f>
        <v>-0.40790393230438082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2.14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4.03</v>
      </c>
      <c r="D32" s="9">
        <f t="shared" si="13"/>
        <v>0.45617478761693869</v>
      </c>
      <c r="E32" s="9">
        <f t="shared" si="14"/>
        <v>0.30393585689495406</v>
      </c>
      <c r="F32" s="9">
        <f t="shared" si="15"/>
        <v>0.23988935548810714</v>
      </c>
      <c r="G32" s="9">
        <f t="shared" si="16"/>
        <v>1.0457387671010954</v>
      </c>
      <c r="H32" s="9">
        <f t="shared" si="17"/>
        <v>2.1921421944952488</v>
      </c>
      <c r="I32" s="9">
        <f t="shared" si="18"/>
        <v>3.290167899951399</v>
      </c>
      <c r="J32" s="9">
        <f t="shared" si="19"/>
        <v>4.1685884643163185</v>
      </c>
      <c r="K32" s="11">
        <f t="shared" si="20"/>
        <v>0.46728971962616822</v>
      </c>
      <c r="L32" s="11">
        <f t="shared" si="21"/>
        <v>0.31347962382445144</v>
      </c>
      <c r="M32" s="11">
        <f t="shared" si="22"/>
        <v>0.24813895781637715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-0.27496796031928517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0.23117859135032942</v>
      </c>
      <c r="Q32" s="11">
        <f>2*'OddsRatio_working_3-way'!K32*'OddsRatio_working_3-way'!L32*'OddsRatio_working_3-way'!M32</f>
        <v>7.2697670235952652E-2</v>
      </c>
      <c r="R32" s="11">
        <f t="shared" si="23"/>
        <v>0</v>
      </c>
      <c r="S32" s="11">
        <f t="shared" si="24"/>
        <v>-0.84074737682852674</v>
      </c>
      <c r="T32" s="11">
        <f t="shared" si="25"/>
        <v>-0.26438596755614047</v>
      </c>
      <c r="U32" s="11">
        <f>'OddsRatio_working_3-way'!S32-'OddsRatio_working_3-way'!R32^2/3</f>
        <v>-0.84074737682852674</v>
      </c>
      <c r="V32" s="11">
        <f>'OddsRatio_working_3-way'!S32*'OddsRatio_working_3-way'!R32/3-2*'OddsRatio_working_3-way'!R32^3/27-'OddsRatio_working_3-way'!T32</f>
        <v>0.26438596755614047</v>
      </c>
      <c r="W32" s="11">
        <f>'OddsRatio_working_3-way'!V32^2+4*'OddsRatio_working_3-way'!U32^3/27</f>
        <v>-1.8142646128268811E-2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0.14835985471891089</v>
      </c>
      <c r="Y32" s="11">
        <f>IF('OddsRatio_working_3-way'!W32&gt;=0,IF('OddsRatio_working_3-way'!V32+SQRT('OddsRatio_working_3-way'!W32)&gt;0,0,PI()),ACOS('OddsRatio_working_3-way'!V32/(2*'OddsRatio_working_3-way'!X32)))</f>
        <v>0.47118863428800761</v>
      </c>
      <c r="Z32" s="11">
        <f>'OddsRatio_working_3-way'!X32^(1/3)*COS('OddsRatio_working_3-way'!Y32/3)</f>
        <v>0.52286938355054779</v>
      </c>
      <c r="AA32" s="11">
        <f>'OddsRatio_working_3-way'!X32^(1/3)*COS(('OddsRatio_working_3-way'!Y32+2*PI())/3)</f>
        <v>-0.3331462669652972</v>
      </c>
      <c r="AB32" s="11">
        <f>'OddsRatio_working_3-way'!X32^(1/3)*COS(('OddsRatio_working_3-way'!Y32+4*PI())/3)</f>
        <v>-0.18972311658525068</v>
      </c>
      <c r="AC32" s="11">
        <f>'OddsRatio_working_3-way'!X32^(1/3)*SIN('OddsRatio_working_3-way'!Y32/3)</f>
        <v>8.2805394479944061E-2</v>
      </c>
      <c r="AD32" s="11">
        <f>'OddsRatio_working_3-way'!X32^(1/3)*SIN(('OddsRatio_working_3-way'!Y32+2*PI())/3)</f>
        <v>0.41141547177591159</v>
      </c>
      <c r="AE32" s="11">
        <f>'OddsRatio_working_3-way'!X32^(1/3)*SIN(('OddsRatio_working_3-way'!Y32+4*PI())/3)</f>
        <v>-0.49422086625585571</v>
      </c>
      <c r="AF32" s="11">
        <f>-'OddsRatio_working_3-way'!U32/(3*'OddsRatio_working_3-way'!X32^(1/3))*COS(('OddsRatio_working_3-way'!Y32)/3)</f>
        <v>0.52286938355054757</v>
      </c>
      <c r="AG32" s="11">
        <f>-'OddsRatio_working_3-way'!U32/(3*'OddsRatio_working_3-way'!X32^(1/3))*COS(('OddsRatio_working_3-way'!Y32+2*PI())/3)</f>
        <v>-0.33314626696529709</v>
      </c>
      <c r="AH32" s="11">
        <f>-'OddsRatio_working_3-way'!U32/(3*'OddsRatio_working_3-way'!X32^(1/3))*COS(('OddsRatio_working_3-way'!Y32+4*PI())/3)</f>
        <v>-0.1897231165852506</v>
      </c>
      <c r="AI32" s="11">
        <f>'OddsRatio_working_3-way'!U32/(3*'OddsRatio_working_3-way'!X32^(1/3))*SIN(('OddsRatio_working_3-way'!Y32)/3)</f>
        <v>-8.2805394479944033E-2</v>
      </c>
      <c r="AJ32" s="11">
        <f>'OddsRatio_working_3-way'!U32/(3*'OddsRatio_working_3-way'!X32^(1/3))*SIN(('OddsRatio_working_3-way'!Y32+2*PI())/3)</f>
        <v>-0.41141547177591142</v>
      </c>
      <c r="AK32" s="11">
        <f>'OddsRatio_working_3-way'!U32/(3*'OddsRatio_working_3-way'!X32^(1/3))*SIN(('OddsRatio_working_3-way'!Y32+4*PI())/3)</f>
        <v>0.49422086625585548</v>
      </c>
      <c r="AL32" s="11">
        <f>'OddsRatio_working_3-way'!Z32+'OddsRatio_working_3-way'!AF32</f>
        <v>1.0457387671010954</v>
      </c>
      <c r="AM32" s="11">
        <f>'OddsRatio_working_3-way'!AA32+'OddsRatio_working_3-way'!AG32</f>
        <v>-0.66629253393059429</v>
      </c>
      <c r="AN32" s="11">
        <f>'OddsRatio_working_3-way'!AB32+'OddsRatio_working_3-way'!AH32</f>
        <v>-0.3794462331705013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1.0457387671010954</v>
      </c>
      <c r="AS32" s="11">
        <f>IF(('OddsRatio_working_3-way'!X32=0),IF(Q32&gt;0,-Q32^(1/3),(-Q32)^(1/3)),'OddsRatio_working_3-way'!AM32-'OddsRatio_working_3-way'!R32/3)</f>
        <v>-0.66629253393059429</v>
      </c>
      <c r="AT32" s="11">
        <f>IF(('OddsRatio_working_3-way'!X32=0),IF(Q32&gt;0,-Q32^(1/3),(-Q32)^(1/3)),'OddsRatio_working_3-way'!AN32-'OddsRatio_working_3-way'!R32/3)</f>
        <v>-0.3794462331705013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1.87</v>
      </c>
      <c r="B33" s="4">
        <f>IF('True_Odds_Calculator_3-way'!B34="","",'True_Odds_Calculator_3-way'!B34)</f>
        <v>3.82</v>
      </c>
      <c r="C33" s="4">
        <f>IF('True_Odds_Calculator_3-way'!C34="","",'True_Odds_Calculator_3-way'!C34)</f>
        <v>4.3099999999999996</v>
      </c>
      <c r="D33" s="9">
        <f t="shared" si="13"/>
        <v>0.52321293983497097</v>
      </c>
      <c r="E33" s="9">
        <f t="shared" si="14"/>
        <v>0.25292352291099152</v>
      </c>
      <c r="F33" s="9">
        <f t="shared" si="15"/>
        <v>0.22386353725403735</v>
      </c>
      <c r="G33" s="9">
        <f t="shared" si="16"/>
        <v>1.0474341552233419</v>
      </c>
      <c r="H33" s="9">
        <f t="shared" si="17"/>
        <v>1.911267715044308</v>
      </c>
      <c r="I33" s="9">
        <f t="shared" si="18"/>
        <v>3.9537643177298243</v>
      </c>
      <c r="J33" s="9">
        <f t="shared" si="19"/>
        <v>4.4670070537892617</v>
      </c>
      <c r="K33" s="11">
        <f t="shared" si="20"/>
        <v>0.53475935828876997</v>
      </c>
      <c r="L33" s="11">
        <f t="shared" si="21"/>
        <v>0.26178010471204188</v>
      </c>
      <c r="M33" s="11">
        <f t="shared" si="22"/>
        <v>0.23201856148491881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-0.26376314657626621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0.22736091082599763</v>
      </c>
      <c r="Q33" s="11">
        <f>2*'OddsRatio_working_3-way'!K33*'OddsRatio_working_3-way'!L33*'OddsRatio_working_3-way'!M33</f>
        <v>6.4960260235999323E-2</v>
      </c>
      <c r="R33" s="11">
        <f t="shared" si="23"/>
        <v>0</v>
      </c>
      <c r="S33" s="11">
        <f t="shared" si="24"/>
        <v>-0.86198892368861324</v>
      </c>
      <c r="T33" s="11">
        <f t="shared" si="25"/>
        <v>-0.24628254962531806</v>
      </c>
      <c r="U33" s="11">
        <f>'OddsRatio_working_3-way'!S33-'OddsRatio_working_3-way'!R33^2/3</f>
        <v>-0.86198892368861324</v>
      </c>
      <c r="V33" s="11">
        <f>'OddsRatio_working_3-way'!S33*'OddsRatio_working_3-way'!R33/3-2*'OddsRatio_working_3-way'!R33^3/27-'OddsRatio_working_3-way'!T33</f>
        <v>0.24628254962531806</v>
      </c>
      <c r="W33" s="11">
        <f>'OddsRatio_working_3-way'!V33^2+4*'OddsRatio_working_3-way'!U33^3/27</f>
        <v>-3.4230718751105636E-2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0.15401770434032325</v>
      </c>
      <c r="Y33" s="11">
        <f>IF('OddsRatio_working_3-way'!W33&gt;=0,IF('OddsRatio_working_3-way'!V33+SQRT('OddsRatio_working_3-way'!W33)&gt;0,0,PI()),ACOS('OddsRatio_working_3-way'!V33/(2*'OddsRatio_working_3-way'!X33)))</f>
        <v>0.64428944219229256</v>
      </c>
      <c r="Z33" s="11">
        <f>'OddsRatio_working_3-way'!X33^(1/3)*COS('OddsRatio_working_3-way'!Y33/3)</f>
        <v>0.52371707761167097</v>
      </c>
      <c r="AA33" s="11">
        <f>'OddsRatio_working_3-way'!X33^(1/3)*COS(('OddsRatio_working_3-way'!Y33+2*PI())/3)</f>
        <v>-0.36079057550564031</v>
      </c>
      <c r="AB33" s="11">
        <f>'OddsRatio_working_3-way'!X33^(1/3)*COS(('OddsRatio_working_3-way'!Y33+4*PI())/3)</f>
        <v>-0.16292650210603085</v>
      </c>
      <c r="AC33" s="11">
        <f>'OddsRatio_working_3-way'!X33^(1/3)*SIN('OddsRatio_working_3-way'!Y33/3)</f>
        <v>0.11423687604022062</v>
      </c>
      <c r="AD33" s="11">
        <f>'OddsRatio_working_3-way'!X33^(1/3)*SIN(('OddsRatio_working_3-way'!Y33+2*PI())/3)</f>
        <v>0.3964338555873434</v>
      </c>
      <c r="AE33" s="11">
        <f>'OddsRatio_working_3-way'!X33^(1/3)*SIN(('OddsRatio_working_3-way'!Y33+4*PI())/3)</f>
        <v>-0.51067073162756382</v>
      </c>
      <c r="AF33" s="11">
        <f>-'OddsRatio_working_3-way'!U33/(3*'OddsRatio_working_3-way'!X33^(1/3))*COS(('OddsRatio_working_3-way'!Y33)/3)</f>
        <v>0.52371707761167097</v>
      </c>
      <c r="AG33" s="11">
        <f>-'OddsRatio_working_3-way'!U33/(3*'OddsRatio_working_3-way'!X33^(1/3))*COS(('OddsRatio_working_3-way'!Y33+2*PI())/3)</f>
        <v>-0.36079057550564031</v>
      </c>
      <c r="AH33" s="11">
        <f>-'OddsRatio_working_3-way'!U33/(3*'OddsRatio_working_3-way'!X33^(1/3))*COS(('OddsRatio_working_3-way'!Y33+4*PI())/3)</f>
        <v>-0.16292650210603085</v>
      </c>
      <c r="AI33" s="11">
        <f>'OddsRatio_working_3-way'!U33/(3*'OddsRatio_working_3-way'!X33^(1/3))*SIN(('OddsRatio_working_3-way'!Y33)/3)</f>
        <v>-0.11423687604022062</v>
      </c>
      <c r="AJ33" s="11">
        <f>'OddsRatio_working_3-way'!U33/(3*'OddsRatio_working_3-way'!X33^(1/3))*SIN(('OddsRatio_working_3-way'!Y33+2*PI())/3)</f>
        <v>-0.3964338555873434</v>
      </c>
      <c r="AK33" s="11">
        <f>'OddsRatio_working_3-way'!U33/(3*'OddsRatio_working_3-way'!X33^(1/3))*SIN(('OddsRatio_working_3-way'!Y33+4*PI())/3)</f>
        <v>0.51067073162756382</v>
      </c>
      <c r="AL33" s="11">
        <f>'OddsRatio_working_3-way'!Z33+'OddsRatio_working_3-way'!AF33</f>
        <v>1.0474341552233419</v>
      </c>
      <c r="AM33" s="11">
        <f>'OddsRatio_working_3-way'!AA33+'OddsRatio_working_3-way'!AG33</f>
        <v>-0.72158115101128062</v>
      </c>
      <c r="AN33" s="11">
        <f>'OddsRatio_working_3-way'!AB33+'OddsRatio_working_3-way'!AH33</f>
        <v>-0.3258530042120617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1.0474341552233419</v>
      </c>
      <c r="AS33" s="11">
        <f>IF(('OddsRatio_working_3-way'!X33=0),IF(Q33&gt;0,-Q33^(1/3),(-Q33)^(1/3)),'OddsRatio_working_3-way'!AM33-'OddsRatio_working_3-way'!R33/3)</f>
        <v>-0.72158115101128062</v>
      </c>
      <c r="AT33" s="11">
        <f>IF(('OddsRatio_working_3-way'!X33=0),IF(Q33&gt;0,-Q33^(1/3),(-Q33)^(1/3)),'OddsRatio_working_3-way'!AN33-'OddsRatio_working_3-way'!R33/3)</f>
        <v>-0.3258530042120617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1.94</v>
      </c>
      <c r="B34" s="4">
        <f>IF('True_Odds_Calculator_3-way'!B35="","",'True_Odds_Calculator_3-way'!B35)</f>
        <v>4.04</v>
      </c>
      <c r="C34" s="4">
        <f>IF('True_Odds_Calculator_3-way'!C35="","",'True_Odds_Calculator_3-way'!C35)</f>
        <v>3.73</v>
      </c>
      <c r="D34" s="9">
        <f t="shared" si="13"/>
        <v>0.50308969101759293</v>
      </c>
      <c r="E34" s="9">
        <f t="shared" si="14"/>
        <v>0.23841771225674679</v>
      </c>
      <c r="F34" s="9">
        <f t="shared" si="15"/>
        <v>0.25849259672566033</v>
      </c>
      <c r="G34" s="9">
        <f t="shared" si="16"/>
        <v>1.0507629111022085</v>
      </c>
      <c r="H34" s="9">
        <f t="shared" si="17"/>
        <v>1.9877171364360757</v>
      </c>
      <c r="I34" s="9">
        <f t="shared" si="18"/>
        <v>4.1943192497507145</v>
      </c>
      <c r="J34" s="9">
        <f t="shared" si="19"/>
        <v>3.8685827473090293</v>
      </c>
      <c r="K34" s="11">
        <f t="shared" si="20"/>
        <v>0.51546391752577325</v>
      </c>
      <c r="L34" s="11">
        <f t="shared" si="21"/>
        <v>0.24752475247524752</v>
      </c>
      <c r="M34" s="11">
        <f t="shared" si="22"/>
        <v>0.26809651474530832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-0.26685304167906077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0.22952531565032905</v>
      </c>
      <c r="Q34" s="11">
        <f>2*'OddsRatio_working_3-way'!K34*'OddsRatio_working_3-way'!L34*'OddsRatio_working_3-way'!M34</f>
        <v>6.8412910775060828E-2</v>
      </c>
      <c r="R34" s="11">
        <f t="shared" si="23"/>
        <v>0</v>
      </c>
      <c r="S34" s="11">
        <f t="shared" si="24"/>
        <v>-0.8601187912498105</v>
      </c>
      <c r="T34" s="11">
        <f t="shared" si="25"/>
        <v>-0.25636923733228334</v>
      </c>
      <c r="U34" s="11">
        <f>'OddsRatio_working_3-way'!S34-'OddsRatio_working_3-way'!R34^2/3</f>
        <v>-0.8601187912498105</v>
      </c>
      <c r="V34" s="11">
        <f>'OddsRatio_working_3-way'!S34*'OddsRatio_working_3-way'!R34/3-2*'OddsRatio_working_3-way'!R34^3/27-'OddsRatio_working_3-way'!T34</f>
        <v>0.25636923733228334</v>
      </c>
      <c r="W34" s="11">
        <f>'OddsRatio_working_3-way'!V34^2+4*'OddsRatio_working_3-way'!U34^3/27</f>
        <v>-2.8544386065821492E-2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0.15351675146067784</v>
      </c>
      <c r="Y34" s="11">
        <f>IF('OddsRatio_working_3-way'!W34&gt;=0,IF('OddsRatio_working_3-way'!V34+SQRT('OddsRatio_working_3-way'!W34)&gt;0,0,PI()),ACOS('OddsRatio_working_3-way'!V34/(2*'OddsRatio_working_3-way'!X34)))</f>
        <v>0.58268566436393487</v>
      </c>
      <c r="Z34" s="11">
        <f>'OddsRatio_working_3-way'!X34^(1/3)*COS('OddsRatio_working_3-way'!Y34/3)</f>
        <v>0.52538145555110438</v>
      </c>
      <c r="AA34" s="11">
        <f>'OddsRatio_working_3-way'!X34^(1/3)*COS(('OddsRatio_working_3-way'!Y34+2*PI())/3)</f>
        <v>-0.35219180282331258</v>
      </c>
      <c r="AB34" s="11">
        <f>'OddsRatio_working_3-way'!X34^(1/3)*COS(('OddsRatio_working_3-way'!Y34+4*PI())/3)</f>
        <v>-0.17318965272779219</v>
      </c>
      <c r="AC34" s="11">
        <f>'OddsRatio_working_3-way'!X34^(1/3)*SIN('OddsRatio_working_3-way'!Y34/3)</f>
        <v>0.10334693954317067</v>
      </c>
      <c r="AD34" s="11">
        <f>'OddsRatio_working_3-way'!X34^(1/3)*SIN(('OddsRatio_working_3-way'!Y34+2*PI())/3)</f>
        <v>0.40332021741291596</v>
      </c>
      <c r="AE34" s="11">
        <f>'OddsRatio_working_3-way'!X34^(1/3)*SIN(('OddsRatio_working_3-way'!Y34+4*PI())/3)</f>
        <v>-0.50666715695608655</v>
      </c>
      <c r="AF34" s="11">
        <f>-'OddsRatio_working_3-way'!U34/(3*'OddsRatio_working_3-way'!X34^(1/3))*COS(('OddsRatio_working_3-way'!Y34)/3)</f>
        <v>0.52538145555110427</v>
      </c>
      <c r="AG34" s="11">
        <f>-'OddsRatio_working_3-way'!U34/(3*'OddsRatio_working_3-way'!X34^(1/3))*COS(('OddsRatio_working_3-way'!Y34+2*PI())/3)</f>
        <v>-0.35219180282331247</v>
      </c>
      <c r="AH34" s="11">
        <f>-'OddsRatio_working_3-way'!U34/(3*'OddsRatio_working_3-way'!X34^(1/3))*COS(('OddsRatio_working_3-way'!Y34+4*PI())/3)</f>
        <v>-0.17318965272779213</v>
      </c>
      <c r="AI34" s="11">
        <f>'OddsRatio_working_3-way'!U34/(3*'OddsRatio_working_3-way'!X34^(1/3))*SIN(('OddsRatio_working_3-way'!Y34)/3)</f>
        <v>-0.10334693954317066</v>
      </c>
      <c r="AJ34" s="11">
        <f>'OddsRatio_working_3-way'!U34/(3*'OddsRatio_working_3-way'!X34^(1/3))*SIN(('OddsRatio_working_3-way'!Y34+2*PI())/3)</f>
        <v>-0.40332021741291585</v>
      </c>
      <c r="AK34" s="11">
        <f>'OddsRatio_working_3-way'!U34/(3*'OddsRatio_working_3-way'!X34^(1/3))*SIN(('OddsRatio_working_3-way'!Y34+4*PI())/3)</f>
        <v>0.50666715695608644</v>
      </c>
      <c r="AL34" s="11">
        <f>'OddsRatio_working_3-way'!Z34+'OddsRatio_working_3-way'!AF34</f>
        <v>1.0507629111022085</v>
      </c>
      <c r="AM34" s="11">
        <f>'OddsRatio_working_3-way'!AA34+'OddsRatio_working_3-way'!AG34</f>
        <v>-0.70438360564662506</v>
      </c>
      <c r="AN34" s="11">
        <f>'OddsRatio_working_3-way'!AB34+'OddsRatio_working_3-way'!AH34</f>
        <v>-0.34637930545558432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1.0507629111022085</v>
      </c>
      <c r="AS34" s="11">
        <f>IF(('OddsRatio_working_3-way'!X34=0),IF(Q34&gt;0,-Q34^(1/3),(-Q34)^(1/3)),'OddsRatio_working_3-way'!AM34-'OddsRatio_working_3-way'!R34/3)</f>
        <v>-0.70438360564662506</v>
      </c>
      <c r="AT34" s="11">
        <f>IF(('OddsRatio_working_3-way'!X34=0),IF(Q34&gt;0,-Q34^(1/3),(-Q34)^(1/3)),'OddsRatio_working_3-way'!AN34-'OddsRatio_working_3-way'!R34/3)</f>
        <v>-0.34637930545558432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2.73</v>
      </c>
      <c r="B35" s="4">
        <f>IF('True_Odds_Calculator_3-way'!B36="","",'True_Odds_Calculator_3-way'!B36)</f>
        <v>3.3</v>
      </c>
      <c r="C35" s="4">
        <f>IF('True_Odds_Calculator_3-way'!C36="","",'True_Odds_Calculator_3-way'!C36)</f>
        <v>2.71</v>
      </c>
      <c r="D35" s="9">
        <f t="shared" si="13"/>
        <v>0.35312637084266529</v>
      </c>
      <c r="E35" s="9">
        <f t="shared" si="14"/>
        <v>0.29108657318048475</v>
      </c>
      <c r="F35" s="9">
        <f t="shared" si="15"/>
        <v>0.35578705597684973</v>
      </c>
      <c r="G35" s="9">
        <f t="shared" si="16"/>
        <v>1.0588713374314693</v>
      </c>
      <c r="H35" s="9">
        <f t="shared" si="17"/>
        <v>2.8318474137564422</v>
      </c>
      <c r="I35" s="9">
        <f t="shared" si="18"/>
        <v>3.4354040760923792</v>
      </c>
      <c r="J35" s="9">
        <f t="shared" si="19"/>
        <v>2.8106699870078122</v>
      </c>
      <c r="K35" s="11">
        <f t="shared" si="20"/>
        <v>0.36630036630036628</v>
      </c>
      <c r="L35" s="11">
        <f t="shared" si="21"/>
        <v>0.30303030303030304</v>
      </c>
      <c r="M35" s="11">
        <f t="shared" si="22"/>
        <v>0.36900369003690037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-0.27869178791687998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0.23510724617735684</v>
      </c>
      <c r="Q35" s="11">
        <f>2*'OddsRatio_working_3-way'!K35*'OddsRatio_working_3-way'!L35*'OddsRatio_working_3-way'!M35</f>
        <v>8.191890110709299E-2</v>
      </c>
      <c r="R35" s="11">
        <f t="shared" si="23"/>
        <v>0</v>
      </c>
      <c r="S35" s="11">
        <f t="shared" si="24"/>
        <v>-0.84361024031134257</v>
      </c>
      <c r="T35" s="11">
        <f t="shared" si="25"/>
        <v>-0.29394085028269779</v>
      </c>
      <c r="U35" s="11">
        <f>'OddsRatio_working_3-way'!S35-'OddsRatio_working_3-way'!R35^2/3</f>
        <v>-0.84361024031134257</v>
      </c>
      <c r="V35" s="11">
        <f>'OddsRatio_working_3-way'!S35*'OddsRatio_working_3-way'!R35/3-2*'OddsRatio_working_3-way'!R35^3/27-'OddsRatio_working_3-way'!T35</f>
        <v>0.29394085028269779</v>
      </c>
      <c r="W35" s="11">
        <f>'OddsRatio_working_3-way'!V35^2+4*'OddsRatio_working_3-way'!U35^3/27</f>
        <v>-2.5438208329799233E-3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0.14911827880737433</v>
      </c>
      <c r="Y35" s="11">
        <f>IF('OddsRatio_working_3-way'!W35&gt;=0,IF('OddsRatio_working_3-way'!V35+SQRT('OddsRatio_working_3-way'!W35)&gt;0,0,PI()),ACOS('OddsRatio_working_3-way'!V35/(2*'OddsRatio_working_3-way'!X35)))</f>
        <v>0.16993176586193104</v>
      </c>
      <c r="Z35" s="11">
        <f>'OddsRatio_working_3-way'!X35^(1/3)*COS('OddsRatio_working_3-way'!Y35/3)</f>
        <v>0.52943566871573466</v>
      </c>
      <c r="AA35" s="11">
        <f>'OddsRatio_working_3-way'!X35^(1/3)*COS(('OddsRatio_working_3-way'!Y35+2*PI())/3)</f>
        <v>-0.29071715351198846</v>
      </c>
      <c r="AB35" s="11">
        <f>'OddsRatio_working_3-way'!X35^(1/3)*COS(('OddsRatio_working_3-way'!Y35+4*PI())/3)</f>
        <v>-0.23871851520374629</v>
      </c>
      <c r="AC35" s="11">
        <f>'OddsRatio_working_3-way'!X35^(1/3)*SIN('OddsRatio_working_3-way'!Y35/3)</f>
        <v>3.0021427824757588E-2</v>
      </c>
      <c r="AD35" s="11">
        <f>'OddsRatio_working_3-way'!X35^(1/3)*SIN(('OddsRatio_working_3-way'!Y35+2*PI())/3)</f>
        <v>0.44349402486504952</v>
      </c>
      <c r="AE35" s="11">
        <f>'OddsRatio_working_3-way'!X35^(1/3)*SIN(('OddsRatio_working_3-way'!Y35+4*PI())/3)</f>
        <v>-0.47351545268980716</v>
      </c>
      <c r="AF35" s="11">
        <f>-'OddsRatio_working_3-way'!U35/(3*'OddsRatio_working_3-way'!X35^(1/3))*COS(('OddsRatio_working_3-way'!Y35)/3)</f>
        <v>0.52943566871573455</v>
      </c>
      <c r="AG35" s="11">
        <f>-'OddsRatio_working_3-way'!U35/(3*'OddsRatio_working_3-way'!X35^(1/3))*COS(('OddsRatio_working_3-way'!Y35+2*PI())/3)</f>
        <v>-0.2907171535119884</v>
      </c>
      <c r="AH35" s="11">
        <f>-'OddsRatio_working_3-way'!U35/(3*'OddsRatio_working_3-way'!X35^(1/3))*COS(('OddsRatio_working_3-way'!Y35+4*PI())/3)</f>
        <v>-0.23871851520374623</v>
      </c>
      <c r="AI35" s="11">
        <f>'OddsRatio_working_3-way'!U35/(3*'OddsRatio_working_3-way'!X35^(1/3))*SIN(('OddsRatio_working_3-way'!Y35)/3)</f>
        <v>-3.0021427824757585E-2</v>
      </c>
      <c r="AJ35" s="11">
        <f>'OddsRatio_working_3-way'!U35/(3*'OddsRatio_working_3-way'!X35^(1/3))*SIN(('OddsRatio_working_3-way'!Y35+2*PI())/3)</f>
        <v>-0.44349402486504941</v>
      </c>
      <c r="AK35" s="11">
        <f>'OddsRatio_working_3-way'!U35/(3*'OddsRatio_working_3-way'!X35^(1/3))*SIN(('OddsRatio_working_3-way'!Y35+4*PI())/3)</f>
        <v>0.47351545268980705</v>
      </c>
      <c r="AL35" s="11">
        <f>'OddsRatio_working_3-way'!Z35+'OddsRatio_working_3-way'!AF35</f>
        <v>1.0588713374314693</v>
      </c>
      <c r="AM35" s="11">
        <f>'OddsRatio_working_3-way'!AA35+'OddsRatio_working_3-way'!AG35</f>
        <v>-0.58143430702397692</v>
      </c>
      <c r="AN35" s="11">
        <f>'OddsRatio_working_3-way'!AB35+'OddsRatio_working_3-way'!AH35</f>
        <v>-0.47743703040749252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1.0588713374314693</v>
      </c>
      <c r="AS35" s="11">
        <f>IF(('OddsRatio_working_3-way'!X35=0),IF(Q35&gt;0,-Q35^(1/3),(-Q35)^(1/3)),'OddsRatio_working_3-way'!AM35-'OddsRatio_working_3-way'!R35/3)</f>
        <v>-0.58143430702397692</v>
      </c>
      <c r="AT35" s="11">
        <f>IF(('OddsRatio_working_3-way'!X35=0),IF(Q35&gt;0,-Q35^(1/3),(-Q35)^(1/3)),'OddsRatio_working_3-way'!AN35-'OddsRatio_working_3-way'!R35/3)</f>
        <v>-0.47743703040749252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4.3</v>
      </c>
      <c r="B36" s="4">
        <f>IF('True_Odds_Calculator_3-way'!B37="","",'True_Odds_Calculator_3-way'!B37)</f>
        <v>3.67</v>
      </c>
      <c r="C36" s="4">
        <f>IF('True_Odds_Calculator_3-way'!C37="","",'True_Odds_Calculator_3-way'!C37)</f>
        <v>1.86</v>
      </c>
      <c r="D36" s="9">
        <f t="shared" si="13"/>
        <v>0.22048982332473668</v>
      </c>
      <c r="E36" s="9">
        <f t="shared" si="14"/>
        <v>0.25903883803843702</v>
      </c>
      <c r="F36" s="9">
        <f t="shared" si="15"/>
        <v>0.52047133863682649</v>
      </c>
      <c r="G36" s="9">
        <f t="shared" si="16"/>
        <v>1.0713202155603034</v>
      </c>
      <c r="H36" s="9">
        <f t="shared" si="17"/>
        <v>4.5353567113490012</v>
      </c>
      <c r="I36" s="9">
        <f t="shared" si="18"/>
        <v>3.8604249755460098</v>
      </c>
      <c r="J36" s="9">
        <f t="shared" si="19"/>
        <v>1.9213353853818609</v>
      </c>
      <c r="K36" s="11">
        <f t="shared" si="20"/>
        <v>0.23255813953488372</v>
      </c>
      <c r="L36" s="11">
        <f t="shared" si="21"/>
        <v>0.27247956403269757</v>
      </c>
      <c r="M36" s="11">
        <f t="shared" si="22"/>
        <v>0.5376344086021505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-0.25815241276259127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0.23268759969283875</v>
      </c>
      <c r="Q36" s="11">
        <f>2*'OddsRatio_working_3-way'!K36*'OddsRatio_working_3-way'!L36*'OddsRatio_working_3-way'!M36</f>
        <v>6.8136925239484267E-2</v>
      </c>
      <c r="R36" s="11">
        <f t="shared" si="23"/>
        <v>0</v>
      </c>
      <c r="S36" s="11">
        <f t="shared" si="24"/>
        <v>-0.90135744695452014</v>
      </c>
      <c r="T36" s="11">
        <f t="shared" si="25"/>
        <v>-0.26394068724876141</v>
      </c>
      <c r="U36" s="11">
        <f>'OddsRatio_working_3-way'!S36-'OddsRatio_working_3-way'!R36^2/3</f>
        <v>-0.90135744695452014</v>
      </c>
      <c r="V36" s="11">
        <f>'OddsRatio_working_3-way'!S36*'OddsRatio_working_3-way'!R36/3-2*'OddsRatio_working_3-way'!R36^3/27-'OddsRatio_working_3-way'!T36</f>
        <v>0.26394068724876141</v>
      </c>
      <c r="W36" s="11">
        <f>'OddsRatio_working_3-way'!V36^2+4*'OddsRatio_working_3-way'!U36^3/27</f>
        <v>-3.8824731953737882E-2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0.1646886595512016</v>
      </c>
      <c r="Y36" s="11">
        <f>IF('OddsRatio_working_3-way'!W36&gt;=0,IF('OddsRatio_working_3-way'!V36+SQRT('OddsRatio_working_3-way'!W36)&gt;0,0,PI()),ACOS('OddsRatio_working_3-way'!V36/(2*'OddsRatio_working_3-way'!X36)))</f>
        <v>0.64127729709240067</v>
      </c>
      <c r="Z36" s="11">
        <f>'OddsRatio_working_3-way'!X36^(1/3)*COS('OddsRatio_working_3-way'!Y36/3)</f>
        <v>0.53566010778015172</v>
      </c>
      <c r="AA36" s="11">
        <f>'OddsRatio_working_3-way'!X36^(1/3)*COS(('OddsRatio_working_3-way'!Y36+2*PI())/3)</f>
        <v>-0.36853034405026952</v>
      </c>
      <c r="AB36" s="11">
        <f>'OddsRatio_working_3-way'!X36^(1/3)*COS(('OddsRatio_working_3-way'!Y36+4*PI())/3)</f>
        <v>-0.16712976372988209</v>
      </c>
      <c r="AC36" s="11">
        <f>'OddsRatio_working_3-way'!X36^(1/3)*SIN('OddsRatio_working_3-way'!Y36/3)</f>
        <v>0.11627867926292246</v>
      </c>
      <c r="AD36" s="11">
        <f>'OddsRatio_working_3-way'!X36^(1/3)*SIN(('OddsRatio_working_3-way'!Y36+2*PI())/3)</f>
        <v>0.40575592150006057</v>
      </c>
      <c r="AE36" s="11">
        <f>'OddsRatio_working_3-way'!X36^(1/3)*SIN(('OddsRatio_working_3-way'!Y36+4*PI())/3)</f>
        <v>-0.52203460076298314</v>
      </c>
      <c r="AF36" s="11">
        <f>-'OddsRatio_working_3-way'!U36/(3*'OddsRatio_working_3-way'!X36^(1/3))*COS(('OddsRatio_working_3-way'!Y36)/3)</f>
        <v>0.53566010778015172</v>
      </c>
      <c r="AG36" s="11">
        <f>-'OddsRatio_working_3-way'!U36/(3*'OddsRatio_working_3-way'!X36^(1/3))*COS(('OddsRatio_working_3-way'!Y36+2*PI())/3)</f>
        <v>-0.36853034405026952</v>
      </c>
      <c r="AH36" s="11">
        <f>-'OddsRatio_working_3-way'!U36/(3*'OddsRatio_working_3-way'!X36^(1/3))*COS(('OddsRatio_working_3-way'!Y36+4*PI())/3)</f>
        <v>-0.16712976372988209</v>
      </c>
      <c r="AI36" s="11">
        <f>'OddsRatio_working_3-way'!U36/(3*'OddsRatio_working_3-way'!X36^(1/3))*SIN(('OddsRatio_working_3-way'!Y36)/3)</f>
        <v>-0.11627867926292246</v>
      </c>
      <c r="AJ36" s="11">
        <f>'OddsRatio_working_3-way'!U36/(3*'OddsRatio_working_3-way'!X36^(1/3))*SIN(('OddsRatio_working_3-way'!Y36+2*PI())/3)</f>
        <v>-0.40575592150006057</v>
      </c>
      <c r="AK36" s="11">
        <f>'OddsRatio_working_3-way'!U36/(3*'OddsRatio_working_3-way'!X36^(1/3))*SIN(('OddsRatio_working_3-way'!Y36+4*PI())/3)</f>
        <v>0.52203460076298314</v>
      </c>
      <c r="AL36" s="11">
        <f>'OddsRatio_working_3-way'!Z36+'OddsRatio_working_3-way'!AF36</f>
        <v>1.0713202155603034</v>
      </c>
      <c r="AM36" s="11">
        <f>'OddsRatio_working_3-way'!AA36+'OddsRatio_working_3-way'!AG36</f>
        <v>-0.73706068810053904</v>
      </c>
      <c r="AN36" s="11">
        <f>'OddsRatio_working_3-way'!AB36+'OddsRatio_working_3-way'!AH36</f>
        <v>-0.33425952745976417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1.0713202155603034</v>
      </c>
      <c r="AS36" s="11">
        <f>IF(('OddsRatio_working_3-way'!X36=0),IF(Q36&gt;0,-Q36^(1/3),(-Q36)^(1/3)),'OddsRatio_working_3-way'!AM36-'OddsRatio_working_3-way'!R36/3)</f>
        <v>-0.73706068810053904</v>
      </c>
      <c r="AT36" s="11">
        <f>IF(('OddsRatio_working_3-way'!X36=0),IF(Q36&gt;0,-Q36^(1/3),(-Q36)^(1/3)),'OddsRatio_working_3-way'!AN36-'OddsRatio_working_3-way'!R36/3)</f>
        <v>-0.33425952745976417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1.98</v>
      </c>
      <c r="B37" s="4">
        <f>IF('True_Odds_Calculator_3-way'!B38="","",'True_Odds_Calculator_3-way'!B38)</f>
        <v>3.9</v>
      </c>
      <c r="C37" s="4">
        <f>IF('True_Odds_Calculator_3-way'!C38="","",'True_Odds_Calculator_3-way'!C38)</f>
        <v>3.57</v>
      </c>
      <c r="D37" s="9">
        <f t="shared" si="13"/>
        <v>0.4887188668809383</v>
      </c>
      <c r="E37" s="9">
        <f t="shared" si="14"/>
        <v>0.24415267902386978</v>
      </c>
      <c r="F37" s="9">
        <f t="shared" si="15"/>
        <v>0.26712845409519187</v>
      </c>
      <c r="G37" s="9">
        <f t="shared" si="16"/>
        <v>1.067516474835269</v>
      </c>
      <c r="H37" s="9">
        <f t="shared" si="17"/>
        <v>2.0461661453385633</v>
      </c>
      <c r="I37" s="9">
        <f t="shared" si="18"/>
        <v>4.0957977770222795</v>
      </c>
      <c r="J37" s="9">
        <f t="shared" si="19"/>
        <v>3.7435173403266413</v>
      </c>
      <c r="K37" s="11">
        <f t="shared" si="20"/>
        <v>0.50505050505050508</v>
      </c>
      <c r="L37" s="11">
        <f t="shared" si="21"/>
        <v>0.25641025641025644</v>
      </c>
      <c r="M37" s="11">
        <f t="shared" si="22"/>
        <v>0.28011204481792717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-0.26494710808436284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0.2339708222061164</v>
      </c>
      <c r="Q37" s="11">
        <f>2*'OddsRatio_working_3-way'!K37*'OddsRatio_working_3-way'!L37*'OddsRatio_working_3-way'!M37</f>
        <v>7.2549092156935308E-2</v>
      </c>
      <c r="R37" s="11">
        <f t="shared" si="23"/>
        <v>0</v>
      </c>
      <c r="S37" s="11">
        <f t="shared" si="24"/>
        <v>-0.88308501986599086</v>
      </c>
      <c r="T37" s="11">
        <f t="shared" si="25"/>
        <v>-0.27382481236154754</v>
      </c>
      <c r="U37" s="11">
        <f>'OddsRatio_working_3-way'!S37-'OddsRatio_working_3-way'!R37^2/3</f>
        <v>-0.88308501986599086</v>
      </c>
      <c r="V37" s="11">
        <f>'OddsRatio_working_3-way'!S37*'OddsRatio_working_3-way'!R37/3-2*'OddsRatio_working_3-way'!R37^3/27-'OddsRatio_working_3-way'!T37</f>
        <v>0.27382481236154754</v>
      </c>
      <c r="W37" s="11">
        <f>'OddsRatio_working_3-way'!V37^2+4*'OddsRatio_working_3-way'!U37^3/27</f>
        <v>-2.7044308922047802E-2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0.15970624344940662</v>
      </c>
      <c r="Y37" s="11">
        <f>IF('OddsRatio_working_3-way'!W37&gt;=0,IF('OddsRatio_working_3-way'!V37+SQRT('OddsRatio_working_3-way'!W37)&gt;0,0,PI()),ACOS('OddsRatio_working_3-way'!V37/(2*'OddsRatio_working_3-way'!X37)))</f>
        <v>0.54084004820214715</v>
      </c>
      <c r="Z37" s="11">
        <f>'OddsRatio_working_3-way'!X37^(1/3)*COS('OddsRatio_working_3-way'!Y37/3)</f>
        <v>0.53375823741763451</v>
      </c>
      <c r="AA37" s="11">
        <f>'OddsRatio_working_3-way'!X37^(1/3)*COS(('OddsRatio_working_3-way'!Y37+2*PI())/3)</f>
        <v>-0.35112793447564428</v>
      </c>
      <c r="AB37" s="11">
        <f>'OddsRatio_working_3-way'!X37^(1/3)*COS(('OddsRatio_working_3-way'!Y37+4*PI())/3)</f>
        <v>-0.1826303029419904</v>
      </c>
      <c r="AC37" s="11">
        <f>'OddsRatio_working_3-way'!X37^(1/3)*SIN('OddsRatio_working_3-way'!Y37/3)</f>
        <v>9.7282152923769433E-2</v>
      </c>
      <c r="AD37" s="11">
        <f>'OddsRatio_working_3-way'!X37^(1/3)*SIN(('OddsRatio_working_3-way'!Y37+2*PI())/3)</f>
        <v>0.41360711662099248</v>
      </c>
      <c r="AE37" s="11">
        <f>'OddsRatio_working_3-way'!X37^(1/3)*SIN(('OddsRatio_working_3-way'!Y37+4*PI())/3)</f>
        <v>-0.51088926954476199</v>
      </c>
      <c r="AF37" s="11">
        <f>-'OddsRatio_working_3-way'!U37/(3*'OddsRatio_working_3-way'!X37^(1/3))*COS(('OddsRatio_working_3-way'!Y37)/3)</f>
        <v>0.53375823741763451</v>
      </c>
      <c r="AG37" s="11">
        <f>-'OddsRatio_working_3-way'!U37/(3*'OddsRatio_working_3-way'!X37^(1/3))*COS(('OddsRatio_working_3-way'!Y37+2*PI())/3)</f>
        <v>-0.35112793447564428</v>
      </c>
      <c r="AH37" s="11">
        <f>-'OddsRatio_working_3-way'!U37/(3*'OddsRatio_working_3-way'!X37^(1/3))*COS(('OddsRatio_working_3-way'!Y37+4*PI())/3)</f>
        <v>-0.1826303029419904</v>
      </c>
      <c r="AI37" s="11">
        <f>'OddsRatio_working_3-way'!U37/(3*'OddsRatio_working_3-way'!X37^(1/3))*SIN(('OddsRatio_working_3-way'!Y37)/3)</f>
        <v>-9.7282152923769433E-2</v>
      </c>
      <c r="AJ37" s="11">
        <f>'OddsRatio_working_3-way'!U37/(3*'OddsRatio_working_3-way'!X37^(1/3))*SIN(('OddsRatio_working_3-way'!Y37+2*PI())/3)</f>
        <v>-0.41360711662099248</v>
      </c>
      <c r="AK37" s="11">
        <f>'OddsRatio_working_3-way'!U37/(3*'OddsRatio_working_3-way'!X37^(1/3))*SIN(('OddsRatio_working_3-way'!Y37+4*PI())/3)</f>
        <v>0.51088926954476199</v>
      </c>
      <c r="AL37" s="11">
        <f>'OddsRatio_working_3-way'!Z37+'OddsRatio_working_3-way'!AF37</f>
        <v>1.067516474835269</v>
      </c>
      <c r="AM37" s="11">
        <f>'OddsRatio_working_3-way'!AA37+'OddsRatio_working_3-way'!AG37</f>
        <v>-0.70225586895128855</v>
      </c>
      <c r="AN37" s="11">
        <f>'OddsRatio_working_3-way'!AB37+'OddsRatio_working_3-way'!AH37</f>
        <v>-0.36526060588398079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1.067516474835269</v>
      </c>
      <c r="AS37" s="11">
        <f>IF(('OddsRatio_working_3-way'!X37=0),IF(Q37&gt;0,-Q37^(1/3),(-Q37)^(1/3)),'OddsRatio_working_3-way'!AM37-'OddsRatio_working_3-way'!R37/3)</f>
        <v>-0.70225586895128855</v>
      </c>
      <c r="AT37" s="11">
        <f>IF(('OddsRatio_working_3-way'!X37=0),IF(Q37&gt;0,-Q37^(1/3),(-Q37)^(1/3)),'OddsRatio_working_3-way'!AN37-'OddsRatio_working_3-way'!R37/3)</f>
        <v>-0.36526060588398079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1.98</v>
      </c>
      <c r="B40" s="4">
        <f>IF('True_Odds_Calculator_3-way'!B39="","",'True_Odds_Calculator_3-way'!B39)</f>
        <v>2.99</v>
      </c>
      <c r="C40" s="4">
        <f>IF('True_Odds_Calculator_3-way'!C39="","",'True_Odds_Calculator_3-way'!C39)</f>
        <v>4.58</v>
      </c>
      <c r="D40" s="9">
        <f t="shared" si="13"/>
        <v>0.482299063400282</v>
      </c>
      <c r="E40" s="9">
        <f t="shared" si="14"/>
        <v>0.31449864801133948</v>
      </c>
      <c r="F40" s="9">
        <f t="shared" si="15"/>
        <v>0.20320228858837855</v>
      </c>
      <c r="G40" s="9">
        <f t="shared" si="16"/>
        <v>1.0953084961685167</v>
      </c>
      <c r="H40" s="9">
        <f t="shared" si="17"/>
        <v>2.0734023262451462</v>
      </c>
      <c r="I40" s="9">
        <f t="shared" si="18"/>
        <v>3.1796639073753483</v>
      </c>
      <c r="J40" s="9">
        <f t="shared" si="19"/>
        <v>4.9212044162832891</v>
      </c>
      <c r="K40" s="11">
        <f t="shared" si="20"/>
        <v>0.50505050505050508</v>
      </c>
      <c r="L40" s="11">
        <f t="shared" si="21"/>
        <v>0.33444816053511706</v>
      </c>
      <c r="M40" s="11">
        <f t="shared" si="22"/>
        <v>0.2183406113537118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-0.25748997326745571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0.24156802208824235</v>
      </c>
      <c r="Q40" s="11">
        <f>2*'OddsRatio_working_3-way'!K40*'OddsRatio_working_3-way'!L40*'OddsRatio_working_3-way'!M40</f>
        <v>7.3761228118547281E-2</v>
      </c>
      <c r="R40" s="11">
        <f t="shared" si="23"/>
        <v>0</v>
      </c>
      <c r="S40" s="11">
        <f t="shared" si="24"/>
        <v>-0.93816477209900839</v>
      </c>
      <c r="T40" s="11">
        <f t="shared" si="25"/>
        <v>-0.2864625258317583</v>
      </c>
      <c r="U40" s="11">
        <f>'OddsRatio_working_3-way'!S40-'OddsRatio_working_3-way'!R40^2/3</f>
        <v>-0.93816477209900839</v>
      </c>
      <c r="V40" s="11">
        <f>'OddsRatio_working_3-way'!S40*'OddsRatio_working_3-way'!R40/3-2*'OddsRatio_working_3-way'!R40^3/27-'OddsRatio_working_3-way'!T40</f>
        <v>0.2864625258317583</v>
      </c>
      <c r="W40" s="11">
        <f>'OddsRatio_working_3-way'!V40^2+4*'OddsRatio_working_3-way'!U40^3/27</f>
        <v>-4.0269394572930106E-2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0.17487865312756221</v>
      </c>
      <c r="Y40" s="11">
        <f>IF('OddsRatio_working_3-way'!W40&gt;=0,IF('OddsRatio_working_3-way'!V40+SQRT('OddsRatio_working_3-way'!W40)&gt;0,0,PI()),ACOS('OddsRatio_working_3-way'!V40/(2*'OddsRatio_working_3-way'!X40)))</f>
        <v>0.6110740005581381</v>
      </c>
      <c r="Z40" s="11">
        <f>'OddsRatio_working_3-way'!X40^(1/3)*COS('OddsRatio_working_3-way'!Y40/3)</f>
        <v>0.54765424808425833</v>
      </c>
      <c r="AA40" s="11">
        <f>'OddsRatio_working_3-way'!X40^(1/3)*COS(('OddsRatio_working_3-way'!Y40+2*PI())/3)</f>
        <v>-0.37179299279855504</v>
      </c>
      <c r="AB40" s="11">
        <f>'OddsRatio_working_3-way'!X40^(1/3)*COS(('OddsRatio_working_3-way'!Y40+4*PI())/3)</f>
        <v>-0.17586125528570301</v>
      </c>
      <c r="AC40" s="11">
        <f>'OddsRatio_working_3-way'!X40^(1/3)*SIN('OddsRatio_working_3-way'!Y40/3)</f>
        <v>0.11312124139583619</v>
      </c>
      <c r="AD40" s="11">
        <f>'OddsRatio_working_3-way'!X40^(1/3)*SIN(('OddsRatio_working_3-way'!Y40+2*PI())/3)</f>
        <v>0.41772187063351501</v>
      </c>
      <c r="AE40" s="11">
        <f>'OddsRatio_working_3-way'!X40^(1/3)*SIN(('OddsRatio_working_3-way'!Y40+4*PI())/3)</f>
        <v>-0.53084311202935108</v>
      </c>
      <c r="AF40" s="11">
        <f>-'OddsRatio_working_3-way'!U40/(3*'OddsRatio_working_3-way'!X40^(1/3))*COS(('OddsRatio_working_3-way'!Y40)/3)</f>
        <v>0.54765424808425833</v>
      </c>
      <c r="AG40" s="11">
        <f>-'OddsRatio_working_3-way'!U40/(3*'OddsRatio_working_3-way'!X40^(1/3))*COS(('OddsRatio_working_3-way'!Y40+2*PI())/3)</f>
        <v>-0.37179299279855504</v>
      </c>
      <c r="AH40" s="11">
        <f>-'OddsRatio_working_3-way'!U40/(3*'OddsRatio_working_3-way'!X40^(1/3))*COS(('OddsRatio_working_3-way'!Y40+4*PI())/3)</f>
        <v>-0.17586125528570301</v>
      </c>
      <c r="AI40" s="11">
        <f>'OddsRatio_working_3-way'!U40/(3*'OddsRatio_working_3-way'!X40^(1/3))*SIN(('OddsRatio_working_3-way'!Y40)/3)</f>
        <v>-0.11312124139583619</v>
      </c>
      <c r="AJ40" s="11">
        <f>'OddsRatio_working_3-way'!U40/(3*'OddsRatio_working_3-way'!X40^(1/3))*SIN(('OddsRatio_working_3-way'!Y40+2*PI())/3)</f>
        <v>-0.41772187063351501</v>
      </c>
      <c r="AK40" s="11">
        <f>'OddsRatio_working_3-way'!U40/(3*'OddsRatio_working_3-way'!X40^(1/3))*SIN(('OddsRatio_working_3-way'!Y40+4*PI())/3)</f>
        <v>0.53084311202935108</v>
      </c>
      <c r="AL40" s="11">
        <f>'OddsRatio_working_3-way'!Z40+'OddsRatio_working_3-way'!AF40</f>
        <v>1.0953084961685167</v>
      </c>
      <c r="AM40" s="11">
        <f>'OddsRatio_working_3-way'!AA40+'OddsRatio_working_3-way'!AG40</f>
        <v>-0.74358598559711009</v>
      </c>
      <c r="AN40" s="11">
        <f>'OddsRatio_working_3-way'!AB40+'OddsRatio_working_3-way'!AH40</f>
        <v>-0.35172251057140602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1.0953084961685167</v>
      </c>
      <c r="AS40" s="11">
        <f>IF(('OddsRatio_working_3-way'!X40=0),IF(Q40&gt;0,-Q40^(1/3),(-Q40)^(1/3)),'OddsRatio_working_3-way'!AM40-'OddsRatio_working_3-way'!R40/3)</f>
        <v>-0.74358598559711009</v>
      </c>
      <c r="AT40" s="11">
        <f>IF(('OddsRatio_working_3-way'!X40=0),IF(Q40&gt;0,-Q40^(1/3),(-Q40)^(1/3)),'OddsRatio_working_3-way'!AN40-'OddsRatio_working_3-way'!R40/3)</f>
        <v>-0.35172251057140602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1.83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4.76</v>
      </c>
      <c r="D41" s="9">
        <f t="shared" si="13"/>
        <v>0.52244047362054691</v>
      </c>
      <c r="E41" s="9">
        <f t="shared" si="14"/>
        <v>0.28304311618591554</v>
      </c>
      <c r="F41" s="9">
        <f t="shared" si="15"/>
        <v>0.19451641019353766</v>
      </c>
      <c r="G41" s="9">
        <f t="shared" si="16"/>
        <v>1.1013176666068121</v>
      </c>
      <c r="H41" s="9">
        <f t="shared" si="17"/>
        <v>1.9140936632836543</v>
      </c>
      <c r="I41" s="9">
        <f t="shared" si="18"/>
        <v>3.5330306331956671</v>
      </c>
      <c r="J41" s="9">
        <f t="shared" si="19"/>
        <v>5.1409544264416134</v>
      </c>
      <c r="K41" s="11">
        <f t="shared" si="20"/>
        <v>0.54644808743169393</v>
      </c>
      <c r="L41" s="11">
        <f t="shared" si="21"/>
        <v>0.30303030303030304</v>
      </c>
      <c r="M41" s="11">
        <f t="shared" si="22"/>
        <v>0.21008403361344538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-0.24970186783108683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0.23968852319864858</v>
      </c>
      <c r="Q41" s="11">
        <f>2*'OddsRatio_working_3-way'!K41*'OddsRatio_working_3-way'!L41*'OddsRatio_working_3-way'!M41</f>
        <v>6.957576870788057E-2</v>
      </c>
      <c r="R41" s="11">
        <f t="shared" si="23"/>
        <v>0</v>
      </c>
      <c r="S41" s="11">
        <f t="shared" si="24"/>
        <v>-0.95989879963888824</v>
      </c>
      <c r="T41" s="11">
        <f t="shared" si="25"/>
        <v>-0.2786353554829864</v>
      </c>
      <c r="U41" s="11">
        <f>'OddsRatio_working_3-way'!S41-'OddsRatio_working_3-way'!R41^2/3</f>
        <v>-0.95989879963888824</v>
      </c>
      <c r="V41" s="11">
        <f>'OddsRatio_working_3-way'!S41*'OddsRatio_working_3-way'!R41/3-2*'OddsRatio_working_3-way'!R41^3/27-'OddsRatio_working_3-way'!T41</f>
        <v>0.2786353554829864</v>
      </c>
      <c r="W41" s="11">
        <f>'OddsRatio_working_3-way'!V41^2+4*'OddsRatio_working_3-way'!U41^3/27</f>
        <v>-5.3392891376517121E-2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0.18099071295348784</v>
      </c>
      <c r="Y41" s="11">
        <f>IF('OddsRatio_working_3-way'!W41&gt;=0,IF('OddsRatio_working_3-way'!V41+SQRT('OddsRatio_working_3-way'!W41)&gt;0,0,PI()),ACOS('OddsRatio_working_3-way'!V41/(2*'OddsRatio_working_3-way'!X41)))</f>
        <v>0.69234624345165552</v>
      </c>
      <c r="Z41" s="11">
        <f>'OddsRatio_working_3-way'!X41^(1/3)*COS('OddsRatio_working_3-way'!Y41/3)</f>
        <v>0.55065883330340604</v>
      </c>
      <c r="AA41" s="11">
        <f>'OddsRatio_working_3-way'!X41^(1/3)*COS(('OddsRatio_working_3-way'!Y41+2*PI())/3)</f>
        <v>-0.38738224744334698</v>
      </c>
      <c r="AB41" s="11">
        <f>'OddsRatio_working_3-way'!X41^(1/3)*COS(('OddsRatio_working_3-way'!Y41+4*PI())/3)</f>
        <v>-0.16327658586005897</v>
      </c>
      <c r="AC41" s="11">
        <f>'OddsRatio_working_3-way'!X41^(1/3)*SIN('OddsRatio_working_3-way'!Y41/3)</f>
        <v>0.12938746404203044</v>
      </c>
      <c r="AD41" s="11">
        <f>'OddsRatio_working_3-way'!X41^(1/3)*SIN(('OddsRatio_working_3-way'!Y41+2*PI())/3)</f>
        <v>0.41219080643803496</v>
      </c>
      <c r="AE41" s="11">
        <f>'OddsRatio_working_3-way'!X41^(1/3)*SIN(('OddsRatio_working_3-way'!Y41+4*PI())/3)</f>
        <v>-0.54157827048006546</v>
      </c>
      <c r="AF41" s="11">
        <f>-'OddsRatio_working_3-way'!U41/(3*'OddsRatio_working_3-way'!X41^(1/3))*COS(('OddsRatio_working_3-way'!Y41)/3)</f>
        <v>0.55065883330340604</v>
      </c>
      <c r="AG41" s="11">
        <f>-'OddsRatio_working_3-way'!U41/(3*'OddsRatio_working_3-way'!X41^(1/3))*COS(('OddsRatio_working_3-way'!Y41+2*PI())/3)</f>
        <v>-0.38738224744334698</v>
      </c>
      <c r="AH41" s="11">
        <f>-'OddsRatio_working_3-way'!U41/(3*'OddsRatio_working_3-way'!X41^(1/3))*COS(('OddsRatio_working_3-way'!Y41+4*PI())/3)</f>
        <v>-0.16327658586005897</v>
      </c>
      <c r="AI41" s="11">
        <f>'OddsRatio_working_3-way'!U41/(3*'OddsRatio_working_3-way'!X41^(1/3))*SIN(('OddsRatio_working_3-way'!Y41)/3)</f>
        <v>-0.12938746404203044</v>
      </c>
      <c r="AJ41" s="11">
        <f>'OddsRatio_working_3-way'!U41/(3*'OddsRatio_working_3-way'!X41^(1/3))*SIN(('OddsRatio_working_3-way'!Y41+2*PI())/3)</f>
        <v>-0.41219080643803496</v>
      </c>
      <c r="AK41" s="11">
        <f>'OddsRatio_working_3-way'!U41/(3*'OddsRatio_working_3-way'!X41^(1/3))*SIN(('OddsRatio_working_3-way'!Y41+4*PI())/3)</f>
        <v>0.54157827048006546</v>
      </c>
      <c r="AL41" s="11">
        <f>'OddsRatio_working_3-way'!Z41+'OddsRatio_working_3-way'!AF41</f>
        <v>1.1013176666068121</v>
      </c>
      <c r="AM41" s="11">
        <f>'OddsRatio_working_3-way'!AA41+'OddsRatio_working_3-way'!AG41</f>
        <v>-0.77476449488669397</v>
      </c>
      <c r="AN41" s="11">
        <f>'OddsRatio_working_3-way'!AB41+'OddsRatio_working_3-way'!AH41</f>
        <v>-0.32655317172011794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1.1013176666068121</v>
      </c>
      <c r="AS41" s="11">
        <f>IF(('OddsRatio_working_3-way'!X41=0),IF(Q41&gt;0,-Q41^(1/3),(-Q41)^(1/3)),'OddsRatio_working_3-way'!AM41-'OddsRatio_working_3-way'!R41/3)</f>
        <v>-0.77476449488669397</v>
      </c>
      <c r="AT41" s="11">
        <f>IF(('OddsRatio_working_3-way'!X41=0),IF(Q41&gt;0,-Q41^(1/3),(-Q41)^(1/3)),'OddsRatio_working_3-way'!AN41-'OddsRatio_working_3-way'!R41/3)</f>
        <v>-0.32655317172011794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11.71</v>
      </c>
      <c r="B42" s="4">
        <f>IF('True_Odds_Calculator_3-way'!B41="","",'True_Odds_Calculator_3-way'!B41)</f>
        <v>4.43</v>
      </c>
      <c r="C42" s="4">
        <f>IF('True_Odds_Calculator_3-way'!C41="","",'True_Odds_Calculator_3-way'!C41)</f>
        <v>1.33</v>
      </c>
      <c r="D42" s="9">
        <f t="shared" si="13"/>
        <v>7.4733823025191257E-2</v>
      </c>
      <c r="E42" s="9">
        <f t="shared" si="14"/>
        <v>0.20140581549797168</v>
      </c>
      <c r="F42" s="9">
        <f t="shared" si="15"/>
        <v>0.72386036147683697</v>
      </c>
      <c r="G42" s="9">
        <f t="shared" si="16"/>
        <v>1.156005809872352</v>
      </c>
      <c r="H42" s="9">
        <f t="shared" si="17"/>
        <v>13.38082222373289</v>
      </c>
      <c r="I42" s="9">
        <f t="shared" si="18"/>
        <v>4.9650999278621661</v>
      </c>
      <c r="J42" s="9">
        <f t="shared" si="19"/>
        <v>1.3814819172578761</v>
      </c>
      <c r="K42" s="11">
        <f t="shared" si="20"/>
        <v>8.5397096498719044E-2</v>
      </c>
      <c r="L42" s="11">
        <f t="shared" si="21"/>
        <v>0.22573363431151244</v>
      </c>
      <c r="M42" s="11">
        <f t="shared" si="22"/>
        <v>0.75187969924812026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-0.17570546453149227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0.20972792924802944</v>
      </c>
      <c r="Q42" s="11">
        <f>2*'OddsRatio_working_3-way'!K42*'OddsRatio_working_3-way'!L42*'OddsRatio_working_3-way'!M42</f>
        <v>2.8987965341814709E-2</v>
      </c>
      <c r="R42" s="11">
        <f t="shared" si="23"/>
        <v>0</v>
      </c>
      <c r="S42" s="11">
        <f t="shared" si="24"/>
        <v>-1.1936335037003885</v>
      </c>
      <c r="T42" s="11">
        <f t="shared" si="25"/>
        <v>-0.16498044280585877</v>
      </c>
      <c r="U42" s="11">
        <f>'OddsRatio_working_3-way'!S42-'OddsRatio_working_3-way'!R42^2/3</f>
        <v>-1.1936335037003885</v>
      </c>
      <c r="V42" s="11">
        <f>'OddsRatio_working_3-way'!S42*'OddsRatio_working_3-way'!R42/3-2*'OddsRatio_working_3-way'!R42^3/27-'OddsRatio_working_3-way'!T42</f>
        <v>0.16498044280585877</v>
      </c>
      <c r="W42" s="11">
        <f>'OddsRatio_working_3-way'!V42^2+4*'OddsRatio_working_3-way'!U42^3/27</f>
        <v>-0.22472847484381644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0.25097162257525935</v>
      </c>
      <c r="Y42" s="11">
        <f>IF('OddsRatio_working_3-way'!W42&gt;=0,IF('OddsRatio_working_3-way'!V42+SQRT('OddsRatio_working_3-way'!W42)&gt;0,0,PI()),ACOS('OddsRatio_working_3-way'!V42/(2*'OddsRatio_working_3-way'!X42)))</f>
        <v>1.2358870797112982</v>
      </c>
      <c r="Z42" s="11">
        <f>'OddsRatio_working_3-way'!X42^(1/3)*COS('OddsRatio_working_3-way'!Y42/3)</f>
        <v>0.57800290493617601</v>
      </c>
      <c r="AA42" s="11">
        <f>'OddsRatio_working_3-way'!X42^(1/3)*COS(('OddsRatio_working_3-way'!Y42+2*PI())/3)</f>
        <v>-0.50773155405244597</v>
      </c>
      <c r="AB42" s="11">
        <f>'OddsRatio_working_3-way'!X42^(1/3)*COS(('OddsRatio_working_3-way'!Y42+4*PI())/3)</f>
        <v>-7.0271350883730266E-2</v>
      </c>
      <c r="AC42" s="11">
        <f>'OddsRatio_working_3-way'!X42^(1/3)*SIN('OddsRatio_working_3-way'!Y42/3)</f>
        <v>0.25256776605920644</v>
      </c>
      <c r="AD42" s="11">
        <f>'OddsRatio_working_3-way'!X42^(1/3)*SIN(('OddsRatio_working_3-way'!Y42+2*PI())/3)</f>
        <v>0.37428131610632709</v>
      </c>
      <c r="AE42" s="11">
        <f>'OddsRatio_working_3-way'!X42^(1/3)*SIN(('OddsRatio_working_3-way'!Y42+4*PI())/3)</f>
        <v>-0.62684908216553359</v>
      </c>
      <c r="AF42" s="11">
        <f>-'OddsRatio_working_3-way'!U42/(3*'OddsRatio_working_3-way'!X42^(1/3))*COS(('OddsRatio_working_3-way'!Y42)/3)</f>
        <v>0.57800290493617601</v>
      </c>
      <c r="AG42" s="11">
        <f>-'OddsRatio_working_3-way'!U42/(3*'OddsRatio_working_3-way'!X42^(1/3))*COS(('OddsRatio_working_3-way'!Y42+2*PI())/3)</f>
        <v>-0.50773155405244597</v>
      </c>
      <c r="AH42" s="11">
        <f>-'OddsRatio_working_3-way'!U42/(3*'OddsRatio_working_3-way'!X42^(1/3))*COS(('OddsRatio_working_3-way'!Y42+4*PI())/3)</f>
        <v>-7.0271350883730266E-2</v>
      </c>
      <c r="AI42" s="11">
        <f>'OddsRatio_working_3-way'!U42/(3*'OddsRatio_working_3-way'!X42^(1/3))*SIN(('OddsRatio_working_3-way'!Y42)/3)</f>
        <v>-0.25256776605920644</v>
      </c>
      <c r="AJ42" s="11">
        <f>'OddsRatio_working_3-way'!U42/(3*'OddsRatio_working_3-way'!X42^(1/3))*SIN(('OddsRatio_working_3-way'!Y42+2*PI())/3)</f>
        <v>-0.37428131610632709</v>
      </c>
      <c r="AK42" s="11">
        <f>'OddsRatio_working_3-way'!U42/(3*'OddsRatio_working_3-way'!X42^(1/3))*SIN(('OddsRatio_working_3-way'!Y42+4*PI())/3)</f>
        <v>0.62684908216553359</v>
      </c>
      <c r="AL42" s="11">
        <f>'OddsRatio_working_3-way'!Z42+'OddsRatio_working_3-way'!AF42</f>
        <v>1.156005809872352</v>
      </c>
      <c r="AM42" s="11">
        <f>'OddsRatio_working_3-way'!AA42+'OddsRatio_working_3-way'!AG42</f>
        <v>-1.0154631081048919</v>
      </c>
      <c r="AN42" s="11">
        <f>'OddsRatio_working_3-way'!AB42+'OddsRatio_working_3-way'!AH42</f>
        <v>-0.14054270176746053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1.156005809872352</v>
      </c>
      <c r="AS42" s="11">
        <f>IF(('OddsRatio_working_3-way'!X42=0),IF(Q42&gt;0,-Q42^(1/3),(-Q42)^(1/3)),'OddsRatio_working_3-way'!AM42-'OddsRatio_working_3-way'!R42/3)</f>
        <v>-1.0154631081048919</v>
      </c>
      <c r="AT42" s="11">
        <f>IF(('OddsRatio_working_3-way'!X42=0),IF(Q42&gt;0,-Q42^(1/3),(-Q42)^(1/3)),'OddsRatio_working_3-way'!AN42-'OddsRatio_working_3-way'!R42/3)</f>
        <v>-0.14054270176746053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3.48</v>
      </c>
      <c r="B43" s="4">
        <f>IF('True_Odds_Calculator_3-way'!B42="","",'True_Odds_Calculator_3-way'!B42)</f>
        <v>3.34</v>
      </c>
      <c r="C43" s="4">
        <f>IF('True_Odds_Calculator_3-way'!C42="","",'True_Odds_Calculator_3-way'!C42)</f>
        <v>2.2400000000000002</v>
      </c>
      <c r="D43" s="9">
        <f t="shared" si="13"/>
        <v>0.27711809281014443</v>
      </c>
      <c r="E43" s="9">
        <f t="shared" si="14"/>
        <v>0.28890779881217316</v>
      </c>
      <c r="F43" s="9">
        <f t="shared" si="15"/>
        <v>0.43397410837768252</v>
      </c>
      <c r="G43" s="9">
        <f t="shared" si="16"/>
        <v>1.0518426893028876</v>
      </c>
      <c r="H43" s="9">
        <f t="shared" si="17"/>
        <v>3.608569869471161</v>
      </c>
      <c r="I43" s="9">
        <f t="shared" si="18"/>
        <v>3.4613118929687574</v>
      </c>
      <c r="J43" s="9">
        <f t="shared" si="19"/>
        <v>2.3042849347355805</v>
      </c>
      <c r="K43" s="11">
        <f t="shared" si="20"/>
        <v>0.28735632183908044</v>
      </c>
      <c r="L43" s="11">
        <f t="shared" si="21"/>
        <v>0.29940119760479045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-0.27638565234063917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0.23275493348278814</v>
      </c>
      <c r="Q43" s="11">
        <f>2*'OddsRatio_working_3-way'!K43*'OddsRatio_working_3-way'!L43*'OddsRatio_working_3-way'!M43</f>
        <v>7.6816809730293104E-2</v>
      </c>
      <c r="R43" s="11">
        <f t="shared" si="23"/>
        <v>0</v>
      </c>
      <c r="S43" s="11">
        <f t="shared" si="24"/>
        <v>-0.84213826409455894</v>
      </c>
      <c r="T43" s="11">
        <f t="shared" si="25"/>
        <v>-0.27793342049325376</v>
      </c>
      <c r="U43" s="11">
        <f>'OddsRatio_working_3-way'!S43-'OddsRatio_working_3-way'!R43^2/3</f>
        <v>-0.84213826409455894</v>
      </c>
      <c r="V43" s="11">
        <f>'OddsRatio_working_3-way'!S43*'OddsRatio_working_3-way'!R43/3-2*'OddsRatio_working_3-way'!R43^3/27-'OddsRatio_working_3-way'!T43</f>
        <v>0.27793342049325376</v>
      </c>
      <c r="W43" s="11">
        <f>'OddsRatio_working_3-way'!V43^2+4*'OddsRatio_working_3-way'!U43^3/27</f>
        <v>-1.1233281786059215E-2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0.14872816479498682</v>
      </c>
      <c r="Y43" s="11">
        <f>IF('OddsRatio_working_3-way'!W43&gt;=0,IF('OddsRatio_working_3-way'!V43+SQRT('OddsRatio_working_3-way'!W43)&gt;0,0,PI()),ACOS('OddsRatio_working_3-way'!V43/(2*'OddsRatio_working_3-way'!X43)))</f>
        <v>0.36431755519218756</v>
      </c>
      <c r="Z43" s="11">
        <f>'OddsRatio_working_3-way'!X43^(1/3)*COS('OddsRatio_working_3-way'!Y43/3)</f>
        <v>0.5259213446514438</v>
      </c>
      <c r="AA43" s="11">
        <f>'OddsRatio_working_3-way'!X43^(1/3)*COS(('OddsRatio_working_3-way'!Y43+2*PI())/3)</f>
        <v>-0.31854502672201512</v>
      </c>
      <c r="AB43" s="11">
        <f>'OddsRatio_working_3-way'!X43^(1/3)*COS(('OddsRatio_working_3-way'!Y43+4*PI())/3)</f>
        <v>-0.20737631792942879</v>
      </c>
      <c r="AC43" s="11">
        <f>'OddsRatio_working_3-way'!X43^(1/3)*SIN('OddsRatio_working_3-way'!Y43/3)</f>
        <v>6.4183283946863082E-2</v>
      </c>
      <c r="AD43" s="11">
        <f>'OddsRatio_working_3-way'!X43^(1/3)*SIN(('OddsRatio_working_3-way'!Y43+2*PI())/3)</f>
        <v>0.42336960288719006</v>
      </c>
      <c r="AE43" s="11">
        <f>'OddsRatio_working_3-way'!X43^(1/3)*SIN(('OddsRatio_working_3-way'!Y43+4*PI())/3)</f>
        <v>-0.4875528868340529</v>
      </c>
      <c r="AF43" s="11">
        <f>-'OddsRatio_working_3-way'!U43/(3*'OddsRatio_working_3-way'!X43^(1/3))*COS(('OddsRatio_working_3-way'!Y43)/3)</f>
        <v>0.5259213446514438</v>
      </c>
      <c r="AG43" s="11">
        <f>-'OddsRatio_working_3-way'!U43/(3*'OddsRatio_working_3-way'!X43^(1/3))*COS(('OddsRatio_working_3-way'!Y43+2*PI())/3)</f>
        <v>-0.31854502672201512</v>
      </c>
      <c r="AH43" s="11">
        <f>-'OddsRatio_working_3-way'!U43/(3*'OddsRatio_working_3-way'!X43^(1/3))*COS(('OddsRatio_working_3-way'!Y43+4*PI())/3)</f>
        <v>-0.20737631792942879</v>
      </c>
      <c r="AI43" s="11">
        <f>'OddsRatio_working_3-way'!U43/(3*'OddsRatio_working_3-way'!X43^(1/3))*SIN(('OddsRatio_working_3-way'!Y43)/3)</f>
        <v>-6.4183283946863082E-2</v>
      </c>
      <c r="AJ43" s="11">
        <f>'OddsRatio_working_3-way'!U43/(3*'OddsRatio_working_3-way'!X43^(1/3))*SIN(('OddsRatio_working_3-way'!Y43+2*PI())/3)</f>
        <v>-0.42336960288719006</v>
      </c>
      <c r="AK43" s="11">
        <f>'OddsRatio_working_3-way'!U43/(3*'OddsRatio_working_3-way'!X43^(1/3))*SIN(('OddsRatio_working_3-way'!Y43+4*PI())/3)</f>
        <v>0.4875528868340529</v>
      </c>
      <c r="AL43" s="11">
        <f>'OddsRatio_working_3-way'!Z43+'OddsRatio_working_3-way'!AF43</f>
        <v>1.0518426893028876</v>
      </c>
      <c r="AM43" s="11">
        <f>'OddsRatio_working_3-way'!AA43+'OddsRatio_working_3-way'!AG43</f>
        <v>-0.63709005344403025</v>
      </c>
      <c r="AN43" s="11">
        <f>'OddsRatio_working_3-way'!AB43+'OddsRatio_working_3-way'!AH43</f>
        <v>-0.41475263585885758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1.0518426893028876</v>
      </c>
      <c r="AS43" s="11">
        <f>IF(('OddsRatio_working_3-way'!X43=0),IF(Q43&gt;0,-Q43^(1/3),(-Q43)^(1/3)),'OddsRatio_working_3-way'!AM43-'OddsRatio_working_3-way'!R43/3)</f>
        <v>-0.63709005344403025</v>
      </c>
      <c r="AT43" s="11">
        <f>IF(('OddsRatio_working_3-way'!X43=0),IF(Q43&gt;0,-Q43^(1/3),(-Q43)^(1/3)),'OddsRatio_working_3-way'!AN43-'OddsRatio_working_3-way'!R43/3)</f>
        <v>-0.41475263585885758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3.21</v>
      </c>
      <c r="B44" s="4">
        <f>IF('True_Odds_Calculator_3-way'!B43="","",'True_Odds_Calculator_3-way'!B43)</f>
        <v>3.28</v>
      </c>
      <c r="C44" s="4">
        <f>IF('True_Odds_Calculator_3-way'!C43="","",'True_Odds_Calculator_3-way'!C43)</f>
        <v>2.34</v>
      </c>
      <c r="D44" s="9">
        <f t="shared" si="13"/>
        <v>0.29758003117861787</v>
      </c>
      <c r="E44" s="9">
        <f t="shared" si="14"/>
        <v>0.29110338938730296</v>
      </c>
      <c r="F44" s="9">
        <f t="shared" si="15"/>
        <v>0.41131657943407895</v>
      </c>
      <c r="G44" s="9">
        <f t="shared" si="16"/>
        <v>1.0680726415195829</v>
      </c>
      <c r="H44" s="9">
        <f t="shared" si="17"/>
        <v>3.3604405377582789</v>
      </c>
      <c r="I44" s="9">
        <f t="shared" si="18"/>
        <v>3.4352056226646495</v>
      </c>
      <c r="J44" s="9">
        <f t="shared" si="19"/>
        <v>2.4312173396362411</v>
      </c>
      <c r="K44" s="11">
        <f t="shared" si="20"/>
        <v>0.3115264797507788</v>
      </c>
      <c r="L44" s="11">
        <f t="shared" si="21"/>
        <v>0.3048780487804878</v>
      </c>
      <c r="M44" s="11">
        <f t="shared" si="22"/>
        <v>0.42735042735042739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-0.27405465643441462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0.23663218899143221</v>
      </c>
      <c r="Q44" s="11">
        <f>2*'OddsRatio_working_3-way'!K44*'OddsRatio_working_3-way'!L44*'OddsRatio_working_3-way'!M44</f>
        <v>8.1177423324676576E-2</v>
      </c>
      <c r="R44" s="11">
        <f t="shared" si="23"/>
        <v>0</v>
      </c>
      <c r="S44" s="11">
        <f t="shared" si="24"/>
        <v>-0.86344889034228767</v>
      </c>
      <c r="T44" s="11">
        <f t="shared" si="25"/>
        <v>-0.29620888176407811</v>
      </c>
      <c r="U44" s="11">
        <f>'OddsRatio_working_3-way'!S44-'OddsRatio_working_3-way'!R44^2/3</f>
        <v>-0.86344889034228767</v>
      </c>
      <c r="V44" s="11">
        <f>'OddsRatio_working_3-way'!S44*'OddsRatio_working_3-way'!R44/3-2*'OddsRatio_working_3-way'!R44^3/27-'OddsRatio_working_3-way'!T44</f>
        <v>0.29620888176407811</v>
      </c>
      <c r="W44" s="11">
        <f>'OddsRatio_working_3-way'!V44^2+4*'OddsRatio_working_3-way'!U44^3/27</f>
        <v>-7.6290580106718464E-3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0.15440916394971305</v>
      </c>
      <c r="Y44" s="11">
        <f>IF('OddsRatio_working_3-way'!W44&gt;=0,IF('OddsRatio_working_3-way'!V44+SQRT('OddsRatio_working_3-way'!W44)&gt;0,0,PI()),ACOS('OddsRatio_working_3-way'!V44/(2*'OddsRatio_working_3-way'!X44)))</f>
        <v>0.28674799563321662</v>
      </c>
      <c r="Z44" s="11">
        <f>'OddsRatio_working_3-way'!X44^(1/3)*COS('OddsRatio_working_3-way'!Y44/3)</f>
        <v>0.53403632075979146</v>
      </c>
      <c r="AA44" s="11">
        <f>'OddsRatio_working_3-way'!X44^(1/3)*COS(('OddsRatio_working_3-way'!Y44+2*PI())/3)</f>
        <v>-0.31135920984402932</v>
      </c>
      <c r="AB44" s="11">
        <f>'OddsRatio_working_3-way'!X44^(1/3)*COS(('OddsRatio_working_3-way'!Y44+4*PI())/3)</f>
        <v>-0.22267711091576228</v>
      </c>
      <c r="AC44" s="11">
        <f>'OddsRatio_working_3-way'!X44^(1/3)*SIN('OddsRatio_working_3-way'!Y44/3)</f>
        <v>5.1200633688536154E-2</v>
      </c>
      <c r="AD44" s="11">
        <f>'OddsRatio_working_3-way'!X44^(1/3)*SIN(('OddsRatio_working_3-way'!Y44+2*PI())/3)</f>
        <v>0.43688870347728642</v>
      </c>
      <c r="AE44" s="11">
        <f>'OddsRatio_working_3-way'!X44^(1/3)*SIN(('OddsRatio_working_3-way'!Y44+4*PI())/3)</f>
        <v>-0.48808933716582242</v>
      </c>
      <c r="AF44" s="11">
        <f>-'OddsRatio_working_3-way'!U44/(3*'OddsRatio_working_3-way'!X44^(1/3))*COS(('OddsRatio_working_3-way'!Y44)/3)</f>
        <v>0.53403632075979146</v>
      </c>
      <c r="AG44" s="11">
        <f>-'OddsRatio_working_3-way'!U44/(3*'OddsRatio_working_3-way'!X44^(1/3))*COS(('OddsRatio_working_3-way'!Y44+2*PI())/3)</f>
        <v>-0.31135920984402932</v>
      </c>
      <c r="AH44" s="11">
        <f>-'OddsRatio_working_3-way'!U44/(3*'OddsRatio_working_3-way'!X44^(1/3))*COS(('OddsRatio_working_3-way'!Y44+4*PI())/3)</f>
        <v>-0.22267711091576228</v>
      </c>
      <c r="AI44" s="11">
        <f>'OddsRatio_working_3-way'!U44/(3*'OddsRatio_working_3-way'!X44^(1/3))*SIN(('OddsRatio_working_3-way'!Y44)/3)</f>
        <v>-5.1200633688536154E-2</v>
      </c>
      <c r="AJ44" s="11">
        <f>'OddsRatio_working_3-way'!U44/(3*'OddsRatio_working_3-way'!X44^(1/3))*SIN(('OddsRatio_working_3-way'!Y44+2*PI())/3)</f>
        <v>-0.43688870347728642</v>
      </c>
      <c r="AK44" s="11">
        <f>'OddsRatio_working_3-way'!U44/(3*'OddsRatio_working_3-way'!X44^(1/3))*SIN(('OddsRatio_working_3-way'!Y44+4*PI())/3)</f>
        <v>0.48808933716582242</v>
      </c>
      <c r="AL44" s="11">
        <f>'OddsRatio_working_3-way'!Z44+'OddsRatio_working_3-way'!AF44</f>
        <v>1.0680726415195829</v>
      </c>
      <c r="AM44" s="11">
        <f>'OddsRatio_working_3-way'!AA44+'OddsRatio_working_3-way'!AG44</f>
        <v>-0.62271841968805863</v>
      </c>
      <c r="AN44" s="11">
        <f>'OddsRatio_working_3-way'!AB44+'OddsRatio_working_3-way'!AH44</f>
        <v>-0.44535422183152457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1.0680726415195829</v>
      </c>
      <c r="AS44" s="11">
        <f>IF(('OddsRatio_working_3-way'!X44=0),IF(Q44&gt;0,-Q44^(1/3),(-Q44)^(1/3)),'OddsRatio_working_3-way'!AM44-'OddsRatio_working_3-way'!R44/3)</f>
        <v>-0.62271841968805863</v>
      </c>
      <c r="AT44" s="11">
        <f>IF(('OddsRatio_working_3-way'!X44=0),IF(Q44&gt;0,-Q44^(1/3),(-Q44)^(1/3)),'OddsRatio_working_3-way'!AN44-'OddsRatio_working_3-way'!R44/3)</f>
        <v>-0.44535422183152457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1.23</v>
      </c>
      <c r="B45" s="4">
        <f>IF('True_Odds_Calculator_3-way'!B44="","",'True_Odds_Calculator_3-way'!B44)</f>
        <v>6.41</v>
      </c>
      <c r="C45" s="4">
        <f>IF('True_Odds_Calculator_3-way'!C44="","",'True_Odds_Calculator_3-way'!C44)</f>
        <v>11.29</v>
      </c>
      <c r="D45" s="9">
        <f t="shared" si="13"/>
        <v>0.78745098670136471</v>
      </c>
      <c r="E45" s="9">
        <f t="shared" si="14"/>
        <v>0.13607302612223965</v>
      </c>
      <c r="F45" s="9">
        <f t="shared" si="15"/>
        <v>7.6475987176395727E-2</v>
      </c>
      <c r="G45" s="9">
        <f t="shared" si="16"/>
        <v>1.1735665589141531</v>
      </c>
      <c r="H45" s="9">
        <f t="shared" si="17"/>
        <v>1.2699203085502553</v>
      </c>
      <c r="I45" s="9">
        <f t="shared" si="18"/>
        <v>7.3489950837255682</v>
      </c>
      <c r="J45" s="9">
        <f t="shared" si="19"/>
        <v>13.075999891226635</v>
      </c>
      <c r="K45" s="11">
        <f t="shared" si="20"/>
        <v>0.81300813008130079</v>
      </c>
      <c r="L45" s="11">
        <f t="shared" si="21"/>
        <v>0.15600624024960999</v>
      </c>
      <c r="M45" s="11">
        <f t="shared" si="22"/>
        <v>8.8573959255978746E-2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-0.14384123162459395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0.17896112158945515</v>
      </c>
      <c r="Q45" s="11">
        <f>2*'OddsRatio_working_3-way'!K45*'OddsRatio_working_3-way'!L45*'OddsRatio_working_3-way'!M45</f>
        <v>2.2468439622028269E-2</v>
      </c>
      <c r="R45" s="11">
        <f t="shared" si="23"/>
        <v>0</v>
      </c>
      <c r="S45" s="11">
        <f t="shared" si="24"/>
        <v>-1.2441573224047424</v>
      </c>
      <c r="T45" s="11">
        <f t="shared" si="25"/>
        <v>-0.15620305366035686</v>
      </c>
      <c r="U45" s="11">
        <f>'OddsRatio_working_3-way'!S45-'OddsRatio_working_3-way'!R45^2/3</f>
        <v>-1.2441573224047424</v>
      </c>
      <c r="V45" s="11">
        <f>'OddsRatio_working_3-way'!S45*'OddsRatio_working_3-way'!R45/3-2*'OddsRatio_working_3-way'!R45^3/27-'OddsRatio_working_3-way'!T45</f>
        <v>0.15620305366035686</v>
      </c>
      <c r="W45" s="11">
        <f>'OddsRatio_working_3-way'!V45^2+4*'OddsRatio_working_3-way'!U45^3/27</f>
        <v>-0.260913978268216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0.26707366598049137</v>
      </c>
      <c r="Y45" s="11">
        <f>IF('OddsRatio_working_3-way'!W45&gt;=0,IF('OddsRatio_working_3-way'!V45+SQRT('OddsRatio_working_3-way'!W45)&gt;0,0,PI()),ACOS('OddsRatio_working_3-way'!V45/(2*'OddsRatio_working_3-way'!X45)))</f>
        <v>1.274024795073754</v>
      </c>
      <c r="Z45" s="11">
        <f>'OddsRatio_working_3-way'!X45^(1/3)*COS('OddsRatio_working_3-way'!Y45/3)</f>
        <v>0.58678327945707653</v>
      </c>
      <c r="AA45" s="11">
        <f>'OddsRatio_working_3-way'!X45^(1/3)*COS(('OddsRatio_working_3-way'!Y45+2*PI())/3)</f>
        <v>-0.52318147373645163</v>
      </c>
      <c r="AB45" s="11">
        <f>'OddsRatio_working_3-way'!X45^(1/3)*COS(('OddsRatio_working_3-way'!Y45+4*PI())/3)</f>
        <v>-6.3601805720625001E-2</v>
      </c>
      <c r="AC45" s="11">
        <f>'OddsRatio_working_3-way'!X45^(1/3)*SIN('OddsRatio_working_3-way'!Y45/3)</f>
        <v>0.2653384450430164</v>
      </c>
      <c r="AD45" s="11">
        <f>'OddsRatio_working_3-way'!X45^(1/3)*SIN(('OddsRatio_working_3-way'!Y45+2*PI())/3)</f>
        <v>0.37550000400426359</v>
      </c>
      <c r="AE45" s="11">
        <f>'OddsRatio_working_3-way'!X45^(1/3)*SIN(('OddsRatio_working_3-way'!Y45+4*PI())/3)</f>
        <v>-0.64083844904727993</v>
      </c>
      <c r="AF45" s="11">
        <f>-'OddsRatio_working_3-way'!U45/(3*'OddsRatio_working_3-way'!X45^(1/3))*COS(('OddsRatio_working_3-way'!Y45)/3)</f>
        <v>0.58678327945707653</v>
      </c>
      <c r="AG45" s="11">
        <f>-'OddsRatio_working_3-way'!U45/(3*'OddsRatio_working_3-way'!X45^(1/3))*COS(('OddsRatio_working_3-way'!Y45+2*PI())/3)</f>
        <v>-0.52318147373645163</v>
      </c>
      <c r="AH45" s="11">
        <f>-'OddsRatio_working_3-way'!U45/(3*'OddsRatio_working_3-way'!X45^(1/3))*COS(('OddsRatio_working_3-way'!Y45+4*PI())/3)</f>
        <v>-6.3601805720625001E-2</v>
      </c>
      <c r="AI45" s="11">
        <f>'OddsRatio_working_3-way'!U45/(3*'OddsRatio_working_3-way'!X45^(1/3))*SIN(('OddsRatio_working_3-way'!Y45)/3)</f>
        <v>-0.2653384450430164</v>
      </c>
      <c r="AJ45" s="11">
        <f>'OddsRatio_working_3-way'!U45/(3*'OddsRatio_working_3-way'!X45^(1/3))*SIN(('OddsRatio_working_3-way'!Y45+2*PI())/3)</f>
        <v>-0.37550000400426359</v>
      </c>
      <c r="AK45" s="11">
        <f>'OddsRatio_working_3-way'!U45/(3*'OddsRatio_working_3-way'!X45^(1/3))*SIN(('OddsRatio_working_3-way'!Y45+4*PI())/3)</f>
        <v>0.64083844904727993</v>
      </c>
      <c r="AL45" s="11">
        <f>'OddsRatio_working_3-way'!Z45+'OddsRatio_working_3-way'!AF45</f>
        <v>1.1735665589141531</v>
      </c>
      <c r="AM45" s="11">
        <f>'OddsRatio_working_3-way'!AA45+'OddsRatio_working_3-way'!AG45</f>
        <v>-1.0463629474729033</v>
      </c>
      <c r="AN45" s="11">
        <f>'OddsRatio_working_3-way'!AB45+'OddsRatio_working_3-way'!AH45</f>
        <v>-0.12720361144125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1.1735665589141531</v>
      </c>
      <c r="AS45" s="11">
        <f>IF(('OddsRatio_working_3-way'!X45=0),IF(Q45&gt;0,-Q45^(1/3),(-Q45)^(1/3)),'OddsRatio_working_3-way'!AM45-'OddsRatio_working_3-way'!R45/3)</f>
        <v>-1.0463629474729033</v>
      </c>
      <c r="AT45" s="11">
        <f>IF(('OddsRatio_working_3-way'!X45=0),IF(Q45&gt;0,-Q45^(1/3),(-Q45)^(1/3)),'OddsRatio_working_3-way'!AN45-'OddsRatio_working_3-way'!R45/3)</f>
        <v>-0.12720361144125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2.17</v>
      </c>
      <c r="B46" s="4">
        <f>IF('True_Odds_Calculator_3-way'!B45="","",'True_Odds_Calculator_3-way'!B45)</f>
        <v>3.71</v>
      </c>
      <c r="C46" s="4">
        <f>IF('True_Odds_Calculator_3-way'!C45="","",'True_Odds_Calculator_3-way'!C45)</f>
        <v>3.18</v>
      </c>
      <c r="D46" s="9">
        <f t="shared" si="13"/>
        <v>0.44385386900727786</v>
      </c>
      <c r="E46" s="9">
        <f t="shared" si="14"/>
        <v>0.25626350124228575</v>
      </c>
      <c r="F46" s="9">
        <f t="shared" si="15"/>
        <v>0.29988262975043639</v>
      </c>
      <c r="G46" s="9">
        <f t="shared" si="16"/>
        <v>1.070934842949987</v>
      </c>
      <c r="H46" s="9">
        <f t="shared" si="17"/>
        <v>2.2529937662514845</v>
      </c>
      <c r="I46" s="9">
        <f t="shared" si="18"/>
        <v>3.9022334243944652</v>
      </c>
      <c r="J46" s="9">
        <f t="shared" si="19"/>
        <v>3.3346379576309713</v>
      </c>
      <c r="K46" s="11">
        <f t="shared" si="20"/>
        <v>0.46082949308755761</v>
      </c>
      <c r="L46" s="11">
        <f t="shared" si="21"/>
        <v>0.26954177897574122</v>
      </c>
      <c r="M46" s="11">
        <f t="shared" si="22"/>
        <v>0.31446540880503143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-0.26999199178976818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0.2367074139340046</v>
      </c>
      <c r="Q46" s="11">
        <f>2*'OddsRatio_working_3-way'!K46*'OddsRatio_working_3-way'!L46*'OddsRatio_working_3-way'!M46</f>
        <v>7.8121258724093909E-2</v>
      </c>
      <c r="R46" s="11">
        <f t="shared" si="23"/>
        <v>0</v>
      </c>
      <c r="S46" s="11">
        <f t="shared" si="24"/>
        <v>-0.87672012923375542</v>
      </c>
      <c r="T46" s="11">
        <f t="shared" si="25"/>
        <v>-0.28934657730486973</v>
      </c>
      <c r="U46" s="11">
        <f>'OddsRatio_working_3-way'!S46-'OddsRatio_working_3-way'!R46^2/3</f>
        <v>-0.87672012923375542</v>
      </c>
      <c r="V46" s="11">
        <f>'OddsRatio_working_3-way'!S46*'OddsRatio_working_3-way'!R46/3-2*'OddsRatio_working_3-way'!R46^3/27-'OddsRatio_working_3-way'!T46</f>
        <v>0.28934657730486973</v>
      </c>
      <c r="W46" s="11">
        <f>'OddsRatio_working_3-way'!V46^2+4*'OddsRatio_working_3-way'!U46^3/27</f>
        <v>-1.6112716556090631E-2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0.15798271927186655</v>
      </c>
      <c r="Y46" s="11">
        <f>IF('OddsRatio_working_3-way'!W46&gt;=0,IF('OddsRatio_working_3-way'!V46+SQRT('OddsRatio_working_3-way'!W46)&gt;0,0,PI()),ACOS('OddsRatio_working_3-way'!V46/(2*'OddsRatio_working_3-way'!X46)))</f>
        <v>0.41341585521445112</v>
      </c>
      <c r="Z46" s="11">
        <f>'OddsRatio_working_3-way'!X46^(1/3)*COS('OddsRatio_working_3-way'!Y46/3)</f>
        <v>0.53546742147499349</v>
      </c>
      <c r="AA46" s="11">
        <f>'OddsRatio_working_3-way'!X46^(1/3)*COS(('OddsRatio_working_3-way'!Y46+2*PI())/3)</f>
        <v>-0.33204555033667255</v>
      </c>
      <c r="AB46" s="11">
        <f>'OddsRatio_working_3-way'!X46^(1/3)*COS(('OddsRatio_working_3-way'!Y46+4*PI())/3)</f>
        <v>-0.20342187113832111</v>
      </c>
      <c r="AC46" s="11">
        <f>'OddsRatio_working_3-way'!X46^(1/3)*SIN('OddsRatio_working_3-way'!Y46/3)</f>
        <v>7.4260915809328337E-2</v>
      </c>
      <c r="AD46" s="11">
        <f>'OddsRatio_working_3-way'!X46^(1/3)*SIN(('OddsRatio_working_3-way'!Y46+2*PI())/3)</f>
        <v>0.42659793199162926</v>
      </c>
      <c r="AE46" s="11">
        <f>'OddsRatio_working_3-way'!X46^(1/3)*SIN(('OddsRatio_working_3-way'!Y46+4*PI())/3)</f>
        <v>-0.50085884780095757</v>
      </c>
      <c r="AF46" s="11">
        <f>-'OddsRatio_working_3-way'!U46/(3*'OddsRatio_working_3-way'!X46^(1/3))*COS(('OddsRatio_working_3-way'!Y46)/3)</f>
        <v>0.53546742147499349</v>
      </c>
      <c r="AG46" s="11">
        <f>-'OddsRatio_working_3-way'!U46/(3*'OddsRatio_working_3-way'!X46^(1/3))*COS(('OddsRatio_working_3-way'!Y46+2*PI())/3)</f>
        <v>-0.33204555033667255</v>
      </c>
      <c r="AH46" s="11">
        <f>-'OddsRatio_working_3-way'!U46/(3*'OddsRatio_working_3-way'!X46^(1/3))*COS(('OddsRatio_working_3-way'!Y46+4*PI())/3)</f>
        <v>-0.20342187113832111</v>
      </c>
      <c r="AI46" s="11">
        <f>'OddsRatio_working_3-way'!U46/(3*'OddsRatio_working_3-way'!X46^(1/3))*SIN(('OddsRatio_working_3-way'!Y46)/3)</f>
        <v>-7.4260915809328337E-2</v>
      </c>
      <c r="AJ46" s="11">
        <f>'OddsRatio_working_3-way'!U46/(3*'OddsRatio_working_3-way'!X46^(1/3))*SIN(('OddsRatio_working_3-way'!Y46+2*PI())/3)</f>
        <v>-0.42659793199162926</v>
      </c>
      <c r="AK46" s="11">
        <f>'OddsRatio_working_3-way'!U46/(3*'OddsRatio_working_3-way'!X46^(1/3))*SIN(('OddsRatio_working_3-way'!Y46+4*PI())/3)</f>
        <v>0.50085884780095757</v>
      </c>
      <c r="AL46" s="11">
        <f>'OddsRatio_working_3-way'!Z46+'OddsRatio_working_3-way'!AF46</f>
        <v>1.070934842949987</v>
      </c>
      <c r="AM46" s="11">
        <f>'OddsRatio_working_3-way'!AA46+'OddsRatio_working_3-way'!AG46</f>
        <v>-0.66409110067334509</v>
      </c>
      <c r="AN46" s="11">
        <f>'OddsRatio_working_3-way'!AB46+'OddsRatio_working_3-way'!AH46</f>
        <v>-0.40684374227664222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1.070934842949987</v>
      </c>
      <c r="AS46" s="11">
        <f>IF(('OddsRatio_working_3-way'!X46=0),IF(Q46&gt;0,-Q46^(1/3),(-Q46)^(1/3)),'OddsRatio_working_3-way'!AM46-'OddsRatio_working_3-way'!R46/3)</f>
        <v>-0.66409110067334509</v>
      </c>
      <c r="AT46" s="11">
        <f>IF(('OddsRatio_working_3-way'!X46=0),IF(Q46&gt;0,-Q46^(1/3),(-Q46)^(1/3)),'OddsRatio_working_3-way'!AN46-'OddsRatio_working_3-way'!R46/3)</f>
        <v>-0.40684374227664222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1.75</v>
      </c>
      <c r="B47" s="4">
        <f>IF('True_Odds_Calculator_3-way'!B46="","",'True_Odds_Calculator_3-way'!B46)</f>
        <v>3.65</v>
      </c>
      <c r="C47" s="4">
        <f>IF('True_Odds_Calculator_3-way'!C46="","",'True_Odds_Calculator_3-way'!C46)</f>
        <v>5.38</v>
      </c>
      <c r="D47" s="9">
        <f t="shared" si="13"/>
        <v>0.55842507922938089</v>
      </c>
      <c r="E47" s="9">
        <f t="shared" si="14"/>
        <v>0.26357509497340598</v>
      </c>
      <c r="F47" s="9">
        <f t="shared" si="15"/>
        <v>0.17799982579721321</v>
      </c>
      <c r="G47" s="9">
        <f t="shared" si="16"/>
        <v>1.0543340242526031</v>
      </c>
      <c r="H47" s="9">
        <f t="shared" si="17"/>
        <v>1.7907505181894527</v>
      </c>
      <c r="I47" s="9">
        <f t="shared" si="18"/>
        <v>3.7939851642693987</v>
      </c>
      <c r="J47" s="9">
        <f t="shared" si="19"/>
        <v>5.6179830262264003</v>
      </c>
      <c r="K47" s="11">
        <f t="shared" si="20"/>
        <v>0.5714285714285714</v>
      </c>
      <c r="L47" s="11">
        <f t="shared" si="21"/>
        <v>0.27397260273972601</v>
      </c>
      <c r="M47" s="11">
        <f t="shared" si="22"/>
        <v>0.18587360594795541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-0.253319171534785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0.22639477953426107</v>
      </c>
      <c r="Q47" s="11">
        <f>2*'OddsRatio_working_3-way'!K47*'OddsRatio_working_3-way'!L47*'OddsRatio_working_3-way'!M47</f>
        <v>5.8199172116776637E-2</v>
      </c>
      <c r="R47" s="11">
        <f t="shared" si="23"/>
        <v>0</v>
      </c>
      <c r="S47" s="11">
        <f t="shared" si="24"/>
        <v>-0.89371356365411625</v>
      </c>
      <c r="T47" s="11">
        <f t="shared" si="25"/>
        <v>-0.22974641739180371</v>
      </c>
      <c r="U47" s="11">
        <f>'OddsRatio_working_3-way'!S47-'OddsRatio_working_3-way'!R47^2/3</f>
        <v>-0.89371356365411625</v>
      </c>
      <c r="V47" s="11">
        <f>'OddsRatio_working_3-way'!S47*'OddsRatio_working_3-way'!R47/3-2*'OddsRatio_working_3-way'!R47^3/27-'OddsRatio_working_3-way'!T47</f>
        <v>0.22974641739180371</v>
      </c>
      <c r="W47" s="11">
        <f>'OddsRatio_working_3-way'!V47^2+4*'OddsRatio_working_3-way'!U47^3/27</f>
        <v>-5.2969237518633423E-2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0.16259816559774154</v>
      </c>
      <c r="Y47" s="11">
        <f>IF('OddsRatio_working_3-way'!W47&gt;=0,IF('OddsRatio_working_3-way'!V47+SQRT('OddsRatio_working_3-way'!W47)&gt;0,0,PI()),ACOS('OddsRatio_working_3-way'!V47/(2*'OddsRatio_working_3-way'!X47)))</f>
        <v>0.78627672910321511</v>
      </c>
      <c r="Z47" s="11">
        <f>'OddsRatio_working_3-way'!X47^(1/3)*COS('OddsRatio_working_3-way'!Y47/3)</f>
        <v>0.52716701212630157</v>
      </c>
      <c r="AA47" s="11">
        <f>'OddsRatio_working_3-way'!X47^(1/3)*COS(('OddsRatio_working_3-way'!Y47+2*PI())/3)</f>
        <v>-0.3860563475746463</v>
      </c>
      <c r="AB47" s="11">
        <f>'OddsRatio_working_3-way'!X47^(1/3)*COS(('OddsRatio_working_3-way'!Y47+4*PI())/3)</f>
        <v>-0.14111066455165544</v>
      </c>
      <c r="AC47" s="11">
        <f>'OddsRatio_working_3-way'!X47^(1/3)*SIN('OddsRatio_working_3-way'!Y47/3)</f>
        <v>0.14141945603016073</v>
      </c>
      <c r="AD47" s="11">
        <f>'OddsRatio_working_3-way'!X47^(1/3)*SIN(('OddsRatio_working_3-way'!Y47+2*PI())/3)</f>
        <v>0.38583029652343614</v>
      </c>
      <c r="AE47" s="11">
        <f>'OddsRatio_working_3-way'!X47^(1/3)*SIN(('OddsRatio_working_3-way'!Y47+4*PI())/3)</f>
        <v>-0.52724975255359674</v>
      </c>
      <c r="AF47" s="11">
        <f>-'OddsRatio_working_3-way'!U47/(3*'OddsRatio_working_3-way'!X47^(1/3))*COS(('OddsRatio_working_3-way'!Y47)/3)</f>
        <v>0.52716701212630157</v>
      </c>
      <c r="AG47" s="11">
        <f>-'OddsRatio_working_3-way'!U47/(3*'OddsRatio_working_3-way'!X47^(1/3))*COS(('OddsRatio_working_3-way'!Y47+2*PI())/3)</f>
        <v>-0.3860563475746463</v>
      </c>
      <c r="AH47" s="11">
        <f>-'OddsRatio_working_3-way'!U47/(3*'OddsRatio_working_3-way'!X47^(1/3))*COS(('OddsRatio_working_3-way'!Y47+4*PI())/3)</f>
        <v>-0.14111066455165544</v>
      </c>
      <c r="AI47" s="11">
        <f>'OddsRatio_working_3-way'!U47/(3*'OddsRatio_working_3-way'!X47^(1/3))*SIN(('OddsRatio_working_3-way'!Y47)/3)</f>
        <v>-0.14141945603016073</v>
      </c>
      <c r="AJ47" s="11">
        <f>'OddsRatio_working_3-way'!U47/(3*'OddsRatio_working_3-way'!X47^(1/3))*SIN(('OddsRatio_working_3-way'!Y47+2*PI())/3)</f>
        <v>-0.38583029652343614</v>
      </c>
      <c r="AK47" s="11">
        <f>'OddsRatio_working_3-way'!U47/(3*'OddsRatio_working_3-way'!X47^(1/3))*SIN(('OddsRatio_working_3-way'!Y47+4*PI())/3)</f>
        <v>0.52724975255359674</v>
      </c>
      <c r="AL47" s="11">
        <f>'OddsRatio_working_3-way'!Z47+'OddsRatio_working_3-way'!AF47</f>
        <v>1.0543340242526031</v>
      </c>
      <c r="AM47" s="11">
        <f>'OddsRatio_working_3-way'!AA47+'OddsRatio_working_3-way'!AG47</f>
        <v>-0.77211269514929259</v>
      </c>
      <c r="AN47" s="11">
        <f>'OddsRatio_working_3-way'!AB47+'OddsRatio_working_3-way'!AH47</f>
        <v>-0.28222132910331088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1.0543340242526031</v>
      </c>
      <c r="AS47" s="11">
        <f>IF(('OddsRatio_working_3-way'!X47=0),IF(Q47&gt;0,-Q47^(1/3),(-Q47)^(1/3)),'OddsRatio_working_3-way'!AM47-'OddsRatio_working_3-way'!R47/3)</f>
        <v>-0.77211269514929259</v>
      </c>
      <c r="AT47" s="11">
        <f>IF(('OddsRatio_working_3-way'!X47=0),IF(Q47&gt;0,-Q47^(1/3),(-Q47)^(1/3)),'OddsRatio_working_3-way'!AN47-'OddsRatio_working_3-way'!R47/3)</f>
        <v>-0.28222132910331088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1.41</v>
      </c>
      <c r="B48" s="4">
        <f>IF('True_Odds_Calculator_3-way'!B47="","",'True_Odds_Calculator_3-way'!B47)</f>
        <v>4.6100000000000003</v>
      </c>
      <c r="C48" s="4">
        <f>IF('True_Odds_Calculator_3-way'!C47="","",'True_Odds_Calculator_3-way'!C47)</f>
        <v>9.32</v>
      </c>
      <c r="D48" s="9">
        <f t="shared" si="13"/>
        <v>0.69429597458759018</v>
      </c>
      <c r="E48" s="9">
        <f t="shared" si="14"/>
        <v>0.20505006934349385</v>
      </c>
      <c r="F48" s="9">
        <f t="shared" si="15"/>
        <v>0.10065395606891608</v>
      </c>
      <c r="G48" s="9">
        <f t="shared" si="16"/>
        <v>1.0739217876345966</v>
      </c>
      <c r="H48" s="9">
        <f t="shared" si="17"/>
        <v>1.4403079329301847</v>
      </c>
      <c r="I48" s="9">
        <f t="shared" si="18"/>
        <v>4.8768576533608945</v>
      </c>
      <c r="J48" s="9">
        <f t="shared" si="19"/>
        <v>9.9350292731198433</v>
      </c>
      <c r="K48" s="11">
        <f t="shared" si="20"/>
        <v>0.70921985815602839</v>
      </c>
      <c r="L48" s="11">
        <f t="shared" si="21"/>
        <v>0.21691973969631234</v>
      </c>
      <c r="M48" s="11">
        <f t="shared" si="22"/>
        <v>0.1072961373390558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-0.20327240921285283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0.2036944562028197</v>
      </c>
      <c r="Q48" s="11">
        <f>2*'OddsRatio_working_3-way'!K48*'OddsRatio_working_3-way'!L48*'OddsRatio_working_3-way'!M48</f>
        <v>3.3013688201429456E-2</v>
      </c>
      <c r="R48" s="11">
        <f t="shared" si="23"/>
        <v>0</v>
      </c>
      <c r="S48" s="11">
        <f t="shared" si="24"/>
        <v>-1.0020762630383593</v>
      </c>
      <c r="T48" s="11">
        <f t="shared" si="25"/>
        <v>-0.16241106370151692</v>
      </c>
      <c r="U48" s="11">
        <f>'OddsRatio_working_3-way'!S48-'OddsRatio_working_3-way'!R48^2/3</f>
        <v>-1.0020762630383593</v>
      </c>
      <c r="V48" s="11">
        <f>'OddsRatio_working_3-way'!S48*'OddsRatio_working_3-way'!R48/3-2*'OddsRatio_working_3-way'!R48^3/27-'OddsRatio_working_3-way'!T48</f>
        <v>0.16241106370151692</v>
      </c>
      <c r="W48" s="11">
        <f>'OddsRatio_working_3-way'!V48^2+4*'OddsRatio_working_3-way'!U48^3/27</f>
        <v>-0.12269549537551772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0.19304976624446862</v>
      </c>
      <c r="Y48" s="11">
        <f>IF('OddsRatio_working_3-way'!W48&gt;=0,IF('OddsRatio_working_3-way'!V48+SQRT('OddsRatio_working_3-way'!W48)&gt;0,0,PI()),ACOS('OddsRatio_working_3-way'!V48/(2*'OddsRatio_working_3-way'!X48)))</f>
        <v>1.1366395200229791</v>
      </c>
      <c r="Z48" s="11">
        <f>'OddsRatio_working_3-way'!X48^(1/3)*COS('OddsRatio_working_3-way'!Y48/3)</f>
        <v>0.53696089381729817</v>
      </c>
      <c r="AA48" s="11">
        <f>'OddsRatio_working_3-way'!X48^(1/3)*COS(('OddsRatio_working_3-way'!Y48+2*PI())/3)</f>
        <v>-0.45361233136615126</v>
      </c>
      <c r="AB48" s="11">
        <f>'OddsRatio_working_3-way'!X48^(1/3)*COS(('OddsRatio_working_3-way'!Y48+4*PI())/3)</f>
        <v>-8.3348562451147329E-2</v>
      </c>
      <c r="AC48" s="11">
        <f>'OddsRatio_working_3-way'!X48^(1/3)*SIN('OddsRatio_working_3-way'!Y48/3)</f>
        <v>0.21377188665424315</v>
      </c>
      <c r="AD48" s="11">
        <f>'OddsRatio_working_3-way'!X48^(1/3)*SIN(('OddsRatio_working_3-way'!Y48+2*PI())/3)</f>
        <v>0.35813583155745721</v>
      </c>
      <c r="AE48" s="11">
        <f>'OddsRatio_working_3-way'!X48^(1/3)*SIN(('OddsRatio_working_3-way'!Y48+4*PI())/3)</f>
        <v>-0.57190771821170028</v>
      </c>
      <c r="AF48" s="11">
        <f>-'OddsRatio_working_3-way'!U48/(3*'OddsRatio_working_3-way'!X48^(1/3))*COS(('OddsRatio_working_3-way'!Y48)/3)</f>
        <v>0.53696089381729828</v>
      </c>
      <c r="AG48" s="11">
        <f>-'OddsRatio_working_3-way'!U48/(3*'OddsRatio_working_3-way'!X48^(1/3))*COS(('OddsRatio_working_3-way'!Y48+2*PI())/3)</f>
        <v>-0.45361233136615137</v>
      </c>
      <c r="AH48" s="11">
        <f>-'OddsRatio_working_3-way'!U48/(3*'OddsRatio_working_3-way'!X48^(1/3))*COS(('OddsRatio_working_3-way'!Y48+4*PI())/3)</f>
        <v>-8.3348562451147343E-2</v>
      </c>
      <c r="AI48" s="11">
        <f>'OddsRatio_working_3-way'!U48/(3*'OddsRatio_working_3-way'!X48^(1/3))*SIN(('OddsRatio_working_3-way'!Y48)/3)</f>
        <v>-0.21377188665424321</v>
      </c>
      <c r="AJ48" s="11">
        <f>'OddsRatio_working_3-way'!U48/(3*'OddsRatio_working_3-way'!X48^(1/3))*SIN(('OddsRatio_working_3-way'!Y48+2*PI())/3)</f>
        <v>-0.35813583155745726</v>
      </c>
      <c r="AK48" s="11">
        <f>'OddsRatio_working_3-way'!U48/(3*'OddsRatio_working_3-way'!X48^(1/3))*SIN(('OddsRatio_working_3-way'!Y48+4*PI())/3)</f>
        <v>0.57190771821170039</v>
      </c>
      <c r="AL48" s="11">
        <f>'OddsRatio_working_3-way'!Z48+'OddsRatio_working_3-way'!AF48</f>
        <v>1.0739217876345966</v>
      </c>
      <c r="AM48" s="11">
        <f>'OddsRatio_working_3-way'!AA48+'OddsRatio_working_3-way'!AG48</f>
        <v>-0.90722466273230262</v>
      </c>
      <c r="AN48" s="11">
        <f>'OddsRatio_working_3-way'!AB48+'OddsRatio_working_3-way'!AH48</f>
        <v>-0.16669712490229466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1.0739217876345966</v>
      </c>
      <c r="AS48" s="11">
        <f>IF(('OddsRatio_working_3-way'!X48=0),IF(Q48&gt;0,-Q48^(1/3),(-Q48)^(1/3)),'OddsRatio_working_3-way'!AM48-'OddsRatio_working_3-way'!R48/3)</f>
        <v>-0.90722466273230262</v>
      </c>
      <c r="AT48" s="11">
        <f>IF(('OddsRatio_working_3-way'!X48=0),IF(Q48&gt;0,-Q48^(1/3),(-Q48)^(1/3)),'OddsRatio_working_3-way'!AN48-'OddsRatio_working_3-way'!R48/3)</f>
        <v>-0.16669712490229466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3.9</v>
      </c>
      <c r="B49" s="4">
        <f>IF('True_Odds_Calculator_3-way'!B48="","",'True_Odds_Calculator_3-way'!B48)</f>
        <v>3.91</v>
      </c>
      <c r="C49" s="4">
        <f>IF('True_Odds_Calculator_3-way'!C48="","",'True_Odds_Calculator_3-way'!C48)</f>
        <v>1.87</v>
      </c>
      <c r="D49" s="9">
        <f t="shared" si="13"/>
        <v>0.24232125034705124</v>
      </c>
      <c r="E49" s="9">
        <f t="shared" si="14"/>
        <v>0.24168979097247226</v>
      </c>
      <c r="F49" s="9">
        <f t="shared" si="15"/>
        <v>0.51598895868047656</v>
      </c>
      <c r="G49" s="9">
        <f t="shared" si="16"/>
        <v>1.0781907653121563</v>
      </c>
      <c r="H49" s="9">
        <f t="shared" si="17"/>
        <v>4.126753219405253</v>
      </c>
      <c r="I49" s="9">
        <f t="shared" si="18"/>
        <v>4.1375351270583742</v>
      </c>
      <c r="J49" s="9">
        <f t="shared" si="19"/>
        <v>1.9380259658215764</v>
      </c>
      <c r="K49" s="11">
        <f t="shared" si="20"/>
        <v>0.25641025641025644</v>
      </c>
      <c r="L49" s="11">
        <f t="shared" si="21"/>
        <v>0.25575447570332482</v>
      </c>
      <c r="M49" s="11">
        <f t="shared" si="22"/>
        <v>0.53475935828876997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-0.25747037677231766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0.23425749317128888</v>
      </c>
      <c r="Q49" s="11">
        <f>2*'OddsRatio_working_3-way'!K49*'OddsRatio_working_3-way'!L49*'OddsRatio_working_3-way'!M49</f>
        <v>7.0136974003379912E-2</v>
      </c>
      <c r="R49" s="11">
        <f t="shared" si="23"/>
        <v>0</v>
      </c>
      <c r="S49" s="11">
        <f t="shared" si="24"/>
        <v>-0.90984250735160865</v>
      </c>
      <c r="T49" s="11">
        <f t="shared" si="25"/>
        <v>-0.27240793633281701</v>
      </c>
      <c r="U49" s="11">
        <f>'OddsRatio_working_3-way'!S49-'OddsRatio_working_3-way'!R49^2/3</f>
        <v>-0.90984250735160865</v>
      </c>
      <c r="V49" s="11">
        <f>'OddsRatio_working_3-way'!S49*'OddsRatio_working_3-way'!R49/3-2*'OddsRatio_working_3-way'!R49^3/27-'OddsRatio_working_3-way'!T49</f>
        <v>0.27240793633281701</v>
      </c>
      <c r="W49" s="11">
        <f>'OddsRatio_working_3-way'!V49^2+4*'OddsRatio_working_3-way'!U49^3/27</f>
        <v>-3.737611010799749E-2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0.16701960505065083</v>
      </c>
      <c r="Y49" s="11">
        <f>IF('OddsRatio_working_3-way'!W49&gt;=0,IF('OddsRatio_working_3-way'!V49+SQRT('OddsRatio_working_3-way'!W49)&gt;0,0,PI()),ACOS('OddsRatio_working_3-way'!V49/(2*'OddsRatio_working_3-way'!X49)))</f>
        <v>0.61720911350095664</v>
      </c>
      <c r="Z49" s="11">
        <f>'OddsRatio_working_3-way'!X49^(1/3)*COS('OddsRatio_working_3-way'!Y49/3)</f>
        <v>0.53909538265607815</v>
      </c>
      <c r="AA49" s="11">
        <f>'OddsRatio_working_3-way'!X49^(1/3)*COS(('OddsRatio_working_3-way'!Y49+2*PI())/3)</f>
        <v>-0.36697845206136548</v>
      </c>
      <c r="AB49" s="11">
        <f>'OddsRatio_working_3-way'!X49^(1/3)*COS(('OddsRatio_working_3-way'!Y49+4*PI())/3)</f>
        <v>-0.17211693059471275</v>
      </c>
      <c r="AC49" s="11">
        <f>'OddsRatio_working_3-way'!X49^(1/3)*SIN('OddsRatio_working_3-way'!Y49/3)</f>
        <v>0.11250335187347198</v>
      </c>
      <c r="AD49" s="11">
        <f>'OddsRatio_working_3-way'!X49^(1/3)*SIN(('OddsRatio_working_3-way'!Y49+2*PI())/3)</f>
        <v>0.41061862050632042</v>
      </c>
      <c r="AE49" s="11">
        <f>'OddsRatio_working_3-way'!X49^(1/3)*SIN(('OddsRatio_working_3-way'!Y49+4*PI())/3)</f>
        <v>-0.52312197237979252</v>
      </c>
      <c r="AF49" s="11">
        <f>-'OddsRatio_working_3-way'!U49/(3*'OddsRatio_working_3-way'!X49^(1/3))*COS(('OddsRatio_working_3-way'!Y49)/3)</f>
        <v>0.53909538265607815</v>
      </c>
      <c r="AG49" s="11">
        <f>-'OddsRatio_working_3-way'!U49/(3*'OddsRatio_working_3-way'!X49^(1/3))*COS(('OddsRatio_working_3-way'!Y49+2*PI())/3)</f>
        <v>-0.36697845206136548</v>
      </c>
      <c r="AH49" s="11">
        <f>-'OddsRatio_working_3-way'!U49/(3*'OddsRatio_working_3-way'!X49^(1/3))*COS(('OddsRatio_working_3-way'!Y49+4*PI())/3)</f>
        <v>-0.17211693059471275</v>
      </c>
      <c r="AI49" s="11">
        <f>'OddsRatio_working_3-way'!U49/(3*'OddsRatio_working_3-way'!X49^(1/3))*SIN(('OddsRatio_working_3-way'!Y49)/3)</f>
        <v>-0.11250335187347198</v>
      </c>
      <c r="AJ49" s="11">
        <f>'OddsRatio_working_3-way'!U49/(3*'OddsRatio_working_3-way'!X49^(1/3))*SIN(('OddsRatio_working_3-way'!Y49+2*PI())/3)</f>
        <v>-0.41061862050632042</v>
      </c>
      <c r="AK49" s="11">
        <f>'OddsRatio_working_3-way'!U49/(3*'OddsRatio_working_3-way'!X49^(1/3))*SIN(('OddsRatio_working_3-way'!Y49+4*PI())/3)</f>
        <v>0.52312197237979252</v>
      </c>
      <c r="AL49" s="11">
        <f>'OddsRatio_working_3-way'!Z49+'OddsRatio_working_3-way'!AF49</f>
        <v>1.0781907653121563</v>
      </c>
      <c r="AM49" s="11">
        <f>'OddsRatio_working_3-way'!AA49+'OddsRatio_working_3-way'!AG49</f>
        <v>-0.73395690412273096</v>
      </c>
      <c r="AN49" s="11">
        <f>'OddsRatio_working_3-way'!AB49+'OddsRatio_working_3-way'!AH49</f>
        <v>-0.34423386118942551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1.0781907653121563</v>
      </c>
      <c r="AS49" s="11">
        <f>IF(('OddsRatio_working_3-way'!X49=0),IF(Q49&gt;0,-Q49^(1/3),(-Q49)^(1/3)),'OddsRatio_working_3-way'!AM49-'OddsRatio_working_3-way'!R49/3)</f>
        <v>-0.73395690412273096</v>
      </c>
      <c r="AT49" s="11">
        <f>IF(('OddsRatio_working_3-way'!X49=0),IF(Q49&gt;0,-Q49^(1/3),(-Q49)^(1/3)),'OddsRatio_working_3-way'!AN49-'OddsRatio_working_3-way'!R49/3)</f>
        <v>-0.34423386118942551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2.1800000000000002</v>
      </c>
      <c r="B50" s="4">
        <f>IF('True_Odds_Calculator_3-way'!B49="","",'True_Odds_Calculator_3-way'!B49)</f>
        <v>4.21</v>
      </c>
      <c r="C50" s="4">
        <f>IF('True_Odds_Calculator_3-way'!C49="","",'True_Odds_Calculator_3-way'!C49)</f>
        <v>2.87</v>
      </c>
      <c r="D50" s="9">
        <f t="shared" si="13"/>
        <v>0.44170217003974122</v>
      </c>
      <c r="E50" s="9">
        <f t="shared" si="14"/>
        <v>0.22530519742459801</v>
      </c>
      <c r="F50" s="9">
        <f t="shared" si="15"/>
        <v>0.33299263253566064</v>
      </c>
      <c r="G50" s="9">
        <f t="shared" si="16"/>
        <v>1.0711601307302607</v>
      </c>
      <c r="H50" s="9">
        <f t="shared" si="17"/>
        <v>2.2639689542617081</v>
      </c>
      <c r="I50" s="9">
        <f t="shared" si="18"/>
        <v>4.4384240196441365</v>
      </c>
      <c r="J50" s="9">
        <f t="shared" si="19"/>
        <v>3.0030694444655879</v>
      </c>
      <c r="K50" s="11">
        <f t="shared" si="20"/>
        <v>0.4587155963302752</v>
      </c>
      <c r="L50" s="11">
        <f t="shared" si="21"/>
        <v>0.23752969121140144</v>
      </c>
      <c r="M50" s="11">
        <f t="shared" si="22"/>
        <v>0.34843205574912889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-0.26891074759021205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0.23765877105510547</v>
      </c>
      <c r="Q50" s="11">
        <f>2*'OddsRatio_working_3-way'!K50*'OddsRatio_working_3-way'!L50*'OddsRatio_working_3-way'!M50</f>
        <v>7.5929319825912292E-2</v>
      </c>
      <c r="R50" s="11">
        <f t="shared" si="23"/>
        <v>0</v>
      </c>
      <c r="S50" s="11">
        <f t="shared" si="24"/>
        <v>-0.88378308857059562</v>
      </c>
      <c r="T50" s="11">
        <f t="shared" si="25"/>
        <v>-0.28235881423980691</v>
      </c>
      <c r="U50" s="11">
        <f>'OddsRatio_working_3-way'!S50-'OddsRatio_working_3-way'!R50^2/3</f>
        <v>-0.88378308857059562</v>
      </c>
      <c r="V50" s="11">
        <f>'OddsRatio_working_3-way'!S50*'OddsRatio_working_3-way'!R50/3-2*'OddsRatio_working_3-way'!R50^3/27-'OddsRatio_working_3-way'!T50</f>
        <v>0.28235881423980691</v>
      </c>
      <c r="W50" s="11">
        <f>'OddsRatio_working_3-way'!V50^2+4*'OddsRatio_working_3-way'!U50^3/27</f>
        <v>-2.2539975362419293E-2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0.15989564983242124</v>
      </c>
      <c r="Y50" s="11">
        <f>IF('OddsRatio_working_3-way'!W50&gt;=0,IF('OddsRatio_working_3-way'!V50+SQRT('OddsRatio_working_3-way'!W50)&gt;0,0,PI()),ACOS('OddsRatio_working_3-way'!V50/(2*'OddsRatio_working_3-way'!X50)))</f>
        <v>0.48869314981746381</v>
      </c>
      <c r="Z50" s="11">
        <f>'OddsRatio_working_3-way'!X50^(1/3)*COS('OddsRatio_working_3-way'!Y50/3)</f>
        <v>0.53558006536513036</v>
      </c>
      <c r="AA50" s="11">
        <f>'OddsRatio_working_3-way'!X50^(1/3)*COS(('OddsRatio_working_3-way'!Y50+2*PI())/3)</f>
        <v>-0.34402170149717853</v>
      </c>
      <c r="AB50" s="11">
        <f>'OddsRatio_working_3-way'!X50^(1/3)*COS(('OddsRatio_working_3-way'!Y50+4*PI())/3)</f>
        <v>-0.19155836386795172</v>
      </c>
      <c r="AC50" s="11">
        <f>'OddsRatio_working_3-way'!X50^(1/3)*SIN('OddsRatio_working_3-way'!Y50/3)</f>
        <v>8.8024749021782894E-2</v>
      </c>
      <c r="AD50" s="11">
        <f>'OddsRatio_working_3-way'!X50^(1/3)*SIN(('OddsRatio_working_3-way'!Y50+2*PI())/3)</f>
        <v>0.41981356785584167</v>
      </c>
      <c r="AE50" s="11">
        <f>'OddsRatio_working_3-way'!X50^(1/3)*SIN(('OddsRatio_working_3-way'!Y50+4*PI())/3)</f>
        <v>-0.5078383168776246</v>
      </c>
      <c r="AF50" s="11">
        <f>-'OddsRatio_working_3-way'!U50/(3*'OddsRatio_working_3-way'!X50^(1/3))*COS(('OddsRatio_working_3-way'!Y50)/3)</f>
        <v>0.53558006536513048</v>
      </c>
      <c r="AG50" s="11">
        <f>-'OddsRatio_working_3-way'!U50/(3*'OddsRatio_working_3-way'!X50^(1/3))*COS(('OddsRatio_working_3-way'!Y50+2*PI())/3)</f>
        <v>-0.34402170149717864</v>
      </c>
      <c r="AH50" s="11">
        <f>-'OddsRatio_working_3-way'!U50/(3*'OddsRatio_working_3-way'!X50^(1/3))*COS(('OddsRatio_working_3-way'!Y50+4*PI())/3)</f>
        <v>-0.19155836386795178</v>
      </c>
      <c r="AI50" s="11">
        <f>'OddsRatio_working_3-way'!U50/(3*'OddsRatio_working_3-way'!X50^(1/3))*SIN(('OddsRatio_working_3-way'!Y50)/3)</f>
        <v>-8.8024749021782908E-2</v>
      </c>
      <c r="AJ50" s="11">
        <f>'OddsRatio_working_3-way'!U50/(3*'OddsRatio_working_3-way'!X50^(1/3))*SIN(('OddsRatio_working_3-way'!Y50+2*PI())/3)</f>
        <v>-0.41981356785584173</v>
      </c>
      <c r="AK50" s="11">
        <f>'OddsRatio_working_3-way'!U50/(3*'OddsRatio_working_3-way'!X50^(1/3))*SIN(('OddsRatio_working_3-way'!Y50+4*PI())/3)</f>
        <v>0.50783831687762471</v>
      </c>
      <c r="AL50" s="11">
        <f>'OddsRatio_working_3-way'!Z50+'OddsRatio_working_3-way'!AF50</f>
        <v>1.0711601307302607</v>
      </c>
      <c r="AM50" s="11">
        <f>'OddsRatio_working_3-way'!AA50+'OddsRatio_working_3-way'!AG50</f>
        <v>-0.68804340299435718</v>
      </c>
      <c r="AN50" s="11">
        <f>'OddsRatio_working_3-way'!AB50+'OddsRatio_working_3-way'!AH50</f>
        <v>-0.3831167277359035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1.0711601307302607</v>
      </c>
      <c r="AS50" s="11">
        <f>IF(('OddsRatio_working_3-way'!X50=0),IF(Q50&gt;0,-Q50^(1/3),(-Q50)^(1/3)),'OddsRatio_working_3-way'!AM50-'OddsRatio_working_3-way'!R50/3)</f>
        <v>-0.68804340299435718</v>
      </c>
      <c r="AT50" s="11">
        <f>IF(('OddsRatio_working_3-way'!X50=0),IF(Q50&gt;0,-Q50^(1/3),(-Q50)^(1/3)),'OddsRatio_working_3-way'!AN50-'OddsRatio_working_3-way'!R50/3)</f>
        <v>-0.3831167277359035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1.65</v>
      </c>
      <c r="B51" s="4">
        <f>IF('True_Odds_Calculator_3-way'!B50="","",'True_Odds_Calculator_3-way'!B50)</f>
        <v>4.13</v>
      </c>
      <c r="C51" s="4">
        <f>IF('True_Odds_Calculator_3-way'!C50="","",'True_Odds_Calculator_3-way'!C50)</f>
        <v>5.44</v>
      </c>
      <c r="D51" s="9">
        <f t="shared" si="13"/>
        <v>0.59253391244255804</v>
      </c>
      <c r="E51" s="9">
        <f t="shared" si="14"/>
        <v>0.2319442070686909</v>
      </c>
      <c r="F51" s="9">
        <f t="shared" si="15"/>
        <v>0.17552188048875084</v>
      </c>
      <c r="G51" s="9">
        <f t="shared" si="16"/>
        <v>1.0579494114529628</v>
      </c>
      <c r="H51" s="9">
        <f t="shared" si="17"/>
        <v>1.6876671174444262</v>
      </c>
      <c r="I51" s="9">
        <f t="shared" si="18"/>
        <v>4.3113816578477744</v>
      </c>
      <c r="J51" s="9">
        <f t="shared" si="19"/>
        <v>5.697295386851156</v>
      </c>
      <c r="K51" s="11">
        <f t="shared" si="20"/>
        <v>0.60606060606060608</v>
      </c>
      <c r="L51" s="11">
        <f t="shared" si="21"/>
        <v>0.24213075060532688</v>
      </c>
      <c r="M51" s="11">
        <f t="shared" si="22"/>
        <v>0.18382352941176469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-0.24367320117569369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0.22173738524685682</v>
      </c>
      <c r="Q51" s="11">
        <f>2*'OddsRatio_working_3-way'!K51*'OddsRatio_working_3-way'!L51*'OddsRatio_working_3-way'!M51</f>
        <v>5.3950702006534512E-2</v>
      </c>
      <c r="R51" s="11">
        <f t="shared" si="23"/>
        <v>0</v>
      </c>
      <c r="S51" s="11">
        <f t="shared" si="24"/>
        <v>-0.90997854576129333</v>
      </c>
      <c r="T51" s="11">
        <f t="shared" si="25"/>
        <v>-0.22140597220469427</v>
      </c>
      <c r="U51" s="11">
        <f>'OddsRatio_working_3-way'!S51-'OddsRatio_working_3-way'!R51^2/3</f>
        <v>-0.90997854576129333</v>
      </c>
      <c r="V51" s="11">
        <f>'OddsRatio_working_3-way'!S51*'OddsRatio_working_3-way'!R51/3-2*'OddsRatio_working_3-way'!R51^3/27-'OddsRatio_working_3-way'!T51</f>
        <v>0.22140597220469427</v>
      </c>
      <c r="W51" s="11">
        <f>'OddsRatio_working_3-way'!V51^2+4*'OddsRatio_working_3-way'!U51^3/27</f>
        <v>-6.2611647693034511E-2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0.16705706526583991</v>
      </c>
      <c r="Y51" s="11">
        <f>IF('OddsRatio_working_3-way'!W51&gt;=0,IF('OddsRatio_working_3-way'!V51+SQRT('OddsRatio_working_3-way'!W51)&gt;0,0,PI()),ACOS('OddsRatio_working_3-way'!V51/(2*'OddsRatio_working_3-way'!X51)))</f>
        <v>0.84642373958616346</v>
      </c>
      <c r="Z51" s="11">
        <f>'OddsRatio_working_3-way'!X51^(1/3)*COS('OddsRatio_working_3-way'!Y51/3)</f>
        <v>0.52897470572648142</v>
      </c>
      <c r="AA51" s="11">
        <f>'OddsRatio_working_3-way'!X51^(1/3)*COS(('OddsRatio_working_3-way'!Y51+2*PI())/3)</f>
        <v>-0.39728026293945717</v>
      </c>
      <c r="AB51" s="11">
        <f>'OddsRatio_working_3-way'!X51^(1/3)*COS(('OddsRatio_working_3-way'!Y51+4*PI())/3)</f>
        <v>-0.13169444278702436</v>
      </c>
      <c r="AC51" s="11">
        <f>'OddsRatio_working_3-way'!X51^(1/3)*SIN('OddsRatio_working_3-way'!Y51/3)</f>
        <v>0.15333604475795479</v>
      </c>
      <c r="AD51" s="11">
        <f>'OddsRatio_working_3-way'!X51^(1/3)*SIN(('OddsRatio_working_3-way'!Y51+2*PI())/3)</f>
        <v>0.3814375107395534</v>
      </c>
      <c r="AE51" s="11">
        <f>'OddsRatio_working_3-way'!X51^(1/3)*SIN(('OddsRatio_working_3-way'!Y51+4*PI())/3)</f>
        <v>-0.53477355549750805</v>
      </c>
      <c r="AF51" s="11">
        <f>-'OddsRatio_working_3-way'!U51/(3*'OddsRatio_working_3-way'!X51^(1/3))*COS(('OddsRatio_working_3-way'!Y51)/3)</f>
        <v>0.52897470572648142</v>
      </c>
      <c r="AG51" s="11">
        <f>-'OddsRatio_working_3-way'!U51/(3*'OddsRatio_working_3-way'!X51^(1/3))*COS(('OddsRatio_working_3-way'!Y51+2*PI())/3)</f>
        <v>-0.39728026293945717</v>
      </c>
      <c r="AH51" s="11">
        <f>-'OddsRatio_working_3-way'!U51/(3*'OddsRatio_working_3-way'!X51^(1/3))*COS(('OddsRatio_working_3-way'!Y51+4*PI())/3)</f>
        <v>-0.13169444278702436</v>
      </c>
      <c r="AI51" s="11">
        <f>'OddsRatio_working_3-way'!U51/(3*'OddsRatio_working_3-way'!X51^(1/3))*SIN(('OddsRatio_working_3-way'!Y51)/3)</f>
        <v>-0.15333604475795479</v>
      </c>
      <c r="AJ51" s="11">
        <f>'OddsRatio_working_3-way'!U51/(3*'OddsRatio_working_3-way'!X51^(1/3))*SIN(('OddsRatio_working_3-way'!Y51+2*PI())/3)</f>
        <v>-0.3814375107395534</v>
      </c>
      <c r="AK51" s="11">
        <f>'OddsRatio_working_3-way'!U51/(3*'OddsRatio_working_3-way'!X51^(1/3))*SIN(('OddsRatio_working_3-way'!Y51+4*PI())/3)</f>
        <v>0.53477355549750805</v>
      </c>
      <c r="AL51" s="11">
        <f>'OddsRatio_working_3-way'!Z51+'OddsRatio_working_3-way'!AF51</f>
        <v>1.0579494114529628</v>
      </c>
      <c r="AM51" s="11">
        <f>'OddsRatio_working_3-way'!AA51+'OddsRatio_working_3-way'!AG51</f>
        <v>-0.79456052587891435</v>
      </c>
      <c r="AN51" s="11">
        <f>'OddsRatio_working_3-way'!AB51+'OddsRatio_working_3-way'!AH51</f>
        <v>-0.26338888557404871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1.0579494114529628</v>
      </c>
      <c r="AS51" s="11">
        <f>IF(('OddsRatio_working_3-way'!X51=0),IF(Q51&gt;0,-Q51^(1/3),(-Q51)^(1/3)),'OddsRatio_working_3-way'!AM51-'OddsRatio_working_3-way'!R51/3)</f>
        <v>-0.79456052587891435</v>
      </c>
      <c r="AT51" s="11">
        <f>IF(('OddsRatio_working_3-way'!X51=0),IF(Q51&gt;0,-Q51^(1/3),(-Q51)^(1/3)),'OddsRatio_working_3-way'!AN51-'OddsRatio_working_3-way'!R51/3)</f>
        <v>-0.26338888557404871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2.06</v>
      </c>
      <c r="B52" s="4">
        <f>IF('True_Odds_Calculator_3-way'!B51="","",'True_Odds_Calculator_3-way'!B51)</f>
        <v>3.66</v>
      </c>
      <c r="C52" s="4">
        <f>IF('True_Odds_Calculator_3-way'!C51="","",'True_Odds_Calculator_3-way'!C51)</f>
        <v>3.71</v>
      </c>
      <c r="D52" s="9">
        <f t="shared" si="13"/>
        <v>0.47445637389904571</v>
      </c>
      <c r="E52" s="9">
        <f t="shared" si="14"/>
        <v>0.26457559369238831</v>
      </c>
      <c r="F52" s="9">
        <f t="shared" si="15"/>
        <v>0.2609680324085662</v>
      </c>
      <c r="G52" s="9">
        <f t="shared" si="16"/>
        <v>1.0449767374937626</v>
      </c>
      <c r="H52" s="9">
        <f t="shared" si="17"/>
        <v>2.1076753417433882</v>
      </c>
      <c r="I52" s="9">
        <f t="shared" si="18"/>
        <v>3.7796381217334085</v>
      </c>
      <c r="J52" s="9">
        <f t="shared" si="19"/>
        <v>3.8318869586080968</v>
      </c>
      <c r="K52" s="11">
        <f t="shared" si="20"/>
        <v>0.4854368932038835</v>
      </c>
      <c r="L52" s="11">
        <f t="shared" si="21"/>
        <v>0.27322404371584696</v>
      </c>
      <c r="M52" s="11">
        <f t="shared" si="22"/>
        <v>0.26954177897574122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-0.27317099050347504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0.22987342018330092</v>
      </c>
      <c r="Q52" s="11">
        <f>2*'OddsRatio_working_3-way'!K52*'OddsRatio_working_3-way'!L52*'OddsRatio_working_3-way'!M52</f>
        <v>7.1500286215645706E-2</v>
      </c>
      <c r="R52" s="11">
        <f t="shared" si="23"/>
        <v>0</v>
      </c>
      <c r="S52" s="11">
        <f t="shared" si="24"/>
        <v>-0.84150011595164853</v>
      </c>
      <c r="T52" s="11">
        <f t="shared" si="25"/>
        <v>-0.26174187121357656</v>
      </c>
      <c r="U52" s="11">
        <f>'OddsRatio_working_3-way'!S52-'OddsRatio_working_3-way'!R52^2/3</f>
        <v>-0.84150011595164853</v>
      </c>
      <c r="V52" s="11">
        <f>'OddsRatio_working_3-way'!S52*'OddsRatio_working_3-way'!R52/3-2*'OddsRatio_working_3-way'!R52^3/27-'OddsRatio_working_3-way'!T52</f>
        <v>0.26174187121357656</v>
      </c>
      <c r="W52" s="11">
        <f>'OddsRatio_working_3-way'!V52^2+4*'OddsRatio_working_3-way'!U52^3/27</f>
        <v>-1.9770469846039321E-2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0.1485591439397318</v>
      </c>
      <c r="Y52" s="11">
        <f>IF('OddsRatio_working_3-way'!W52&gt;=0,IF('OddsRatio_working_3-way'!V52+SQRT('OddsRatio_working_3-way'!W52)&gt;0,0,PI()),ACOS('OddsRatio_working_3-way'!V52/(2*'OddsRatio_working_3-way'!X52)))</f>
        <v>0.49296218915694467</v>
      </c>
      <c r="Z52" s="11">
        <f>'OddsRatio_working_3-way'!X52^(1/3)*COS('OddsRatio_working_3-way'!Y52/3)</f>
        <v>0.52248836874688143</v>
      </c>
      <c r="AA52" s="11">
        <f>'OddsRatio_working_3-way'!X52^(1/3)*COS(('OddsRatio_working_3-way'!Y52+2*PI())/3)</f>
        <v>-0.3362738943627463</v>
      </c>
      <c r="AB52" s="11">
        <f>'OddsRatio_working_3-way'!X52^(1/3)*COS(('OddsRatio_working_3-way'!Y52+4*PI())/3)</f>
        <v>-0.18621447438413502</v>
      </c>
      <c r="AC52" s="11">
        <f>'OddsRatio_working_3-way'!X52^(1/3)*SIN('OddsRatio_working_3-way'!Y52/3)</f>
        <v>8.663684651909033E-2</v>
      </c>
      <c r="AD52" s="11">
        <f>'OddsRatio_working_3-way'!X52^(1/3)*SIN(('OddsRatio_working_3-way'!Y52+2*PI())/3)</f>
        <v>0.40916977725714548</v>
      </c>
      <c r="AE52" s="11">
        <f>'OddsRatio_working_3-way'!X52^(1/3)*SIN(('OddsRatio_working_3-way'!Y52+4*PI())/3)</f>
        <v>-0.49580662377623586</v>
      </c>
      <c r="AF52" s="11">
        <f>-'OddsRatio_working_3-way'!U52/(3*'OddsRatio_working_3-way'!X52^(1/3))*COS(('OddsRatio_working_3-way'!Y52)/3)</f>
        <v>0.52248836874688132</v>
      </c>
      <c r="AG52" s="11">
        <f>-'OddsRatio_working_3-way'!U52/(3*'OddsRatio_working_3-way'!X52^(1/3))*COS(('OddsRatio_working_3-way'!Y52+2*PI())/3)</f>
        <v>-0.33627389436274624</v>
      </c>
      <c r="AH52" s="11">
        <f>-'OddsRatio_working_3-way'!U52/(3*'OddsRatio_working_3-way'!X52^(1/3))*COS(('OddsRatio_working_3-way'!Y52+4*PI())/3)</f>
        <v>-0.18621447438413496</v>
      </c>
      <c r="AI52" s="11">
        <f>'OddsRatio_working_3-way'!U52/(3*'OddsRatio_working_3-way'!X52^(1/3))*SIN(('OddsRatio_working_3-way'!Y52)/3)</f>
        <v>-8.6636846519090302E-2</v>
      </c>
      <c r="AJ52" s="11">
        <f>'OddsRatio_working_3-way'!U52/(3*'OddsRatio_working_3-way'!X52^(1/3))*SIN(('OddsRatio_working_3-way'!Y52+2*PI())/3)</f>
        <v>-0.40916977725714543</v>
      </c>
      <c r="AK52" s="11">
        <f>'OddsRatio_working_3-way'!U52/(3*'OddsRatio_working_3-way'!X52^(1/3))*SIN(('OddsRatio_working_3-way'!Y52+4*PI())/3)</f>
        <v>0.49580662377623574</v>
      </c>
      <c r="AL52" s="11">
        <f>'OddsRatio_working_3-way'!Z52+'OddsRatio_working_3-way'!AF52</f>
        <v>1.0449767374937626</v>
      </c>
      <c r="AM52" s="11">
        <f>'OddsRatio_working_3-way'!AA52+'OddsRatio_working_3-way'!AG52</f>
        <v>-0.67254778872549248</v>
      </c>
      <c r="AN52" s="11">
        <f>'OddsRatio_working_3-way'!AB52+'OddsRatio_working_3-way'!AH52</f>
        <v>-0.37242894876826999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1.0449767374937626</v>
      </c>
      <c r="AS52" s="11">
        <f>IF(('OddsRatio_working_3-way'!X52=0),IF(Q52&gt;0,-Q52^(1/3),(-Q52)^(1/3)),'OddsRatio_working_3-way'!AM52-'OddsRatio_working_3-way'!R52/3)</f>
        <v>-0.67254778872549248</v>
      </c>
      <c r="AT52" s="11">
        <f>IF(('OddsRatio_working_3-way'!X52=0),IF(Q52&gt;0,-Q52^(1/3),(-Q52)^(1/3)),'OddsRatio_working_3-way'!AN52-'OddsRatio_working_3-way'!R52/3)</f>
        <v>-0.37242894876826999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1.63</v>
      </c>
      <c r="B53" s="4">
        <f>IF('True_Odds_Calculator_3-way'!B52="","",'True_Odds_Calculator_3-way'!B52)</f>
        <v>4.13</v>
      </c>
      <c r="C53" s="4">
        <f>IF('True_Odds_Calculator_3-way'!C52="","",'True_Odds_Calculator_3-way'!C52)</f>
        <v>5.75</v>
      </c>
      <c r="D53" s="9">
        <f t="shared" si="13"/>
        <v>0.60093202713272398</v>
      </c>
      <c r="E53" s="9">
        <f t="shared" si="14"/>
        <v>0.23259456331500011</v>
      </c>
      <c r="F53" s="9">
        <f t="shared" si="15"/>
        <v>0.16647340955227605</v>
      </c>
      <c r="G53" s="9">
        <f t="shared" si="16"/>
        <v>1.054097964782879</v>
      </c>
      <c r="H53" s="9">
        <f t="shared" si="17"/>
        <v>1.6640817178132137</v>
      </c>
      <c r="I53" s="9">
        <f t="shared" si="18"/>
        <v>4.2993266297704116</v>
      </c>
      <c r="J53" s="9">
        <f t="shared" si="19"/>
        <v>6.0069653327186741</v>
      </c>
      <c r="K53" s="11">
        <f t="shared" si="20"/>
        <v>0.61349693251533743</v>
      </c>
      <c r="L53" s="11">
        <f t="shared" si="21"/>
        <v>0.24213075060532688</v>
      </c>
      <c r="M53" s="11">
        <f t="shared" si="22"/>
        <v>0.17391304347826086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-0.24197639144449834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0.21984877969072625</v>
      </c>
      <c r="Q53" s="11">
        <f>2*'OddsRatio_working_3-way'!K53*'OddsRatio_working_3-way'!L53*'OddsRatio_working_3-way'!M53</f>
        <v>5.1668338352697123E-2</v>
      </c>
      <c r="R53" s="11">
        <f t="shared" si="23"/>
        <v>0</v>
      </c>
      <c r="S53" s="11">
        <f t="shared" si="24"/>
        <v>-0.90855466675207663</v>
      </c>
      <c r="T53" s="11">
        <f t="shared" si="25"/>
        <v>-0.21352636116382531</v>
      </c>
      <c r="U53" s="11">
        <f>'OddsRatio_working_3-way'!S53-'OddsRatio_working_3-way'!R53^2/3</f>
        <v>-0.90855466675207663</v>
      </c>
      <c r="V53" s="11">
        <f>'OddsRatio_working_3-way'!S53*'OddsRatio_working_3-way'!R53/3-2*'OddsRatio_working_3-way'!R53^3/27-'OddsRatio_working_3-way'!T53</f>
        <v>0.21352636116382531</v>
      </c>
      <c r="W53" s="11">
        <f>'OddsRatio_working_3-way'!V53^2+4*'OddsRatio_working_3-way'!U53^3/27</f>
        <v>-6.5515538796384401E-2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0.16666511760732117</v>
      </c>
      <c r="Y53" s="11">
        <f>IF('OddsRatio_working_3-way'!W53&gt;=0,IF('OddsRatio_working_3-way'!V53+SQRT('OddsRatio_working_3-way'!W53)&gt;0,0,PI()),ACOS('OddsRatio_working_3-way'!V53/(2*'OddsRatio_working_3-way'!X53)))</f>
        <v>0.87553642385267649</v>
      </c>
      <c r="Z53" s="11">
        <f>'OddsRatio_working_3-way'!X53^(1/3)*COS('OddsRatio_working_3-way'!Y53/3)</f>
        <v>0.52704898239143949</v>
      </c>
      <c r="AA53" s="11">
        <f>'OddsRatio_working_3-way'!X53^(1/3)*COS(('OddsRatio_working_3-way'!Y53+2*PI())/3)</f>
        <v>-0.40064923115219259</v>
      </c>
      <c r="AB53" s="11">
        <f>'OddsRatio_working_3-way'!X53^(1/3)*COS(('OddsRatio_working_3-way'!Y53+4*PI())/3)</f>
        <v>-0.12639975123924702</v>
      </c>
      <c r="AC53" s="11">
        <f>'OddsRatio_working_3-way'!X53^(1/3)*SIN('OddsRatio_working_3-way'!Y53/3)</f>
        <v>0.15833801105285411</v>
      </c>
      <c r="AD53" s="11">
        <f>'OddsRatio_working_3-way'!X53^(1/3)*SIN(('OddsRatio_working_3-way'!Y53+2*PI())/3)</f>
        <v>0.37726880226329684</v>
      </c>
      <c r="AE53" s="11">
        <f>'OddsRatio_working_3-way'!X53^(1/3)*SIN(('OddsRatio_working_3-way'!Y53+4*PI())/3)</f>
        <v>-0.5356068133161509</v>
      </c>
      <c r="AF53" s="11">
        <f>-'OddsRatio_working_3-way'!U53/(3*'OddsRatio_working_3-way'!X53^(1/3))*COS(('OddsRatio_working_3-way'!Y53)/3)</f>
        <v>0.52704898239143938</v>
      </c>
      <c r="AG53" s="11">
        <f>-'OddsRatio_working_3-way'!U53/(3*'OddsRatio_working_3-way'!X53^(1/3))*COS(('OddsRatio_working_3-way'!Y53+2*PI())/3)</f>
        <v>-0.40064923115219253</v>
      </c>
      <c r="AH53" s="11">
        <f>-'OddsRatio_working_3-way'!U53/(3*'OddsRatio_working_3-way'!X53^(1/3))*COS(('OddsRatio_working_3-way'!Y53+4*PI())/3)</f>
        <v>-0.12639975123924699</v>
      </c>
      <c r="AI53" s="11">
        <f>'OddsRatio_working_3-way'!U53/(3*'OddsRatio_working_3-way'!X53^(1/3))*SIN(('OddsRatio_working_3-way'!Y53)/3)</f>
        <v>-0.15833801105285408</v>
      </c>
      <c r="AJ53" s="11">
        <f>'OddsRatio_working_3-way'!U53/(3*'OddsRatio_working_3-way'!X53^(1/3))*SIN(('OddsRatio_working_3-way'!Y53+2*PI())/3)</f>
        <v>-0.37726880226329673</v>
      </c>
      <c r="AK53" s="11">
        <f>'OddsRatio_working_3-way'!U53/(3*'OddsRatio_working_3-way'!X53^(1/3))*SIN(('OddsRatio_working_3-way'!Y53+4*PI())/3)</f>
        <v>0.53560681331615079</v>
      </c>
      <c r="AL53" s="11">
        <f>'OddsRatio_working_3-way'!Z53+'OddsRatio_working_3-way'!AF53</f>
        <v>1.054097964782879</v>
      </c>
      <c r="AM53" s="11">
        <f>'OddsRatio_working_3-way'!AA53+'OddsRatio_working_3-way'!AG53</f>
        <v>-0.80129846230438506</v>
      </c>
      <c r="AN53" s="11">
        <f>'OddsRatio_working_3-way'!AB53+'OddsRatio_working_3-way'!AH53</f>
        <v>-0.25279950247849403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1.054097964782879</v>
      </c>
      <c r="AS53" s="11">
        <f>IF(('OddsRatio_working_3-way'!X53=0),IF(Q53&gt;0,-Q53^(1/3),(-Q53)^(1/3)),'OddsRatio_working_3-way'!AM53-'OddsRatio_working_3-way'!R53/3)</f>
        <v>-0.80129846230438506</v>
      </c>
      <c r="AT53" s="11">
        <f>IF(('OddsRatio_working_3-way'!X53=0),IF(Q53&gt;0,-Q53^(1/3),(-Q53)^(1/3)),'OddsRatio_working_3-way'!AN53-'OddsRatio_working_3-way'!R53/3)</f>
        <v>-0.25279950247849403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1.76</v>
      </c>
      <c r="B54" s="4">
        <f>IF('True_Odds_Calculator_3-way'!B53="","",'True_Odds_Calculator_3-way'!B53)</f>
        <v>3.34</v>
      </c>
      <c r="C54" s="4">
        <f>IF('True_Odds_Calculator_3-way'!C53="","",'True_Odds_Calculator_3-way'!C53)</f>
        <v>5.58</v>
      </c>
      <c r="D54" s="9">
        <f t="shared" si="13"/>
        <v>0.54883632085722112</v>
      </c>
      <c r="E54" s="9">
        <f t="shared" si="14"/>
        <v>0.28320523386398794</v>
      </c>
      <c r="F54" s="9">
        <f t="shared" si="15"/>
        <v>0.16795844527879086</v>
      </c>
      <c r="G54" s="9">
        <f t="shared" si="16"/>
        <v>1.0816274312850052</v>
      </c>
      <c r="H54" s="9">
        <f t="shared" si="17"/>
        <v>1.822036847776604</v>
      </c>
      <c r="I54" s="9">
        <f t="shared" si="18"/>
        <v>3.5310081892069118</v>
      </c>
      <c r="J54" s="9">
        <f t="shared" si="19"/>
        <v>5.9538536352853235</v>
      </c>
      <c r="K54" s="11">
        <f t="shared" si="20"/>
        <v>0.56818181818181823</v>
      </c>
      <c r="L54" s="11">
        <f t="shared" si="21"/>
        <v>0.29940119760479045</v>
      </c>
      <c r="M54" s="11">
        <f t="shared" si="22"/>
        <v>0.17921146953405018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-0.24831422199589093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0.23413583390403947</v>
      </c>
      <c r="Q54" s="11">
        <f>2*'OddsRatio_working_3-way'!K54*'OddsRatio_working_3-way'!L54*'OddsRatio_working_3-way'!M54</f>
        <v>6.0972873412510273E-2</v>
      </c>
      <c r="R54" s="11">
        <f t="shared" si="23"/>
        <v>0</v>
      </c>
      <c r="S54" s="11">
        <f t="shared" si="24"/>
        <v>-0.94290142554909284</v>
      </c>
      <c r="T54" s="11">
        <f t="shared" si="25"/>
        <v>-0.2455472462367429</v>
      </c>
      <c r="U54" s="11">
        <f>'OddsRatio_working_3-way'!S54-'OddsRatio_working_3-way'!R54^2/3</f>
        <v>-0.94290142554909284</v>
      </c>
      <c r="V54" s="11">
        <f>'OddsRatio_working_3-way'!S54*'OddsRatio_working_3-way'!R54/3-2*'OddsRatio_working_3-way'!R54^3/27-'OddsRatio_working_3-way'!T54</f>
        <v>0.2455472462367429</v>
      </c>
      <c r="W54" s="11">
        <f>'OddsRatio_working_3-way'!V54^2+4*'OddsRatio_working_3-way'!U54^3/27</f>
        <v>-6.3898973982964402E-2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0.17620472760216457</v>
      </c>
      <c r="Y54" s="11">
        <f>IF('OddsRatio_working_3-way'!W54&gt;=0,IF('OddsRatio_working_3-way'!V54+SQRT('OddsRatio_working_3-way'!W54)&gt;0,0,PI()),ACOS('OddsRatio_working_3-way'!V54/(2*'OddsRatio_working_3-way'!X54)))</f>
        <v>0.7999160800414058</v>
      </c>
      <c r="Z54" s="11">
        <f>'OddsRatio_working_3-way'!X54^(1/3)*COS('OddsRatio_working_3-way'!Y54/3)</f>
        <v>0.54081371564250258</v>
      </c>
      <c r="AA54" s="11">
        <f>'OddsRatio_working_3-way'!X54^(1/3)*COS(('OddsRatio_working_3-way'!Y54+2*PI())/3)</f>
        <v>-0.39833554935284654</v>
      </c>
      <c r="AB54" s="11">
        <f>'OddsRatio_working_3-way'!X54^(1/3)*COS(('OddsRatio_working_3-way'!Y54+4*PI())/3)</f>
        <v>-0.14247816628965612</v>
      </c>
      <c r="AC54" s="11">
        <f>'OddsRatio_working_3-way'!X54^(1/3)*SIN('OddsRatio_working_3-way'!Y54/3)</f>
        <v>0.14771932898568615</v>
      </c>
      <c r="AD54" s="11">
        <f>'OddsRatio_working_3-way'!X54^(1/3)*SIN(('OddsRatio_working_3-way'!Y54+2*PI())/3)</f>
        <v>0.39449875196861767</v>
      </c>
      <c r="AE54" s="11">
        <f>'OddsRatio_working_3-way'!X54^(1/3)*SIN(('OddsRatio_working_3-way'!Y54+4*PI())/3)</f>
        <v>-0.5422180809543039</v>
      </c>
      <c r="AF54" s="11">
        <f>-'OddsRatio_working_3-way'!U54/(3*'OddsRatio_working_3-way'!X54^(1/3))*COS(('OddsRatio_working_3-way'!Y54)/3)</f>
        <v>0.54081371564250258</v>
      </c>
      <c r="AG54" s="11">
        <f>-'OddsRatio_working_3-way'!U54/(3*'OddsRatio_working_3-way'!X54^(1/3))*COS(('OddsRatio_working_3-way'!Y54+2*PI())/3)</f>
        <v>-0.39833554935284654</v>
      </c>
      <c r="AH54" s="11">
        <f>-'OddsRatio_working_3-way'!U54/(3*'OddsRatio_working_3-way'!X54^(1/3))*COS(('OddsRatio_working_3-way'!Y54+4*PI())/3)</f>
        <v>-0.14247816628965612</v>
      </c>
      <c r="AI54" s="11">
        <f>'OddsRatio_working_3-way'!U54/(3*'OddsRatio_working_3-way'!X54^(1/3))*SIN(('OddsRatio_working_3-way'!Y54)/3)</f>
        <v>-0.14771932898568615</v>
      </c>
      <c r="AJ54" s="11">
        <f>'OddsRatio_working_3-way'!U54/(3*'OddsRatio_working_3-way'!X54^(1/3))*SIN(('OddsRatio_working_3-way'!Y54+2*PI())/3)</f>
        <v>-0.39449875196861767</v>
      </c>
      <c r="AK54" s="11">
        <f>'OddsRatio_working_3-way'!U54/(3*'OddsRatio_working_3-way'!X54^(1/3))*SIN(('OddsRatio_working_3-way'!Y54+4*PI())/3)</f>
        <v>0.5422180809543039</v>
      </c>
      <c r="AL54" s="11">
        <f>'OddsRatio_working_3-way'!Z54+'OddsRatio_working_3-way'!AF54</f>
        <v>1.0816274312850052</v>
      </c>
      <c r="AM54" s="11">
        <f>'OddsRatio_working_3-way'!AA54+'OddsRatio_working_3-way'!AG54</f>
        <v>-0.79667109870569308</v>
      </c>
      <c r="AN54" s="11">
        <f>'OddsRatio_working_3-way'!AB54+'OddsRatio_working_3-way'!AH54</f>
        <v>-0.28495633257931224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1.0816274312850052</v>
      </c>
      <c r="AS54" s="11">
        <f>IF(('OddsRatio_working_3-way'!X54=0),IF(Q54&gt;0,-Q54^(1/3),(-Q54)^(1/3)),'OddsRatio_working_3-way'!AM54-'OddsRatio_working_3-way'!R54/3)</f>
        <v>-0.79667109870569308</v>
      </c>
      <c r="AT54" s="11">
        <f>IF(('OddsRatio_working_3-way'!X54=0),IF(Q54&gt;0,-Q54^(1/3),(-Q54)^(1/3)),'OddsRatio_working_3-way'!AN54-'OddsRatio_working_3-way'!R54/3)</f>
        <v>-0.28495633257931224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4.33</v>
      </c>
      <c r="C55" s="4">
        <f>IF('True_Odds_Calculator_3-way'!C54="","",'True_Odds_Calculator_3-way'!C54)</f>
        <v>6.26</v>
      </c>
      <c r="D55" s="9">
        <f t="shared" si="13"/>
        <v>0.63703481259771533</v>
      </c>
      <c r="E55" s="9">
        <f t="shared" si="14"/>
        <v>0.21511213778395277</v>
      </c>
      <c r="F55" s="9">
        <f t="shared" si="15"/>
        <v>0.14785304961833193</v>
      </c>
      <c r="G55" s="9">
        <f t="shared" si="16"/>
        <v>1.0957171601458691</v>
      </c>
      <c r="H55" s="9">
        <f t="shared" si="17"/>
        <v>1.5697729232758517</v>
      </c>
      <c r="I55" s="9">
        <f t="shared" si="18"/>
        <v>4.6487381432857449</v>
      </c>
      <c r="J55" s="9">
        <f t="shared" si="19"/>
        <v>6.7634722623672721</v>
      </c>
      <c r="K55" s="11">
        <f t="shared" si="20"/>
        <v>0.65789473684210531</v>
      </c>
      <c r="L55" s="11">
        <f t="shared" si="21"/>
        <v>0.23094688221709006</v>
      </c>
      <c r="M55" s="11">
        <f t="shared" si="22"/>
        <v>0.15974440894568689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-0.22106882543297213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0.22111212554625137</v>
      </c>
      <c r="Q55" s="11">
        <f>2*'OddsRatio_working_3-way'!K55*'OddsRatio_working_3-way'!L55*'OddsRatio_working_3-way'!M55</f>
        <v>4.8542727891602924E-2</v>
      </c>
      <c r="R55" s="11">
        <f t="shared" si="23"/>
        <v>0</v>
      </c>
      <c r="S55" s="11">
        <f t="shared" si="24"/>
        <v>-1.0001958671160189</v>
      </c>
      <c r="T55" s="11">
        <f t="shared" si="25"/>
        <v>-0.21958196863139817</v>
      </c>
      <c r="U55" s="11">
        <f>'OddsRatio_working_3-way'!S55-'OddsRatio_working_3-way'!R55^2/3</f>
        <v>-1.0001958671160189</v>
      </c>
      <c r="V55" s="11">
        <f>'OddsRatio_working_3-way'!S55*'OddsRatio_working_3-way'!R55/3-2*'OddsRatio_working_3-way'!R55^3/27-'OddsRatio_working_3-way'!T55</f>
        <v>0.21958196863139817</v>
      </c>
      <c r="W55" s="11">
        <f>'OddsRatio_working_3-way'!V55^2+4*'OddsRatio_working_3-way'!U55^3/27</f>
        <v>-0.1000189763034193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0.1925066344645423</v>
      </c>
      <c r="Y55" s="11">
        <f>IF('OddsRatio_working_3-way'!W55&gt;=0,IF('OddsRatio_working_3-way'!V55+SQRT('OddsRatio_working_3-way'!W55)&gt;0,0,PI()),ACOS('OddsRatio_working_3-way'!V55/(2*'OddsRatio_working_3-way'!X55)))</f>
        <v>0.96389715836340062</v>
      </c>
      <c r="Z55" s="11">
        <f>'OddsRatio_working_3-way'!X55^(1/3)*COS('OddsRatio_working_3-way'!Y55/3)</f>
        <v>0.54785858007293453</v>
      </c>
      <c r="AA55" s="11">
        <f>'OddsRatio_working_3-way'!X55^(1/3)*COS(('OddsRatio_working_3-way'!Y55+2*PI())/3)</f>
        <v>-0.43184445384082065</v>
      </c>
      <c r="AB55" s="11">
        <f>'OddsRatio_working_3-way'!X55^(1/3)*COS(('OddsRatio_working_3-way'!Y55+4*PI())/3)</f>
        <v>-0.116014126232114</v>
      </c>
      <c r="AC55" s="11">
        <f>'OddsRatio_working_3-way'!X55^(1/3)*SIN('OddsRatio_working_3-way'!Y55/3)</f>
        <v>0.18234472466313445</v>
      </c>
      <c r="AD55" s="11">
        <f>'OddsRatio_working_3-way'!X55^(1/3)*SIN(('OddsRatio_working_3-way'!Y55+2*PI())/3)</f>
        <v>0.38328708569286507</v>
      </c>
      <c r="AE55" s="11">
        <f>'OddsRatio_working_3-way'!X55^(1/3)*SIN(('OddsRatio_working_3-way'!Y55+4*PI())/3)</f>
        <v>-0.56563181035599952</v>
      </c>
      <c r="AF55" s="11">
        <f>-'OddsRatio_working_3-way'!U55/(3*'OddsRatio_working_3-way'!X55^(1/3))*COS(('OddsRatio_working_3-way'!Y55)/3)</f>
        <v>0.54785858007293442</v>
      </c>
      <c r="AG55" s="11">
        <f>-'OddsRatio_working_3-way'!U55/(3*'OddsRatio_working_3-way'!X55^(1/3))*COS(('OddsRatio_working_3-way'!Y55+2*PI())/3)</f>
        <v>-0.43184445384082054</v>
      </c>
      <c r="AH55" s="11">
        <f>-'OddsRatio_working_3-way'!U55/(3*'OddsRatio_working_3-way'!X55^(1/3))*COS(('OddsRatio_working_3-way'!Y55+4*PI())/3)</f>
        <v>-0.11601412623211398</v>
      </c>
      <c r="AI55" s="11">
        <f>'OddsRatio_working_3-way'!U55/(3*'OddsRatio_working_3-way'!X55^(1/3))*SIN(('OddsRatio_working_3-way'!Y55)/3)</f>
        <v>-0.18234472466313442</v>
      </c>
      <c r="AJ55" s="11">
        <f>'OddsRatio_working_3-way'!U55/(3*'OddsRatio_working_3-way'!X55^(1/3))*SIN(('OddsRatio_working_3-way'!Y55+2*PI())/3)</f>
        <v>-0.38328708569286501</v>
      </c>
      <c r="AK55" s="11">
        <f>'OddsRatio_working_3-way'!U55/(3*'OddsRatio_working_3-way'!X55^(1/3))*SIN(('OddsRatio_working_3-way'!Y55+4*PI())/3)</f>
        <v>0.56563181035599941</v>
      </c>
      <c r="AL55" s="11">
        <f>'OddsRatio_working_3-way'!Z55+'OddsRatio_working_3-way'!AF55</f>
        <v>1.0957171601458691</v>
      </c>
      <c r="AM55" s="11">
        <f>'OddsRatio_working_3-way'!AA55+'OddsRatio_working_3-way'!AG55</f>
        <v>-0.86368890768164119</v>
      </c>
      <c r="AN55" s="11">
        <f>'OddsRatio_working_3-way'!AB55+'OddsRatio_working_3-way'!AH55</f>
        <v>-0.23202825246422798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1.0957171601458691</v>
      </c>
      <c r="AS55" s="11">
        <f>IF(('OddsRatio_working_3-way'!X55=0),IF(Q55&gt;0,-Q55^(1/3),(-Q55)^(1/3)),'OddsRatio_working_3-way'!AM55-'OddsRatio_working_3-way'!R55/3)</f>
        <v>-0.86368890768164119</v>
      </c>
      <c r="AT55" s="11">
        <f>IF(('OddsRatio_working_3-way'!X55=0),IF(Q55&gt;0,-Q55^(1/3),(-Q55)^(1/3)),'OddsRatio_working_3-way'!AN55-'OddsRatio_working_3-way'!R55/3)</f>
        <v>-0.23202825246422798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2.2999999999999998</v>
      </c>
      <c r="B56" s="4">
        <f>IF('True_Odds_Calculator_3-way'!B55="","",'True_Odds_Calculator_3-way'!B55)</f>
        <v>3.19</v>
      </c>
      <c r="C56" s="4">
        <f>IF('True_Odds_Calculator_3-way'!C55="","",'True_Odds_Calculator_3-way'!C55)</f>
        <v>3.2</v>
      </c>
      <c r="D56" s="9">
        <f t="shared" si="13"/>
        <v>0.41253273037959015</v>
      </c>
      <c r="E56" s="9">
        <f t="shared" si="14"/>
        <v>0.29420619610839532</v>
      </c>
      <c r="F56" s="9">
        <f t="shared" si="15"/>
        <v>0.29326107351201458</v>
      </c>
      <c r="G56" s="9">
        <f t="shared" si="16"/>
        <v>1.0954231420430467</v>
      </c>
      <c r="H56" s="9">
        <f t="shared" si="17"/>
        <v>2.4240500846559603</v>
      </c>
      <c r="I56" s="9">
        <f t="shared" si="18"/>
        <v>3.3989766810742723</v>
      </c>
      <c r="J56" s="9">
        <f t="shared" si="19"/>
        <v>3.4099309124947026</v>
      </c>
      <c r="K56" s="11">
        <f t="shared" si="20"/>
        <v>0.43478260869565222</v>
      </c>
      <c r="L56" s="11">
        <f t="shared" si="21"/>
        <v>0.31347962382445144</v>
      </c>
      <c r="M56" s="11">
        <f t="shared" si="22"/>
        <v>0.3125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-0.26677286356821595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0.24235041570124038</v>
      </c>
      <c r="Q56" s="11">
        <f>2*'OddsRatio_working_3-way'!K56*'OddsRatio_working_3-way'!L56*'OddsRatio_working_3-way'!M56</f>
        <v>8.5184680387079201E-2</v>
      </c>
      <c r="R56" s="11">
        <f t="shared" si="23"/>
        <v>0</v>
      </c>
      <c r="S56" s="11">
        <f t="shared" si="24"/>
        <v>-0.90845227831529218</v>
      </c>
      <c r="T56" s="11">
        <f t="shared" si="25"/>
        <v>-0.31931538780853846</v>
      </c>
      <c r="U56" s="11">
        <f>'OddsRatio_working_3-way'!S56-'OddsRatio_working_3-way'!R56^2/3</f>
        <v>-0.90845227831529218</v>
      </c>
      <c r="V56" s="11">
        <f>'OddsRatio_working_3-way'!S56*'OddsRatio_working_3-way'!R56/3-2*'OddsRatio_working_3-way'!R56^3/27-'OddsRatio_working_3-way'!T56</f>
        <v>0.31931538780853846</v>
      </c>
      <c r="W56" s="11">
        <f>'OddsRatio_working_3-way'!V56^2+4*'OddsRatio_working_3-way'!U56^3/27</f>
        <v>-9.1091691633479466E-3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0.16663694522423986</v>
      </c>
      <c r="Y56" s="11">
        <f>IF('OddsRatio_working_3-way'!W56&gt;=0,IF('OddsRatio_working_3-way'!V56+SQRT('OddsRatio_working_3-way'!W56)&gt;0,0,PI()),ACOS('OddsRatio_working_3-way'!V56/(2*'OddsRatio_working_3-way'!X56)))</f>
        <v>0.29044328462027891</v>
      </c>
      <c r="Z56" s="11">
        <f>'OddsRatio_working_3-way'!X56^(1/3)*COS('OddsRatio_working_3-way'!Y56/3)</f>
        <v>0.54771157102152335</v>
      </c>
      <c r="AA56" s="11">
        <f>'OddsRatio_working_3-way'!X56^(1/3)*COS(('OddsRatio_working_3-way'!Y56+2*PI())/3)</f>
        <v>-0.31992199661688708</v>
      </c>
      <c r="AB56" s="11">
        <f>'OddsRatio_working_3-way'!X56^(1/3)*COS(('OddsRatio_working_3-way'!Y56+4*PI())/3)</f>
        <v>-0.2277895744046364</v>
      </c>
      <c r="AC56" s="11">
        <f>'OddsRatio_working_3-way'!X56^(1/3)*SIN('OddsRatio_working_3-way'!Y56/3)</f>
        <v>5.3192678765335177E-2</v>
      </c>
      <c r="AD56" s="11">
        <f>'OddsRatio_working_3-way'!X56^(1/3)*SIN(('OddsRatio_working_3-way'!Y56+2*PI())/3)</f>
        <v>0.44773579506865641</v>
      </c>
      <c r="AE56" s="11">
        <f>'OddsRatio_working_3-way'!X56^(1/3)*SIN(('OddsRatio_working_3-way'!Y56+4*PI())/3)</f>
        <v>-0.50092847383399164</v>
      </c>
      <c r="AF56" s="11">
        <f>-'OddsRatio_working_3-way'!U56/(3*'OddsRatio_working_3-way'!X56^(1/3))*COS(('OddsRatio_working_3-way'!Y56)/3)</f>
        <v>0.54771157102152335</v>
      </c>
      <c r="AG56" s="11">
        <f>-'OddsRatio_working_3-way'!U56/(3*'OddsRatio_working_3-way'!X56^(1/3))*COS(('OddsRatio_working_3-way'!Y56+2*PI())/3)</f>
        <v>-0.31992199661688708</v>
      </c>
      <c r="AH56" s="11">
        <f>-'OddsRatio_working_3-way'!U56/(3*'OddsRatio_working_3-way'!X56^(1/3))*COS(('OddsRatio_working_3-way'!Y56+4*PI())/3)</f>
        <v>-0.2277895744046364</v>
      </c>
      <c r="AI56" s="11">
        <f>'OddsRatio_working_3-way'!U56/(3*'OddsRatio_working_3-way'!X56^(1/3))*SIN(('OddsRatio_working_3-way'!Y56)/3)</f>
        <v>-5.3192678765335177E-2</v>
      </c>
      <c r="AJ56" s="11">
        <f>'OddsRatio_working_3-way'!U56/(3*'OddsRatio_working_3-way'!X56^(1/3))*SIN(('OddsRatio_working_3-way'!Y56+2*PI())/3)</f>
        <v>-0.44773579506865641</v>
      </c>
      <c r="AK56" s="11">
        <f>'OddsRatio_working_3-way'!U56/(3*'OddsRatio_working_3-way'!X56^(1/3))*SIN(('OddsRatio_working_3-way'!Y56+4*PI())/3)</f>
        <v>0.50092847383399164</v>
      </c>
      <c r="AL56" s="11">
        <f>'OddsRatio_working_3-way'!Z56+'OddsRatio_working_3-way'!AF56</f>
        <v>1.0954231420430467</v>
      </c>
      <c r="AM56" s="11">
        <f>'OddsRatio_working_3-way'!AA56+'OddsRatio_working_3-way'!AG56</f>
        <v>-0.63984399323377417</v>
      </c>
      <c r="AN56" s="11">
        <f>'OddsRatio_working_3-way'!AB56+'OddsRatio_working_3-way'!AH56</f>
        <v>-0.4555791488092728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1.0954231420430467</v>
      </c>
      <c r="AS56" s="11">
        <f>IF(('OddsRatio_working_3-way'!X56=0),IF(Q56&gt;0,-Q56^(1/3),(-Q56)^(1/3)),'OddsRatio_working_3-way'!AM56-'OddsRatio_working_3-way'!R56/3)</f>
        <v>-0.63984399323377417</v>
      </c>
      <c r="AT56" s="11">
        <f>IF(('OddsRatio_working_3-way'!X56=0),IF(Q56&gt;0,-Q56^(1/3),(-Q56)^(1/3)),'OddsRatio_working_3-way'!AN56-'OddsRatio_working_3-way'!R56/3)</f>
        <v>-0.4555791488092728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2.0299999999999998</v>
      </c>
      <c r="B57" s="4">
        <f>IF('True_Odds_Calculator_3-way'!B56="","",'True_Odds_Calculator_3-way'!B56)</f>
        <v>3.37</v>
      </c>
      <c r="C57" s="4">
        <f>IF('True_Odds_Calculator_3-way'!C56="","",'True_Odds_Calculator_3-way'!C56)</f>
        <v>3.9</v>
      </c>
      <c r="D57" s="9">
        <f t="shared" si="13"/>
        <v>0.47483189372962464</v>
      </c>
      <c r="E57" s="9">
        <f t="shared" si="14"/>
        <v>0.28209593592922177</v>
      </c>
      <c r="F57" s="9">
        <f t="shared" si="15"/>
        <v>0.24307217034115358</v>
      </c>
      <c r="G57" s="9">
        <f t="shared" si="16"/>
        <v>1.0737946514722609</v>
      </c>
      <c r="H57" s="9">
        <f t="shared" si="17"/>
        <v>2.1060084910164285</v>
      </c>
      <c r="I57" s="9">
        <f t="shared" si="18"/>
        <v>3.544893323989259</v>
      </c>
      <c r="J57" s="9">
        <f t="shared" si="19"/>
        <v>4.114004489269556</v>
      </c>
      <c r="K57" s="11">
        <f t="shared" si="20"/>
        <v>0.49261083743842371</v>
      </c>
      <c r="L57" s="11">
        <f t="shared" si="21"/>
        <v>0.29673590504451036</v>
      </c>
      <c r="M57" s="11">
        <f t="shared" si="22"/>
        <v>0.25641025641025644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-0.26533407245573415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0.2361293674094247</v>
      </c>
      <c r="Q57" s="11">
        <f>2*'OddsRatio_working_3-way'!K57*'OddsRatio_working_3-way'!L57*'OddsRatio_working_3-way'!M57</f>
        <v>7.4961703939499913E-2</v>
      </c>
      <c r="R57" s="11">
        <f t="shared" si="23"/>
        <v>0</v>
      </c>
      <c r="S57" s="11">
        <f t="shared" si="24"/>
        <v>-0.88993232276574019</v>
      </c>
      <c r="T57" s="11">
        <f t="shared" si="25"/>
        <v>-0.28251819770340963</v>
      </c>
      <c r="U57" s="11">
        <f>'OddsRatio_working_3-way'!S57-'OddsRatio_working_3-way'!R57^2/3</f>
        <v>-0.88993232276574019</v>
      </c>
      <c r="V57" s="11">
        <f>'OddsRatio_working_3-way'!S57*'OddsRatio_working_3-way'!R57/3-2*'OddsRatio_working_3-way'!R57^3/27-'OddsRatio_working_3-way'!T57</f>
        <v>0.28251819770340963</v>
      </c>
      <c r="W57" s="11">
        <f>'OddsRatio_working_3-way'!V57^2+4*'OddsRatio_working_3-way'!U57^3/27</f>
        <v>-2.4599496235613277E-2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0.16156734530002972</v>
      </c>
      <c r="Y57" s="11">
        <f>IF('OddsRatio_working_3-way'!W57&gt;=0,IF('OddsRatio_working_3-way'!V57+SQRT('OddsRatio_working_3-way'!W57)&gt;0,0,PI()),ACOS('OddsRatio_working_3-way'!V57/(2*'OddsRatio_working_3-way'!X57)))</f>
        <v>0.50679473605561998</v>
      </c>
      <c r="Z57" s="11">
        <f>'OddsRatio_working_3-way'!X57^(1/3)*COS('OddsRatio_working_3-way'!Y57/3)</f>
        <v>0.53689732573613058</v>
      </c>
      <c r="AA57" s="11">
        <f>'OddsRatio_working_3-way'!X57^(1/3)*COS(('OddsRatio_working_3-way'!Y57+2*PI())/3)</f>
        <v>-0.3477520480699508</v>
      </c>
      <c r="AB57" s="11">
        <f>'OddsRatio_working_3-way'!X57^(1/3)*COS(('OddsRatio_working_3-way'!Y57+4*PI())/3)</f>
        <v>-0.18914527766617983</v>
      </c>
      <c r="AC57" s="11">
        <f>'OddsRatio_working_3-way'!X57^(1/3)*SIN('OddsRatio_working_3-way'!Y57/3)</f>
        <v>9.1571661587914341E-2</v>
      </c>
      <c r="AD57" s="11">
        <f>'OddsRatio_working_3-way'!X57^(1/3)*SIN(('OddsRatio_working_3-way'!Y57+2*PI())/3)</f>
        <v>0.41918089251746049</v>
      </c>
      <c r="AE57" s="11">
        <f>'OddsRatio_working_3-way'!X57^(1/3)*SIN(('OddsRatio_working_3-way'!Y57+4*PI())/3)</f>
        <v>-0.51075255410537479</v>
      </c>
      <c r="AF57" s="11">
        <f>-'OddsRatio_working_3-way'!U57/(3*'OddsRatio_working_3-way'!X57^(1/3))*COS(('OddsRatio_working_3-way'!Y57)/3)</f>
        <v>0.53689732573613047</v>
      </c>
      <c r="AG57" s="11">
        <f>-'OddsRatio_working_3-way'!U57/(3*'OddsRatio_working_3-way'!X57^(1/3))*COS(('OddsRatio_working_3-way'!Y57+2*PI())/3)</f>
        <v>-0.34775204806995075</v>
      </c>
      <c r="AH57" s="11">
        <f>-'OddsRatio_working_3-way'!U57/(3*'OddsRatio_working_3-way'!X57^(1/3))*COS(('OddsRatio_working_3-way'!Y57+4*PI())/3)</f>
        <v>-0.18914527766617981</v>
      </c>
      <c r="AI57" s="11">
        <f>'OddsRatio_working_3-way'!U57/(3*'OddsRatio_working_3-way'!X57^(1/3))*SIN(('OddsRatio_working_3-way'!Y57)/3)</f>
        <v>-9.1571661587914313E-2</v>
      </c>
      <c r="AJ57" s="11">
        <f>'OddsRatio_working_3-way'!U57/(3*'OddsRatio_working_3-way'!X57^(1/3))*SIN(('OddsRatio_working_3-way'!Y57+2*PI())/3)</f>
        <v>-0.41918089251746038</v>
      </c>
      <c r="AK57" s="11">
        <f>'OddsRatio_working_3-way'!U57/(3*'OddsRatio_working_3-way'!X57^(1/3))*SIN(('OddsRatio_working_3-way'!Y57+4*PI())/3)</f>
        <v>0.51075255410537468</v>
      </c>
      <c r="AL57" s="11">
        <f>'OddsRatio_working_3-way'!Z57+'OddsRatio_working_3-way'!AF57</f>
        <v>1.0737946514722609</v>
      </c>
      <c r="AM57" s="11">
        <f>'OddsRatio_working_3-way'!AA57+'OddsRatio_working_3-way'!AG57</f>
        <v>-0.6955040961399015</v>
      </c>
      <c r="AN57" s="11">
        <f>'OddsRatio_working_3-way'!AB57+'OddsRatio_working_3-way'!AH57</f>
        <v>-0.37829055533235967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1.0737946514722609</v>
      </c>
      <c r="AS57" s="11">
        <f>IF(('OddsRatio_working_3-way'!X57=0),IF(Q57&gt;0,-Q57^(1/3),(-Q57)^(1/3)),'OddsRatio_working_3-way'!AM57-'OddsRatio_working_3-way'!R57/3)</f>
        <v>-0.6955040961399015</v>
      </c>
      <c r="AT57" s="11">
        <f>IF(('OddsRatio_working_3-way'!X57=0),IF(Q57&gt;0,-Q57^(1/3),(-Q57)^(1/3)),'OddsRatio_working_3-way'!AN57-'OddsRatio_working_3-way'!R57/3)</f>
        <v>-0.37829055533235967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4.8600000000000003</v>
      </c>
      <c r="B58" s="4">
        <f>IF('True_Odds_Calculator_3-way'!B57="","",'True_Odds_Calculator_3-way'!B57)</f>
        <v>4.3899999999999997</v>
      </c>
      <c r="C58" s="4">
        <f>IF('True_Odds_Calculator_3-way'!C57="","",'True_Odds_Calculator_3-way'!C57)</f>
        <v>1.66</v>
      </c>
      <c r="D58" s="9">
        <f t="shared" si="13"/>
        <v>0.19571632498799987</v>
      </c>
      <c r="E58" s="9">
        <f t="shared" si="14"/>
        <v>0.21696378689992313</v>
      </c>
      <c r="F58" s="9">
        <f t="shared" si="15"/>
        <v>0.58731988811207714</v>
      </c>
      <c r="G58" s="9">
        <f t="shared" si="16"/>
        <v>1.0646206768338891</v>
      </c>
      <c r="H58" s="9">
        <f t="shared" si="17"/>
        <v>5.1094358125788117</v>
      </c>
      <c r="I58" s="9">
        <f t="shared" si="18"/>
        <v>4.6090640944668833</v>
      </c>
      <c r="J58" s="9">
        <f t="shared" si="19"/>
        <v>1.7026496467103662</v>
      </c>
      <c r="K58" s="11">
        <f t="shared" si="20"/>
        <v>0.20576131687242796</v>
      </c>
      <c r="L58" s="11">
        <f t="shared" si="21"/>
        <v>0.22779043280182235</v>
      </c>
      <c r="M58" s="11">
        <f t="shared" si="22"/>
        <v>0.60240963855421692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-0.24384960749096096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0.22334056267817126</v>
      </c>
      <c r="Q58" s="11">
        <f>2*'OddsRatio_working_3-way'!K58*'OddsRatio_working_3-way'!L58*'OddsRatio_working_3-way'!M58</f>
        <v>5.6470433041256964E-2</v>
      </c>
      <c r="R58" s="11">
        <f t="shared" si="23"/>
        <v>0</v>
      </c>
      <c r="S58" s="11">
        <f t="shared" si="24"/>
        <v>-0.91589469827811831</v>
      </c>
      <c r="T58" s="11">
        <f t="shared" si="25"/>
        <v>-0.23157893761772905</v>
      </c>
      <c r="U58" s="11">
        <f>'OddsRatio_working_3-way'!S58-'OddsRatio_working_3-way'!R58^2/3</f>
        <v>-0.91589469827811831</v>
      </c>
      <c r="V58" s="11">
        <f>'OddsRatio_working_3-way'!S58*'OddsRatio_working_3-way'!R58/3-2*'OddsRatio_working_3-way'!R58^3/27-'OddsRatio_working_3-way'!T58</f>
        <v>0.23157893761772905</v>
      </c>
      <c r="W58" s="11">
        <f>'OddsRatio_working_3-way'!V58^2+4*'OddsRatio_working_3-way'!U58^3/27</f>
        <v>-6.0194938517804643E-2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0.16868887253310508</v>
      </c>
      <c r="Y58" s="11">
        <f>IF('OddsRatio_working_3-way'!W58&gt;=0,IF('OddsRatio_working_3-way'!V58+SQRT('OddsRatio_working_3-way'!W58)&gt;0,0,PI()),ACOS('OddsRatio_working_3-way'!V58/(2*'OddsRatio_working_3-way'!X58)))</f>
        <v>0.81425761414409425</v>
      </c>
      <c r="Z58" s="11">
        <f>'OddsRatio_working_3-way'!X58^(1/3)*COS('OddsRatio_working_3-way'!Y58/3)</f>
        <v>0.53231033841694453</v>
      </c>
      <c r="AA58" s="11">
        <f>'OddsRatio_working_3-way'!X58^(1/3)*COS(('OddsRatio_working_3-way'!Y58+2*PI())/3)</f>
        <v>-0.39444372006301281</v>
      </c>
      <c r="AB58" s="11">
        <f>'OddsRatio_working_3-way'!X58^(1/3)*COS(('OddsRatio_working_3-way'!Y58+4*PI())/3)</f>
        <v>-0.13786661835393185</v>
      </c>
      <c r="AC58" s="11">
        <f>'OddsRatio_working_3-way'!X58^(1/3)*SIN('OddsRatio_working_3-way'!Y58/3)</f>
        <v>0.14813485873963195</v>
      </c>
      <c r="AD58" s="11">
        <f>'OddsRatio_working_3-way'!X58^(1/3)*SIN(('OddsRatio_working_3-way'!Y58+2*PI())/3)</f>
        <v>0.38692684639634961</v>
      </c>
      <c r="AE58" s="11">
        <f>'OddsRatio_working_3-way'!X58^(1/3)*SIN(('OddsRatio_working_3-way'!Y58+4*PI())/3)</f>
        <v>-0.5350617051359815</v>
      </c>
      <c r="AF58" s="11">
        <f>-'OddsRatio_working_3-way'!U58/(3*'OddsRatio_working_3-way'!X58^(1/3))*COS(('OddsRatio_working_3-way'!Y58)/3)</f>
        <v>0.53231033841694453</v>
      </c>
      <c r="AG58" s="11">
        <f>-'OddsRatio_working_3-way'!U58/(3*'OddsRatio_working_3-way'!X58^(1/3))*COS(('OddsRatio_working_3-way'!Y58+2*PI())/3)</f>
        <v>-0.39444372006301281</v>
      </c>
      <c r="AH58" s="11">
        <f>-'OddsRatio_working_3-way'!U58/(3*'OddsRatio_working_3-way'!X58^(1/3))*COS(('OddsRatio_working_3-way'!Y58+4*PI())/3)</f>
        <v>-0.13786661835393185</v>
      </c>
      <c r="AI58" s="11">
        <f>'OddsRatio_working_3-way'!U58/(3*'OddsRatio_working_3-way'!X58^(1/3))*SIN(('OddsRatio_working_3-way'!Y58)/3)</f>
        <v>-0.14813485873963195</v>
      </c>
      <c r="AJ58" s="11">
        <f>'OddsRatio_working_3-way'!U58/(3*'OddsRatio_working_3-way'!X58^(1/3))*SIN(('OddsRatio_working_3-way'!Y58+2*PI())/3)</f>
        <v>-0.38692684639634961</v>
      </c>
      <c r="AK58" s="11">
        <f>'OddsRatio_working_3-way'!U58/(3*'OddsRatio_working_3-way'!X58^(1/3))*SIN(('OddsRatio_working_3-way'!Y58+4*PI())/3)</f>
        <v>0.5350617051359815</v>
      </c>
      <c r="AL58" s="11">
        <f>'OddsRatio_working_3-way'!Z58+'OddsRatio_working_3-way'!AF58</f>
        <v>1.0646206768338891</v>
      </c>
      <c r="AM58" s="11">
        <f>'OddsRatio_working_3-way'!AA58+'OddsRatio_working_3-way'!AG58</f>
        <v>-0.78888744012602563</v>
      </c>
      <c r="AN58" s="11">
        <f>'OddsRatio_working_3-way'!AB58+'OddsRatio_working_3-way'!AH58</f>
        <v>-0.2757332367078637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1.0646206768338891</v>
      </c>
      <c r="AS58" s="11">
        <f>IF(('OddsRatio_working_3-way'!X58=0),IF(Q58&gt;0,-Q58^(1/3),(-Q58)^(1/3)),'OddsRatio_working_3-way'!AM58-'OddsRatio_working_3-way'!R58/3)</f>
        <v>-0.78888744012602563</v>
      </c>
      <c r="AT58" s="11">
        <f>IF(('OddsRatio_working_3-way'!X58=0),IF(Q58&gt;0,-Q58^(1/3),(-Q58)^(1/3)),'OddsRatio_working_3-way'!AN58-'OddsRatio_working_3-way'!R58/3)</f>
        <v>-0.2757332367078637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1.39</v>
      </c>
      <c r="B59" s="4">
        <f>IF('True_Odds_Calculator_3-way'!B58="","",'True_Odds_Calculator_3-way'!B58)</f>
        <v>5.4</v>
      </c>
      <c r="C59" s="4">
        <f>IF('True_Odds_Calculator_3-way'!C58="","",'True_Odds_Calculator_3-way'!C58)</f>
        <v>7.96</v>
      </c>
      <c r="D59" s="9">
        <f t="shared" si="13"/>
        <v>0.70595703612377503</v>
      </c>
      <c r="E59" s="9">
        <f t="shared" si="14"/>
        <v>0.17546433527736013</v>
      </c>
      <c r="F59" s="9">
        <f t="shared" si="15"/>
        <v>0.11857862859886473</v>
      </c>
      <c r="G59" s="9">
        <f t="shared" si="16"/>
        <v>1.0679917885245858</v>
      </c>
      <c r="H59" s="9">
        <f t="shared" si="17"/>
        <v>1.4165167975245885</v>
      </c>
      <c r="I59" s="9">
        <f t="shared" si="18"/>
        <v>5.6991638695081779</v>
      </c>
      <c r="J59" s="9">
        <f t="shared" si="19"/>
        <v>8.433222848131118</v>
      </c>
      <c r="K59" s="11">
        <f t="shared" si="20"/>
        <v>0.71942446043165476</v>
      </c>
      <c r="L59" s="11">
        <f t="shared" si="21"/>
        <v>0.18518518518518517</v>
      </c>
      <c r="M59" s="11">
        <f t="shared" si="22"/>
        <v>0.12562814070351758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-0.19989636431558266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0.19666009236162157</v>
      </c>
      <c r="Q59" s="11">
        <f>2*'OddsRatio_working_3-way'!K59*'OddsRatio_working_3-way'!L59*'OddsRatio_working_3-way'!M59</f>
        <v>3.3474058274318562E-2</v>
      </c>
      <c r="R59" s="11">
        <f t="shared" si="23"/>
        <v>0</v>
      </c>
      <c r="S59" s="11">
        <f t="shared" si="24"/>
        <v>-0.98381025105163056</v>
      </c>
      <c r="T59" s="11">
        <f t="shared" si="25"/>
        <v>-0.16745706400878815</v>
      </c>
      <c r="U59" s="11">
        <f>'OddsRatio_working_3-way'!S59-'OddsRatio_working_3-way'!R59^2/3</f>
        <v>-0.98381025105163056</v>
      </c>
      <c r="V59" s="11">
        <f>'OddsRatio_working_3-way'!S59*'OddsRatio_working_3-way'!R59/3-2*'OddsRatio_working_3-way'!R59^3/27-'OddsRatio_working_3-way'!T59</f>
        <v>0.16745706400878815</v>
      </c>
      <c r="W59" s="11">
        <f>'OddsRatio_working_3-way'!V59^2+4*'OddsRatio_working_3-way'!U59^3/27</f>
        <v>-0.11302669965513845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0.18779547913992886</v>
      </c>
      <c r="Y59" s="11">
        <f>IF('OddsRatio_working_3-way'!W59&gt;=0,IF('OddsRatio_working_3-way'!V59+SQRT('OddsRatio_working_3-way'!W59)&gt;0,0,PI()),ACOS('OddsRatio_working_3-way'!V59/(2*'OddsRatio_working_3-way'!X59)))</f>
        <v>1.1086731738967661</v>
      </c>
      <c r="Z59" s="11">
        <f>'OddsRatio_working_3-way'!X59^(1/3)*COS('OddsRatio_working_3-way'!Y59/3)</f>
        <v>0.53399589426229277</v>
      </c>
      <c r="AA59" s="11">
        <f>'OddsRatio_working_3-way'!X59^(1/3)*COS(('OddsRatio_working_3-way'!Y59+2*PI())/3)</f>
        <v>-0.44613156052117503</v>
      </c>
      <c r="AB59" s="11">
        <f>'OddsRatio_working_3-way'!X59^(1/3)*COS(('OddsRatio_working_3-way'!Y59+4*PI())/3)</f>
        <v>-8.7864333741117656E-2</v>
      </c>
      <c r="AC59" s="11">
        <f>'OddsRatio_working_3-way'!X59^(1/3)*SIN('OddsRatio_working_3-way'!Y59/3)</f>
        <v>0.20684567982328689</v>
      </c>
      <c r="AD59" s="11">
        <f>'OddsRatio_working_3-way'!X59^(1/3)*SIN(('OddsRatio_working_3-way'!Y59+2*PI())/3)</f>
        <v>0.3590311700360912</v>
      </c>
      <c r="AE59" s="11">
        <f>'OddsRatio_working_3-way'!X59^(1/3)*SIN(('OddsRatio_working_3-way'!Y59+4*PI())/3)</f>
        <v>-0.56587684985937792</v>
      </c>
      <c r="AF59" s="11">
        <f>-'OddsRatio_working_3-way'!U59/(3*'OddsRatio_working_3-way'!X59^(1/3))*COS(('OddsRatio_working_3-way'!Y59)/3)</f>
        <v>0.53399589426229288</v>
      </c>
      <c r="AG59" s="11">
        <f>-'OddsRatio_working_3-way'!U59/(3*'OddsRatio_working_3-way'!X59^(1/3))*COS(('OddsRatio_working_3-way'!Y59+2*PI())/3)</f>
        <v>-0.44613156052117514</v>
      </c>
      <c r="AH59" s="11">
        <f>-'OddsRatio_working_3-way'!U59/(3*'OddsRatio_working_3-way'!X59^(1/3))*COS(('OddsRatio_working_3-way'!Y59+4*PI())/3)</f>
        <v>-8.7864333741117684E-2</v>
      </c>
      <c r="AI59" s="11">
        <f>'OddsRatio_working_3-way'!U59/(3*'OddsRatio_working_3-way'!X59^(1/3))*SIN(('OddsRatio_working_3-way'!Y59)/3)</f>
        <v>-0.20684567982328692</v>
      </c>
      <c r="AJ59" s="11">
        <f>'OddsRatio_working_3-way'!U59/(3*'OddsRatio_working_3-way'!X59^(1/3))*SIN(('OddsRatio_working_3-way'!Y59+2*PI())/3)</f>
        <v>-0.35903117003609125</v>
      </c>
      <c r="AK59" s="11">
        <f>'OddsRatio_working_3-way'!U59/(3*'OddsRatio_working_3-way'!X59^(1/3))*SIN(('OddsRatio_working_3-way'!Y59+4*PI())/3)</f>
        <v>0.56587684985937803</v>
      </c>
      <c r="AL59" s="11">
        <f>'OddsRatio_working_3-way'!Z59+'OddsRatio_working_3-way'!AF59</f>
        <v>1.0679917885245858</v>
      </c>
      <c r="AM59" s="11">
        <f>'OddsRatio_working_3-way'!AA59+'OddsRatio_working_3-way'!AG59</f>
        <v>-0.89226312104235017</v>
      </c>
      <c r="AN59" s="11">
        <f>'OddsRatio_working_3-way'!AB59+'OddsRatio_working_3-way'!AH59</f>
        <v>-0.17572866748223534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1.0679917885245858</v>
      </c>
      <c r="AS59" s="11">
        <f>IF(('OddsRatio_working_3-way'!X59=0),IF(Q59&gt;0,-Q59^(1/3),(-Q59)^(1/3)),'OddsRatio_working_3-way'!AM59-'OddsRatio_working_3-way'!R59/3)</f>
        <v>-0.89226312104235017</v>
      </c>
      <c r="AT59" s="11">
        <f>IF(('OddsRatio_working_3-way'!X59=0),IF(Q59&gt;0,-Q59^(1/3),(-Q59)^(1/3)),'OddsRatio_working_3-way'!AN59-'OddsRatio_working_3-way'!R59/3)</f>
        <v>-0.17572866748223534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2.2799999999999998</v>
      </c>
      <c r="B60" s="4">
        <f>IF('True_Odds_Calculator_3-way'!B59="","",'True_Odds_Calculator_3-way'!B59)</f>
        <v>3.75</v>
      </c>
      <c r="C60" s="4">
        <f>IF('True_Odds_Calculator_3-way'!C59="","",'True_Odds_Calculator_3-way'!C59)</f>
        <v>3.1</v>
      </c>
      <c r="D60" s="9">
        <f t="shared" si="13"/>
        <v>0.42817434373765328</v>
      </c>
      <c r="E60" s="9">
        <f t="shared" si="14"/>
        <v>0.25844919782394482</v>
      </c>
      <c r="F60" s="9">
        <f t="shared" si="15"/>
        <v>0.31337645843840206</v>
      </c>
      <c r="G60" s="9">
        <f t="shared" si="16"/>
        <v>1.0433572223296959</v>
      </c>
      <c r="H60" s="9">
        <f t="shared" si="17"/>
        <v>2.3354972445820108</v>
      </c>
      <c r="I60" s="9">
        <f t="shared" si="18"/>
        <v>3.8692323614066639</v>
      </c>
      <c r="J60" s="9">
        <f t="shared" si="19"/>
        <v>3.1910501668923614</v>
      </c>
      <c r="K60" s="11">
        <f t="shared" si="20"/>
        <v>0.43859649122807021</v>
      </c>
      <c r="L60" s="11">
        <f t="shared" si="21"/>
        <v>0.26666666666666666</v>
      </c>
      <c r="M60" s="11">
        <f t="shared" si="22"/>
        <v>0.32258064516129031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-0.2788907753254104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0.23127711752499525</v>
      </c>
      <c r="Q60" s="11">
        <f>2*'OddsRatio_working_3-way'!K60*'OddsRatio_working_3-way'!L60*'OddsRatio_working_3-way'!M60</f>
        <v>7.5457460856442185E-2</v>
      </c>
      <c r="R60" s="11">
        <f t="shared" si="23"/>
        <v>0</v>
      </c>
      <c r="S60" s="11">
        <f t="shared" si="24"/>
        <v>-0.82927489177489133</v>
      </c>
      <c r="T60" s="11">
        <f t="shared" si="25"/>
        <v>-0.2705627705627705</v>
      </c>
      <c r="U60" s="11">
        <f>'OddsRatio_working_3-way'!S60-'OddsRatio_working_3-way'!R60^2/3</f>
        <v>-0.82927489177489133</v>
      </c>
      <c r="V60" s="11">
        <f>'OddsRatio_working_3-way'!S60*'OddsRatio_working_3-way'!R60/3-2*'OddsRatio_working_3-way'!R60^3/27-'OddsRatio_working_3-way'!T60</f>
        <v>0.2705627705627705</v>
      </c>
      <c r="W60" s="11">
        <f>'OddsRatio_working_3-way'!V60^2+4*'OddsRatio_working_3-way'!U60^3/27</f>
        <v>-1.1283154244204285E-2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0.14533355347166624</v>
      </c>
      <c r="Y60" s="11">
        <f>IF('OddsRatio_working_3-way'!W60&gt;=0,IF('OddsRatio_working_3-way'!V60+SQRT('OddsRatio_working_3-way'!W60)&gt;0,0,PI()),ACOS('OddsRatio_working_3-way'!V60/(2*'OddsRatio_working_3-way'!X60)))</f>
        <v>0.37410842934121136</v>
      </c>
      <c r="Z60" s="11">
        <f>'OddsRatio_working_3-way'!X60^(1/3)*COS('OddsRatio_working_3-way'!Y60/3)</f>
        <v>0.52167861116484793</v>
      </c>
      <c r="AA60" s="11">
        <f>'OddsRatio_working_3-way'!X60^(1/3)*COS(('OddsRatio_working_3-way'!Y60+2*PI())/3)</f>
        <v>-0.31747227242647458</v>
      </c>
      <c r="AB60" s="11">
        <f>'OddsRatio_working_3-way'!X60^(1/3)*COS(('OddsRatio_working_3-way'!Y60+4*PI())/3)</f>
        <v>-0.20420633873837346</v>
      </c>
      <c r="AC60" s="11">
        <f>'OddsRatio_working_3-way'!X60^(1/3)*SIN('OddsRatio_working_3-way'!Y60/3)</f>
        <v>6.5394117304839725E-2</v>
      </c>
      <c r="AD60" s="11">
        <f>'OddsRatio_working_3-way'!X60^(1/3)*SIN(('OddsRatio_working_3-way'!Y60+2*PI())/3)</f>
        <v>0.41908987122732289</v>
      </c>
      <c r="AE60" s="11">
        <f>'OddsRatio_working_3-way'!X60^(1/3)*SIN(('OddsRatio_working_3-way'!Y60+4*PI())/3)</f>
        <v>-0.4844839885321624</v>
      </c>
      <c r="AF60" s="11">
        <f>-'OddsRatio_working_3-way'!U60/(3*'OddsRatio_working_3-way'!X60^(1/3))*COS(('OddsRatio_working_3-way'!Y60)/3)</f>
        <v>0.52167861116484793</v>
      </c>
      <c r="AG60" s="11">
        <f>-'OddsRatio_working_3-way'!U60/(3*'OddsRatio_working_3-way'!X60^(1/3))*COS(('OddsRatio_working_3-way'!Y60+2*PI())/3)</f>
        <v>-0.31747227242647458</v>
      </c>
      <c r="AH60" s="11">
        <f>-'OddsRatio_working_3-way'!U60/(3*'OddsRatio_working_3-way'!X60^(1/3))*COS(('OddsRatio_working_3-way'!Y60+4*PI())/3)</f>
        <v>-0.20420633873837346</v>
      </c>
      <c r="AI60" s="11">
        <f>'OddsRatio_working_3-way'!U60/(3*'OddsRatio_working_3-way'!X60^(1/3))*SIN(('OddsRatio_working_3-way'!Y60)/3)</f>
        <v>-6.5394117304839725E-2</v>
      </c>
      <c r="AJ60" s="11">
        <f>'OddsRatio_working_3-way'!U60/(3*'OddsRatio_working_3-way'!X60^(1/3))*SIN(('OddsRatio_working_3-way'!Y60+2*PI())/3)</f>
        <v>-0.41908987122732289</v>
      </c>
      <c r="AK60" s="11">
        <f>'OddsRatio_working_3-way'!U60/(3*'OddsRatio_working_3-way'!X60^(1/3))*SIN(('OddsRatio_working_3-way'!Y60+4*PI())/3)</f>
        <v>0.4844839885321624</v>
      </c>
      <c r="AL60" s="11">
        <f>'OddsRatio_working_3-way'!Z60+'OddsRatio_working_3-way'!AF60</f>
        <v>1.0433572223296959</v>
      </c>
      <c r="AM60" s="11">
        <f>'OddsRatio_working_3-way'!AA60+'OddsRatio_working_3-way'!AG60</f>
        <v>-0.63494454485294916</v>
      </c>
      <c r="AN60" s="11">
        <f>'OddsRatio_working_3-way'!AB60+'OddsRatio_working_3-way'!AH60</f>
        <v>-0.40841267747674692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1.0433572223296959</v>
      </c>
      <c r="AS60" s="11">
        <f>IF(('OddsRatio_working_3-way'!X60=0),IF(Q60&gt;0,-Q60^(1/3),(-Q60)^(1/3)),'OddsRatio_working_3-way'!AM60-'OddsRatio_working_3-way'!R60/3)</f>
        <v>-0.63494454485294916</v>
      </c>
      <c r="AT60" s="11">
        <f>IF(('OddsRatio_working_3-way'!X60=0),IF(Q60&gt;0,-Q60^(1/3),(-Q60)^(1/3)),'OddsRatio_working_3-way'!AN60-'OddsRatio_working_3-way'!R60/3)</f>
        <v>-0.40841267747674692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2.15</v>
      </c>
      <c r="B61" s="4">
        <f>IF('True_Odds_Calculator_3-way'!B60="","",'True_Odds_Calculator_3-way'!B60)</f>
        <v>3.44</v>
      </c>
      <c r="C61" s="4">
        <f>IF('True_Odds_Calculator_3-way'!C60="","",'True_Odds_Calculator_3-way'!C60)</f>
        <v>3.61</v>
      </c>
      <c r="D61" s="9">
        <f t="shared" si="13"/>
        <v>0.4525841368185779</v>
      </c>
      <c r="E61" s="9">
        <f t="shared" si="14"/>
        <v>0.28040144436120679</v>
      </c>
      <c r="F61" s="9">
        <f t="shared" si="15"/>
        <v>0.26701441882021537</v>
      </c>
      <c r="G61" s="9">
        <f t="shared" si="16"/>
        <v>1.0517686223315776</v>
      </c>
      <c r="H61" s="9">
        <f t="shared" si="17"/>
        <v>2.2095339156813139</v>
      </c>
      <c r="I61" s="9">
        <f t="shared" si="18"/>
        <v>3.5663154384890494</v>
      </c>
      <c r="J61" s="9">
        <f t="shared" si="19"/>
        <v>3.745116104285418</v>
      </c>
      <c r="K61" s="11">
        <f t="shared" si="20"/>
        <v>0.46511627906976744</v>
      </c>
      <c r="L61" s="11">
        <f t="shared" si="21"/>
        <v>0.29069767441860467</v>
      </c>
      <c r="M61" s="11">
        <f t="shared" si="22"/>
        <v>0.2770083102493075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-0.27429890230400811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0.23221356456810524</v>
      </c>
      <c r="Q61" s="11">
        <f>2*'OddsRatio_working_3-way'!K61*'OddsRatio_working_3-way'!L61*'OddsRatio_working_3-way'!M61</f>
        <v>7.4907601473582358E-2</v>
      </c>
      <c r="R61" s="11">
        <f t="shared" si="23"/>
        <v>0</v>
      </c>
      <c r="S61" s="11">
        <f t="shared" si="24"/>
        <v>-0.84657124989417831</v>
      </c>
      <c r="T61" s="11">
        <f t="shared" si="25"/>
        <v>-0.27308749996586407</v>
      </c>
      <c r="U61" s="11">
        <f>'OddsRatio_working_3-way'!S61-'OddsRatio_working_3-way'!R61^2/3</f>
        <v>-0.84657124989417831</v>
      </c>
      <c r="V61" s="11">
        <f>'OddsRatio_working_3-way'!S61*'OddsRatio_working_3-way'!R61/3-2*'OddsRatio_working_3-way'!R61^3/27-'OddsRatio_working_3-way'!T61</f>
        <v>0.27308749996586407</v>
      </c>
      <c r="W61" s="11">
        <f>'OddsRatio_working_3-way'!V61^2+4*'OddsRatio_working_3-way'!U61^3/27</f>
        <v>-1.530812439509166E-2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0.14990405851135041</v>
      </c>
      <c r="Y61" s="11">
        <f>IF('OddsRatio_working_3-way'!W61&gt;=0,IF('OddsRatio_working_3-way'!V61+SQRT('OddsRatio_working_3-way'!W61)&gt;0,0,PI()),ACOS('OddsRatio_working_3-way'!V61/(2*'OddsRatio_working_3-way'!X61)))</f>
        <v>0.42539869388465323</v>
      </c>
      <c r="Z61" s="11">
        <f>'OddsRatio_working_3-way'!X61^(1/3)*COS('OddsRatio_working_3-way'!Y61/3)</f>
        <v>0.52588431116578893</v>
      </c>
      <c r="AA61" s="11">
        <f>'OddsRatio_working_3-way'!X61^(1/3)*COS(('OddsRatio_working_3-way'!Y61+2*PI())/3)</f>
        <v>-0.32795816073399114</v>
      </c>
      <c r="AB61" s="11">
        <f>'OddsRatio_working_3-way'!X61^(1/3)*COS(('OddsRatio_working_3-way'!Y61+4*PI())/3)</f>
        <v>-0.19792615043179784</v>
      </c>
      <c r="AC61" s="11">
        <f>'OddsRatio_working_3-way'!X61^(1/3)*SIN('OddsRatio_working_3-way'!Y61/3)</f>
        <v>7.5074016151239681E-2</v>
      </c>
      <c r="AD61" s="11">
        <f>'OddsRatio_working_3-way'!X61^(1/3)*SIN(('OddsRatio_working_3-way'!Y61+2*PI())/3)</f>
        <v>0.41789216484563396</v>
      </c>
      <c r="AE61" s="11">
        <f>'OddsRatio_working_3-way'!X61^(1/3)*SIN(('OddsRatio_working_3-way'!Y61+4*PI())/3)</f>
        <v>-0.49296618099687339</v>
      </c>
      <c r="AF61" s="11">
        <f>-'OddsRatio_working_3-way'!U61/(3*'OddsRatio_working_3-way'!X61^(1/3))*COS(('OddsRatio_working_3-way'!Y61)/3)</f>
        <v>0.52588431116578871</v>
      </c>
      <c r="AG61" s="11">
        <f>-'OddsRatio_working_3-way'!U61/(3*'OddsRatio_working_3-way'!X61^(1/3))*COS(('OddsRatio_working_3-way'!Y61+2*PI())/3)</f>
        <v>-0.32795816073399098</v>
      </c>
      <c r="AH61" s="11">
        <f>-'OddsRatio_working_3-way'!U61/(3*'OddsRatio_working_3-way'!X61^(1/3))*COS(('OddsRatio_working_3-way'!Y61+4*PI())/3)</f>
        <v>-0.19792615043179776</v>
      </c>
      <c r="AI61" s="11">
        <f>'OddsRatio_working_3-way'!U61/(3*'OddsRatio_working_3-way'!X61^(1/3))*SIN(('OddsRatio_working_3-way'!Y61)/3)</f>
        <v>-7.5074016151239639E-2</v>
      </c>
      <c r="AJ61" s="11">
        <f>'OddsRatio_working_3-way'!U61/(3*'OddsRatio_working_3-way'!X61^(1/3))*SIN(('OddsRatio_working_3-way'!Y61+2*PI())/3)</f>
        <v>-0.41789216484563374</v>
      </c>
      <c r="AK61" s="11">
        <f>'OddsRatio_working_3-way'!U61/(3*'OddsRatio_working_3-way'!X61^(1/3))*SIN(('OddsRatio_working_3-way'!Y61+4*PI())/3)</f>
        <v>0.49296618099687323</v>
      </c>
      <c r="AL61" s="11">
        <f>'OddsRatio_working_3-way'!Z61+'OddsRatio_working_3-way'!AF61</f>
        <v>1.0517686223315776</v>
      </c>
      <c r="AM61" s="11">
        <f>'OddsRatio_working_3-way'!AA61+'OddsRatio_working_3-way'!AG61</f>
        <v>-0.65591632146798218</v>
      </c>
      <c r="AN61" s="11">
        <f>'OddsRatio_working_3-way'!AB61+'OddsRatio_working_3-way'!AH61</f>
        <v>-0.39585230086359557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1.0517686223315776</v>
      </c>
      <c r="AS61" s="11">
        <f>IF(('OddsRatio_working_3-way'!X61=0),IF(Q61&gt;0,-Q61^(1/3),(-Q61)^(1/3)),'OddsRatio_working_3-way'!AM61-'OddsRatio_working_3-way'!R61/3)</f>
        <v>-0.65591632146798218</v>
      </c>
      <c r="AT61" s="11">
        <f>IF(('OddsRatio_working_3-way'!X61=0),IF(Q61&gt;0,-Q61^(1/3),(-Q61)^(1/3)),'OddsRatio_working_3-way'!AN61-'OddsRatio_working_3-way'!R61/3)</f>
        <v>-0.39585230086359557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1.38</v>
      </c>
      <c r="B62" s="4">
        <f>IF('True_Odds_Calculator_3-way'!B61="","",'True_Odds_Calculator_3-way'!B61)</f>
        <v>5.1100000000000003</v>
      </c>
      <c r="C62" s="4">
        <f>IF('True_Odds_Calculator_3-way'!C61="","",'True_Odds_Calculator_3-way'!C61)</f>
        <v>8.4700000000000006</v>
      </c>
      <c r="D62" s="9">
        <f t="shared" si="13"/>
        <v>0.70757870800202582</v>
      </c>
      <c r="E62" s="9">
        <f t="shared" si="14"/>
        <v>0.18282053782173249</v>
      </c>
      <c r="F62" s="9">
        <f t="shared" si="15"/>
        <v>0.10960075417624163</v>
      </c>
      <c r="G62" s="9">
        <f t="shared" si="16"/>
        <v>1.087553521723466</v>
      </c>
      <c r="H62" s="9">
        <f t="shared" si="17"/>
        <v>1.4132703382549168</v>
      </c>
      <c r="I62" s="9">
        <f t="shared" si="18"/>
        <v>5.4698449742834452</v>
      </c>
      <c r="J62" s="9">
        <f t="shared" si="19"/>
        <v>9.1240248072742922</v>
      </c>
      <c r="K62" s="11">
        <f t="shared" si="20"/>
        <v>0.7246376811594204</v>
      </c>
      <c r="L62" s="11">
        <f t="shared" si="21"/>
        <v>0.19569471624266144</v>
      </c>
      <c r="M62" s="11">
        <f t="shared" si="22"/>
        <v>0.11806375442739078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-0.19532715453292782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0.20023859198383304</v>
      </c>
      <c r="Q62" s="11">
        <f>2*'OddsRatio_working_3-way'!K62*'OddsRatio_working_3-way'!L62*'OddsRatio_working_3-way'!M62</f>
        <v>3.3484714378567398E-2</v>
      </c>
      <c r="R62" s="11">
        <f t="shared" si="23"/>
        <v>0</v>
      </c>
      <c r="S62" s="11">
        <f t="shared" si="24"/>
        <v>-1.0251446731134215</v>
      </c>
      <c r="T62" s="11">
        <f t="shared" si="25"/>
        <v>-0.17142887510257884</v>
      </c>
      <c r="U62" s="11">
        <f>'OddsRatio_working_3-way'!S62-'OddsRatio_working_3-way'!R62^2/3</f>
        <v>-1.0251446731134215</v>
      </c>
      <c r="V62" s="11">
        <f>'OddsRatio_working_3-way'!S62*'OddsRatio_working_3-way'!R62/3-2*'OddsRatio_working_3-way'!R62^3/27-'OddsRatio_working_3-way'!T62</f>
        <v>0.17142887510257884</v>
      </c>
      <c r="W62" s="11">
        <f>'OddsRatio_working_3-way'!V62^2+4*'OddsRatio_working_3-way'!U62^3/27</f>
        <v>-0.13021905647485643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0.19975417122915856</v>
      </c>
      <c r="Y62" s="11">
        <f>IF('OddsRatio_working_3-way'!W62&gt;=0,IF('OddsRatio_working_3-way'!V62+SQRT('OddsRatio_working_3-way'!W62)&gt;0,0,PI()),ACOS('OddsRatio_working_3-way'!V62/(2*'OddsRatio_working_3-way'!X62)))</f>
        <v>1.1273006086772415</v>
      </c>
      <c r="Z62" s="11">
        <f>'OddsRatio_working_3-way'!X62^(1/3)*COS('OddsRatio_working_3-way'!Y62/3)</f>
        <v>0.54377676086173299</v>
      </c>
      <c r="AA62" s="11">
        <f>'OddsRatio_working_3-way'!X62^(1/3)*COS(('OddsRatio_working_3-way'!Y62+2*PI())/3)</f>
        <v>-0.45767399354016169</v>
      </c>
      <c r="AB62" s="11">
        <f>'OddsRatio_working_3-way'!X62^(1/3)*COS(('OddsRatio_working_3-way'!Y62+4*PI())/3)</f>
        <v>-8.6102767321571141E-2</v>
      </c>
      <c r="AC62" s="11">
        <f>'OddsRatio_working_3-way'!X62^(1/3)*SIN('OddsRatio_working_3-way'!Y62/3)</f>
        <v>0.21452674748042244</v>
      </c>
      <c r="AD62" s="11">
        <f>'OddsRatio_working_3-way'!X62^(1/3)*SIN(('OddsRatio_working_3-way'!Y62+2*PI())/3)</f>
        <v>0.36366111515366517</v>
      </c>
      <c r="AE62" s="11">
        <f>'OddsRatio_working_3-way'!X62^(1/3)*SIN(('OddsRatio_working_3-way'!Y62+4*PI())/3)</f>
        <v>-0.57818786263408772</v>
      </c>
      <c r="AF62" s="11">
        <f>-'OddsRatio_working_3-way'!U62/(3*'OddsRatio_working_3-way'!X62^(1/3))*COS(('OddsRatio_working_3-way'!Y62)/3)</f>
        <v>0.54377676086173288</v>
      </c>
      <c r="AG62" s="11">
        <f>-'OddsRatio_working_3-way'!U62/(3*'OddsRatio_working_3-way'!X62^(1/3))*COS(('OddsRatio_working_3-way'!Y62+2*PI())/3)</f>
        <v>-0.45767399354016158</v>
      </c>
      <c r="AH62" s="11">
        <f>-'OddsRatio_working_3-way'!U62/(3*'OddsRatio_working_3-way'!X62^(1/3))*COS(('OddsRatio_working_3-way'!Y62+4*PI())/3)</f>
        <v>-8.6102767321571128E-2</v>
      </c>
      <c r="AI62" s="11">
        <f>'OddsRatio_working_3-way'!U62/(3*'OddsRatio_working_3-way'!X62^(1/3))*SIN(('OddsRatio_working_3-way'!Y62)/3)</f>
        <v>-0.21452674748042241</v>
      </c>
      <c r="AJ62" s="11">
        <f>'OddsRatio_working_3-way'!U62/(3*'OddsRatio_working_3-way'!X62^(1/3))*SIN(('OddsRatio_working_3-way'!Y62+2*PI())/3)</f>
        <v>-0.36366111515366512</v>
      </c>
      <c r="AK62" s="11">
        <f>'OddsRatio_working_3-way'!U62/(3*'OddsRatio_working_3-way'!X62^(1/3))*SIN(('OddsRatio_working_3-way'!Y62+4*PI())/3)</f>
        <v>0.57818786263408761</v>
      </c>
      <c r="AL62" s="11">
        <f>'OddsRatio_working_3-way'!Z62+'OddsRatio_working_3-way'!AF62</f>
        <v>1.087553521723466</v>
      </c>
      <c r="AM62" s="11">
        <f>'OddsRatio_working_3-way'!AA62+'OddsRatio_working_3-way'!AG62</f>
        <v>-0.91534798708032328</v>
      </c>
      <c r="AN62" s="11">
        <f>'OddsRatio_working_3-way'!AB62+'OddsRatio_working_3-way'!AH62</f>
        <v>-0.17220553464314226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1.087553521723466</v>
      </c>
      <c r="AS62" s="11">
        <f>IF(('OddsRatio_working_3-way'!X62=0),IF(Q62&gt;0,-Q62^(1/3),(-Q62)^(1/3)),'OddsRatio_working_3-way'!AM62-'OddsRatio_working_3-way'!R62/3)</f>
        <v>-0.91534798708032328</v>
      </c>
      <c r="AT62" s="11">
        <f>IF(('OddsRatio_working_3-way'!X62=0),IF(Q62&gt;0,-Q62^(1/3),(-Q62)^(1/3)),'OddsRatio_working_3-way'!AN62-'OddsRatio_working_3-way'!R62/3)</f>
        <v>-0.17220553464314226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3.47</v>
      </c>
      <c r="C63" s="4">
        <f>IF('True_Odds_Calculator_3-way'!C62="","",'True_Odds_Calculator_3-way'!C62)</f>
        <v>4.4000000000000004</v>
      </c>
      <c r="D63" s="9">
        <f t="shared" si="13"/>
        <v>0.50472034768758633</v>
      </c>
      <c r="E63" s="9">
        <f t="shared" si="14"/>
        <v>0.27729746567281355</v>
      </c>
      <c r="F63" s="9">
        <f t="shared" si="15"/>
        <v>0.21798218663960009</v>
      </c>
      <c r="G63" s="9">
        <f t="shared" si="16"/>
        <v>1.055156124311778</v>
      </c>
      <c r="H63" s="9">
        <f t="shared" si="17"/>
        <v>1.9812951956099534</v>
      </c>
      <c r="I63" s="9">
        <f t="shared" si="18"/>
        <v>3.6062356270500917</v>
      </c>
      <c r="J63" s="9">
        <f t="shared" si="19"/>
        <v>4.5875308226600451</v>
      </c>
      <c r="K63" s="11">
        <f t="shared" si="20"/>
        <v>0.5181347150259068</v>
      </c>
      <c r="L63" s="11">
        <f t="shared" si="21"/>
        <v>0.28818443804034583</v>
      </c>
      <c r="M63" s="11">
        <f t="shared" si="22"/>
        <v>0.22727272727272727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-0.26504484301889153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0.23076474077653697</v>
      </c>
      <c r="Q63" s="11">
        <f>2*'OddsRatio_working_3-way'!K63*'OddsRatio_working_3-way'!L63*'OddsRatio_working_3-way'!M63</f>
        <v>6.7871982581334395E-2</v>
      </c>
      <c r="R63" s="11">
        <f t="shared" si="23"/>
        <v>0</v>
      </c>
      <c r="S63" s="11">
        <f t="shared" si="24"/>
        <v>-0.87066300988202516</v>
      </c>
      <c r="T63" s="11">
        <f t="shared" si="25"/>
        <v>-0.25607735584765445</v>
      </c>
      <c r="U63" s="11">
        <f>'OddsRatio_working_3-way'!S63-'OddsRatio_working_3-way'!R63^2/3</f>
        <v>-0.87066300988202516</v>
      </c>
      <c r="V63" s="11">
        <f>'OddsRatio_working_3-way'!S63*'OddsRatio_working_3-way'!R63/3-2*'OddsRatio_working_3-way'!R63^3/27-'OddsRatio_working_3-way'!T63</f>
        <v>0.25607735584765445</v>
      </c>
      <c r="W63" s="11">
        <f>'OddsRatio_working_3-way'!V63^2+4*'OddsRatio_working_3-way'!U63^3/27</f>
        <v>-3.220359436131115E-2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0.15634833428856654</v>
      </c>
      <c r="Y63" s="11">
        <f>IF('OddsRatio_working_3-way'!W63&gt;=0,IF('OddsRatio_working_3-way'!V63+SQRT('OddsRatio_working_3-way'!W63)&gt;0,0,PI()),ACOS('OddsRatio_working_3-way'!V63/(2*'OddsRatio_working_3-way'!X63)))</f>
        <v>0.61124850311667345</v>
      </c>
      <c r="Z63" s="11">
        <f>'OddsRatio_working_3-way'!X63^(1/3)*COS('OddsRatio_working_3-way'!Y63/3)</f>
        <v>0.52757806215588898</v>
      </c>
      <c r="AA63" s="11">
        <f>'OddsRatio_working_3-way'!X63^(1/3)*COS(('OddsRatio_working_3-way'!Y63+2*PI())/3)</f>
        <v>-0.35819132829249362</v>
      </c>
      <c r="AB63" s="11">
        <f>'OddsRatio_working_3-way'!X63^(1/3)*COS(('OddsRatio_working_3-way'!Y63+4*PI())/3)</f>
        <v>-0.16938673386339539</v>
      </c>
      <c r="AC63" s="11">
        <f>'OddsRatio_working_3-way'!X63^(1/3)*SIN('OddsRatio_working_3-way'!Y63/3)</f>
        <v>0.10900638341787799</v>
      </c>
      <c r="AD63" s="11">
        <f>'OddsRatio_working_3-way'!X63^(1/3)*SIN(('OddsRatio_working_3-way'!Y63+2*PI())/3)</f>
        <v>0.40239281259742632</v>
      </c>
      <c r="AE63" s="11">
        <f>'OddsRatio_working_3-way'!X63^(1/3)*SIN(('OddsRatio_working_3-way'!Y63+4*PI())/3)</f>
        <v>-0.51139919601530437</v>
      </c>
      <c r="AF63" s="11">
        <f>-'OddsRatio_working_3-way'!U63/(3*'OddsRatio_working_3-way'!X63^(1/3))*COS(('OddsRatio_working_3-way'!Y63)/3)</f>
        <v>0.52757806215588898</v>
      </c>
      <c r="AG63" s="11">
        <f>-'OddsRatio_working_3-way'!U63/(3*'OddsRatio_working_3-way'!X63^(1/3))*COS(('OddsRatio_working_3-way'!Y63+2*PI())/3)</f>
        <v>-0.35819132829249362</v>
      </c>
      <c r="AH63" s="11">
        <f>-'OddsRatio_working_3-way'!U63/(3*'OddsRatio_working_3-way'!X63^(1/3))*COS(('OddsRatio_working_3-way'!Y63+4*PI())/3)</f>
        <v>-0.16938673386339539</v>
      </c>
      <c r="AI63" s="11">
        <f>'OddsRatio_working_3-way'!U63/(3*'OddsRatio_working_3-way'!X63^(1/3))*SIN(('OddsRatio_working_3-way'!Y63)/3)</f>
        <v>-0.10900638341787799</v>
      </c>
      <c r="AJ63" s="11">
        <f>'OddsRatio_working_3-way'!U63/(3*'OddsRatio_working_3-way'!X63^(1/3))*SIN(('OddsRatio_working_3-way'!Y63+2*PI())/3)</f>
        <v>-0.40239281259742632</v>
      </c>
      <c r="AK63" s="11">
        <f>'OddsRatio_working_3-way'!U63/(3*'OddsRatio_working_3-way'!X63^(1/3))*SIN(('OddsRatio_working_3-way'!Y63+4*PI())/3)</f>
        <v>0.51139919601530437</v>
      </c>
      <c r="AL63" s="11">
        <f>'OddsRatio_working_3-way'!Z63+'OddsRatio_working_3-way'!AF63</f>
        <v>1.055156124311778</v>
      </c>
      <c r="AM63" s="11">
        <f>'OddsRatio_working_3-way'!AA63+'OddsRatio_working_3-way'!AG63</f>
        <v>-0.71638265658498723</v>
      </c>
      <c r="AN63" s="11">
        <f>'OddsRatio_working_3-way'!AB63+'OddsRatio_working_3-way'!AH63</f>
        <v>-0.33877346772679079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1.055156124311778</v>
      </c>
      <c r="AS63" s="11">
        <f>IF(('OddsRatio_working_3-way'!X63=0),IF(Q63&gt;0,-Q63^(1/3),(-Q63)^(1/3)),'OddsRatio_working_3-way'!AM63-'OddsRatio_working_3-way'!R63/3)</f>
        <v>-0.71638265658498723</v>
      </c>
      <c r="AT63" s="11">
        <f>IF(('OddsRatio_working_3-way'!X63=0),IF(Q63&gt;0,-Q63^(1/3),(-Q63)^(1/3)),'OddsRatio_working_3-way'!AN63-'OddsRatio_working_3-way'!R63/3)</f>
        <v>-0.33877346772679079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1.56</v>
      </c>
      <c r="B64" s="4">
        <f>IF('True_Odds_Calculator_3-way'!B63="","",'True_Odds_Calculator_3-way'!B63)</f>
        <v>4.04</v>
      </c>
      <c r="C64" s="4">
        <f>IF('True_Odds_Calculator_3-way'!C63="","",'True_Odds_Calculator_3-way'!C63)</f>
        <v>6.63</v>
      </c>
      <c r="D64" s="9">
        <f t="shared" si="13"/>
        <v>0.62407947881065284</v>
      </c>
      <c r="E64" s="9">
        <f t="shared" si="14"/>
        <v>0.23419454171780238</v>
      </c>
      <c r="F64" s="9">
        <f t="shared" si="15"/>
        <v>0.14172597947154494</v>
      </c>
      <c r="G64" s="9">
        <f t="shared" si="16"/>
        <v>1.0756428752637242</v>
      </c>
      <c r="H64" s="9">
        <f t="shared" si="17"/>
        <v>1.6023600101476856</v>
      </c>
      <c r="I64" s="9">
        <f t="shared" si="18"/>
        <v>4.2699543408017213</v>
      </c>
      <c r="J64" s="9">
        <f t="shared" si="19"/>
        <v>7.0558693877347674</v>
      </c>
      <c r="K64" s="11">
        <f t="shared" si="20"/>
        <v>0.64102564102564097</v>
      </c>
      <c r="L64" s="11">
        <f t="shared" si="21"/>
        <v>0.24752475247524752</v>
      </c>
      <c r="M64" s="11">
        <f t="shared" si="22"/>
        <v>0.15082956259426847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-0.22937734079708016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0.22089313003698557</v>
      </c>
      <c r="Q64" s="11">
        <f>2*'OddsRatio_working_3-way'!K64*'OddsRatio_working_3-way'!L64*'OddsRatio_working_3-way'!M64</f>
        <v>4.7864166855251473E-2</v>
      </c>
      <c r="R64" s="11">
        <f t="shared" si="23"/>
        <v>0</v>
      </c>
      <c r="S64" s="11">
        <f t="shared" si="24"/>
        <v>-0.9630119926815256</v>
      </c>
      <c r="T64" s="11">
        <f t="shared" si="25"/>
        <v>-0.20866998757996219</v>
      </c>
      <c r="U64" s="11">
        <f>'OddsRatio_working_3-way'!S64-'OddsRatio_working_3-way'!R64^2/3</f>
        <v>-0.9630119926815256</v>
      </c>
      <c r="V64" s="11">
        <f>'OddsRatio_working_3-way'!S64*'OddsRatio_working_3-way'!R64/3-2*'OddsRatio_working_3-way'!R64^3/27-'OddsRatio_working_3-way'!T64</f>
        <v>0.20866998757996219</v>
      </c>
      <c r="W64" s="11">
        <f>'OddsRatio_working_3-way'!V64^2+4*'OddsRatio_working_3-way'!U64^3/27</f>
        <v>-8.876642329652383E-2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0.18187192403800634</v>
      </c>
      <c r="Y64" s="11">
        <f>IF('OddsRatio_working_3-way'!W64&gt;=0,IF('OddsRatio_working_3-way'!V64+SQRT('OddsRatio_working_3-way'!W64)&gt;0,0,PI()),ACOS('OddsRatio_working_3-way'!V64/(2*'OddsRatio_working_3-way'!X64)))</f>
        <v>0.95981332539355613</v>
      </c>
      <c r="Z64" s="11">
        <f>'OddsRatio_working_3-way'!X64^(1/3)*COS('OddsRatio_working_3-way'!Y64/3)</f>
        <v>0.53782143763186208</v>
      </c>
      <c r="AA64" s="11">
        <f>'OddsRatio_working_3-way'!X64^(1/3)*COS(('OddsRatio_working_3-way'!Y64+2*PI())/3)</f>
        <v>-0.42322881266133594</v>
      </c>
      <c r="AB64" s="11">
        <f>'OddsRatio_working_3-way'!X64^(1/3)*COS(('OddsRatio_working_3-way'!Y64+4*PI())/3)</f>
        <v>-0.11459262497052632</v>
      </c>
      <c r="AC64" s="11">
        <f>'OddsRatio_working_3-way'!X64^(1/3)*SIN('OddsRatio_working_3-way'!Y64/3)</f>
        <v>0.17819118604494896</v>
      </c>
      <c r="AD64" s="11">
        <f>'OddsRatio_working_3-way'!X64^(1/3)*SIN(('OddsRatio_working_3-way'!Y64+2*PI())/3)</f>
        <v>0.37667143466658626</v>
      </c>
      <c r="AE64" s="11">
        <f>'OddsRatio_working_3-way'!X64^(1/3)*SIN(('OddsRatio_working_3-way'!Y64+4*PI())/3)</f>
        <v>-0.55486262071153503</v>
      </c>
      <c r="AF64" s="11">
        <f>-'OddsRatio_working_3-way'!U64/(3*'OddsRatio_working_3-way'!X64^(1/3))*COS(('OddsRatio_working_3-way'!Y64)/3)</f>
        <v>0.53782143763186208</v>
      </c>
      <c r="AG64" s="11">
        <f>-'OddsRatio_working_3-way'!U64/(3*'OddsRatio_working_3-way'!X64^(1/3))*COS(('OddsRatio_working_3-way'!Y64+2*PI())/3)</f>
        <v>-0.423228812661336</v>
      </c>
      <c r="AH64" s="11">
        <f>-'OddsRatio_working_3-way'!U64/(3*'OddsRatio_working_3-way'!X64^(1/3))*COS(('OddsRatio_working_3-way'!Y64+4*PI())/3)</f>
        <v>-0.11459262497052634</v>
      </c>
      <c r="AI64" s="11">
        <f>'OddsRatio_working_3-way'!U64/(3*'OddsRatio_working_3-way'!X64^(1/3))*SIN(('OddsRatio_working_3-way'!Y64)/3)</f>
        <v>-0.17819118604494899</v>
      </c>
      <c r="AJ64" s="11">
        <f>'OddsRatio_working_3-way'!U64/(3*'OddsRatio_working_3-way'!X64^(1/3))*SIN(('OddsRatio_working_3-way'!Y64+2*PI())/3)</f>
        <v>-0.37667143466658631</v>
      </c>
      <c r="AK64" s="11">
        <f>'OddsRatio_working_3-way'!U64/(3*'OddsRatio_working_3-way'!X64^(1/3))*SIN(('OddsRatio_working_3-way'!Y64+4*PI())/3)</f>
        <v>0.55486262071153514</v>
      </c>
      <c r="AL64" s="11">
        <f>'OddsRatio_working_3-way'!Z64+'OddsRatio_working_3-way'!AF64</f>
        <v>1.0756428752637242</v>
      </c>
      <c r="AM64" s="11">
        <f>'OddsRatio_working_3-way'!AA64+'OddsRatio_working_3-way'!AG64</f>
        <v>-0.84645762532267188</v>
      </c>
      <c r="AN64" s="11">
        <f>'OddsRatio_working_3-way'!AB64+'OddsRatio_working_3-way'!AH64</f>
        <v>-0.22918524994105266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1.0756428752637242</v>
      </c>
      <c r="AS64" s="11">
        <f>IF(('OddsRatio_working_3-way'!X64=0),IF(Q64&gt;0,-Q64^(1/3),(-Q64)^(1/3)),'OddsRatio_working_3-way'!AM64-'OddsRatio_working_3-way'!R64/3)</f>
        <v>-0.84645762532267188</v>
      </c>
      <c r="AT64" s="11">
        <f>IF(('OddsRatio_working_3-way'!X64=0),IF(Q64&gt;0,-Q64^(1/3),(-Q64)^(1/3)),'OddsRatio_working_3-way'!AN64-'OddsRatio_working_3-way'!R64/3)</f>
        <v>-0.22918524994105266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2.6</v>
      </c>
      <c r="B65" s="4">
        <f>IF('True_Odds_Calculator_3-way'!B64="","",'True_Odds_Calculator_3-way'!B64)</f>
        <v>3.07</v>
      </c>
      <c r="C65" s="4">
        <f>IF('True_Odds_Calculator_3-way'!C64="","",'True_Odds_Calculator_3-way'!C64)</f>
        <v>3.11</v>
      </c>
      <c r="D65" s="9">
        <f t="shared" si="13"/>
        <v>0.37340293722856199</v>
      </c>
      <c r="E65" s="9">
        <f t="shared" si="14"/>
        <v>0.31535735244180912</v>
      </c>
      <c r="F65" s="9">
        <f t="shared" si="15"/>
        <v>0.31123971032962883</v>
      </c>
      <c r="G65" s="9">
        <f t="shared" si="16"/>
        <v>1.0487950821673209</v>
      </c>
      <c r="H65" s="9">
        <f t="shared" si="17"/>
        <v>2.6780721314677138</v>
      </c>
      <c r="I65" s="9">
        <f t="shared" si="18"/>
        <v>3.1710058200863531</v>
      </c>
      <c r="J65" s="9">
        <f t="shared" si="19"/>
        <v>3.2129576233730477</v>
      </c>
      <c r="K65" s="11">
        <f t="shared" si="20"/>
        <v>0.38461538461538458</v>
      </c>
      <c r="L65" s="11">
        <f t="shared" si="21"/>
        <v>0.32573289902280134</v>
      </c>
      <c r="M65" s="11">
        <f t="shared" si="22"/>
        <v>0.32154340836012862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-0.28151443642085361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0.23283900029084731</v>
      </c>
      <c r="Q65" s="11">
        <f>2*'OddsRatio_working_3-way'!K65*'OddsRatio_working_3-way'!L65*'OddsRatio_working_3-way'!M65</f>
        <v>8.056712812832087E-2</v>
      </c>
      <c r="R65" s="11">
        <f t="shared" si="23"/>
        <v>0</v>
      </c>
      <c r="S65" s="11">
        <f t="shared" si="24"/>
        <v>-0.82709435171829582</v>
      </c>
      <c r="T65" s="11">
        <f t="shared" si="25"/>
        <v>-0.28619181720356257</v>
      </c>
      <c r="U65" s="11">
        <f>'OddsRatio_working_3-way'!S65-'OddsRatio_working_3-way'!R65^2/3</f>
        <v>-0.82709435171829582</v>
      </c>
      <c r="V65" s="11">
        <f>'OddsRatio_working_3-way'!S65*'OddsRatio_working_3-way'!R65/3-2*'OddsRatio_working_3-way'!R65^3/27-'OddsRatio_working_3-way'!T65</f>
        <v>0.28619181720356257</v>
      </c>
      <c r="W65" s="11">
        <f>'OddsRatio_working_3-way'!V65^2+4*'OddsRatio_working_3-way'!U65^3/27</f>
        <v>-1.9168948348102094E-3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0.14476070864454862</v>
      </c>
      <c r="Y65" s="11">
        <f>IF('OddsRatio_working_3-way'!W65&gt;=0,IF('OddsRatio_working_3-way'!V65+SQRT('OddsRatio_working_3-way'!W65)&gt;0,0,PI()),ACOS('OddsRatio_working_3-way'!V65/(2*'OddsRatio_working_3-way'!X65)))</f>
        <v>0.15180559521523884</v>
      </c>
      <c r="Z65" s="11">
        <f>'OddsRatio_working_3-way'!X65^(1/3)*COS('OddsRatio_working_3-way'!Y65/3)</f>
        <v>0.52439754108366043</v>
      </c>
      <c r="AA65" s="11">
        <f>'OddsRatio_working_3-way'!X65^(1/3)*COS(('OddsRatio_working_3-way'!Y65+2*PI())/3)</f>
        <v>-0.28519881638160943</v>
      </c>
      <c r="AB65" s="11">
        <f>'OddsRatio_working_3-way'!X65^(1/3)*COS(('OddsRatio_working_3-way'!Y65+4*PI())/3)</f>
        <v>-0.23919872470205109</v>
      </c>
      <c r="AC65" s="11">
        <f>'OddsRatio_working_3-way'!X65^(1/3)*SIN('OddsRatio_working_3-way'!Y65/3)</f>
        <v>2.655816531394075E-2</v>
      </c>
      <c r="AD65" s="11">
        <f>'OddsRatio_working_3-way'!X65^(1/3)*SIN(('OddsRatio_working_3-way'!Y65+2*PI())/3)</f>
        <v>0.44086250960357348</v>
      </c>
      <c r="AE65" s="11">
        <f>'OddsRatio_working_3-way'!X65^(1/3)*SIN(('OddsRatio_working_3-way'!Y65+4*PI())/3)</f>
        <v>-0.46742067491751405</v>
      </c>
      <c r="AF65" s="11">
        <f>-'OddsRatio_working_3-way'!U65/(3*'OddsRatio_working_3-way'!X65^(1/3))*COS(('OddsRatio_working_3-way'!Y65)/3)</f>
        <v>0.52439754108366043</v>
      </c>
      <c r="AG65" s="11">
        <f>-'OddsRatio_working_3-way'!U65/(3*'OddsRatio_working_3-way'!X65^(1/3))*COS(('OddsRatio_working_3-way'!Y65+2*PI())/3)</f>
        <v>-0.28519881638160943</v>
      </c>
      <c r="AH65" s="11">
        <f>-'OddsRatio_working_3-way'!U65/(3*'OddsRatio_working_3-way'!X65^(1/3))*COS(('OddsRatio_working_3-way'!Y65+4*PI())/3)</f>
        <v>-0.23919872470205109</v>
      </c>
      <c r="AI65" s="11">
        <f>'OddsRatio_working_3-way'!U65/(3*'OddsRatio_working_3-way'!X65^(1/3))*SIN(('OddsRatio_working_3-way'!Y65)/3)</f>
        <v>-2.655816531394075E-2</v>
      </c>
      <c r="AJ65" s="11">
        <f>'OddsRatio_working_3-way'!U65/(3*'OddsRatio_working_3-way'!X65^(1/3))*SIN(('OddsRatio_working_3-way'!Y65+2*PI())/3)</f>
        <v>-0.44086250960357348</v>
      </c>
      <c r="AK65" s="11">
        <f>'OddsRatio_working_3-way'!U65/(3*'OddsRatio_working_3-way'!X65^(1/3))*SIN(('OddsRatio_working_3-way'!Y65+4*PI())/3)</f>
        <v>0.46742067491751405</v>
      </c>
      <c r="AL65" s="11">
        <f>'OddsRatio_working_3-way'!Z65+'OddsRatio_working_3-way'!AF65</f>
        <v>1.0487950821673209</v>
      </c>
      <c r="AM65" s="11">
        <f>'OddsRatio_working_3-way'!AA65+'OddsRatio_working_3-way'!AG65</f>
        <v>-0.57039763276321886</v>
      </c>
      <c r="AN65" s="11">
        <f>'OddsRatio_working_3-way'!AB65+'OddsRatio_working_3-way'!AH65</f>
        <v>-0.47839744940410217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1.0487950821673209</v>
      </c>
      <c r="AS65" s="11">
        <f>IF(('OddsRatio_working_3-way'!X65=0),IF(Q65&gt;0,-Q65^(1/3),(-Q65)^(1/3)),'OddsRatio_working_3-way'!AM65-'OddsRatio_working_3-way'!R65/3)</f>
        <v>-0.57039763276321886</v>
      </c>
      <c r="AT65" s="11">
        <f>IF(('OddsRatio_working_3-way'!X65=0),IF(Q65&gt;0,-Q65^(1/3),(-Q65)^(1/3)),'OddsRatio_working_3-way'!AN65-'OddsRatio_working_3-way'!R65/3)</f>
        <v>-0.47839744940410217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1.89</v>
      </c>
      <c r="B66" s="4">
        <f>IF('True_Odds_Calculator_3-way'!B65="","",'True_Odds_Calculator_3-way'!B65)</f>
        <v>3.29</v>
      </c>
      <c r="C66" s="4">
        <f>IF('True_Odds_Calculator_3-way'!C65="","",'True_Odds_Calculator_3-way'!C65)</f>
        <v>4.91</v>
      </c>
      <c r="D66" s="9">
        <f t="shared" si="13"/>
        <v>0.5142739610949616</v>
      </c>
      <c r="E66" s="9">
        <f t="shared" si="14"/>
        <v>0.29152804358976264</v>
      </c>
      <c r="F66" s="9">
        <f t="shared" si="15"/>
        <v>0.19419799531527587</v>
      </c>
      <c r="G66" s="9">
        <f t="shared" si="16"/>
        <v>1.0612234636832967</v>
      </c>
      <c r="H66" s="9">
        <f t="shared" si="17"/>
        <v>1.9444888826781339</v>
      </c>
      <c r="I66" s="9">
        <f t="shared" si="18"/>
        <v>3.4302017318347491</v>
      </c>
      <c r="J66" s="9">
        <f t="shared" si="19"/>
        <v>5.1493837430016907</v>
      </c>
      <c r="K66" s="11">
        <f t="shared" si="20"/>
        <v>0.52910052910052918</v>
      </c>
      <c r="L66" s="11">
        <f t="shared" si="21"/>
        <v>0.303951367781155</v>
      </c>
      <c r="M66" s="11">
        <f t="shared" si="22"/>
        <v>0.20366598778004072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-0.2610135492040172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0.23222396766865905</v>
      </c>
      <c r="Q66" s="11">
        <f>2*'OddsRatio_working_3-way'!K66*'OddsRatio_working_3-way'!L66*'OddsRatio_working_3-way'!M66</f>
        <v>6.5507466197082947E-2</v>
      </c>
      <c r="R66" s="11">
        <f t="shared" si="23"/>
        <v>0</v>
      </c>
      <c r="S66" s="11">
        <f t="shared" si="24"/>
        <v>-0.88970081582678595</v>
      </c>
      <c r="T66" s="11">
        <f t="shared" si="25"/>
        <v>-0.25097343182702003</v>
      </c>
      <c r="U66" s="11">
        <f>'OddsRatio_working_3-way'!S66-'OddsRatio_working_3-way'!R66^2/3</f>
        <v>-0.88970081582678595</v>
      </c>
      <c r="V66" s="11">
        <f>'OddsRatio_working_3-way'!S66*'OddsRatio_working_3-way'!R66/3-2*'OddsRatio_working_3-way'!R66^3/27-'OddsRatio_working_3-way'!T66</f>
        <v>0.25097343182702003</v>
      </c>
      <c r="W66" s="11">
        <f>'OddsRatio_working_3-way'!V66^2+4*'OddsRatio_working_3-way'!U66^3/27</f>
        <v>-4.1346897645447189E-2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0.16150430422165152</v>
      </c>
      <c r="Y66" s="11">
        <f>IF('OddsRatio_working_3-way'!W66&gt;=0,IF('OddsRatio_working_3-way'!V66+SQRT('OddsRatio_working_3-way'!W66)&gt;0,0,PI()),ACOS('OddsRatio_working_3-way'!V66/(2*'OddsRatio_working_3-way'!X66)))</f>
        <v>0.68093124551294892</v>
      </c>
      <c r="Z66" s="11">
        <f>'OddsRatio_working_3-way'!X66^(1/3)*COS('OddsRatio_working_3-way'!Y66/3)</f>
        <v>0.53061173184164834</v>
      </c>
      <c r="AA66" s="11">
        <f>'OddsRatio_working_3-way'!X66^(1/3)*COS(('OddsRatio_working_3-way'!Y66+2*PI())/3)</f>
        <v>-0.37143595816944835</v>
      </c>
      <c r="AB66" s="11">
        <f>'OddsRatio_working_3-way'!X66^(1/3)*COS(('OddsRatio_working_3-way'!Y66+4*PI())/3)</f>
        <v>-0.1591757736721999</v>
      </c>
      <c r="AC66" s="11">
        <f>'OddsRatio_working_3-way'!X66^(1/3)*SIN('OddsRatio_working_3-way'!Y66/3)</f>
        <v>0.12254847465772603</v>
      </c>
      <c r="AD66" s="11">
        <f>'OddsRatio_working_3-way'!X66^(1/3)*SIN(('OddsRatio_working_3-way'!Y66+2*PI())/3)</f>
        <v>0.39824900199206087</v>
      </c>
      <c r="AE66" s="11">
        <f>'OddsRatio_working_3-way'!X66^(1/3)*SIN(('OddsRatio_working_3-way'!Y66+4*PI())/3)</f>
        <v>-0.52079747664978682</v>
      </c>
      <c r="AF66" s="11">
        <f>-'OddsRatio_working_3-way'!U66/(3*'OddsRatio_working_3-way'!X66^(1/3))*COS(('OddsRatio_working_3-way'!Y66)/3)</f>
        <v>0.53061173184164834</v>
      </c>
      <c r="AG66" s="11">
        <f>-'OddsRatio_working_3-way'!U66/(3*'OddsRatio_working_3-way'!X66^(1/3))*COS(('OddsRatio_working_3-way'!Y66+2*PI())/3)</f>
        <v>-0.37143595816944835</v>
      </c>
      <c r="AH66" s="11">
        <f>-'OddsRatio_working_3-way'!U66/(3*'OddsRatio_working_3-way'!X66^(1/3))*COS(('OddsRatio_working_3-way'!Y66+4*PI())/3)</f>
        <v>-0.1591757736721999</v>
      </c>
      <c r="AI66" s="11">
        <f>'OddsRatio_working_3-way'!U66/(3*'OddsRatio_working_3-way'!X66^(1/3))*SIN(('OddsRatio_working_3-way'!Y66)/3)</f>
        <v>-0.12254847465772603</v>
      </c>
      <c r="AJ66" s="11">
        <f>'OddsRatio_working_3-way'!U66/(3*'OddsRatio_working_3-way'!X66^(1/3))*SIN(('OddsRatio_working_3-way'!Y66+2*PI())/3)</f>
        <v>-0.39824900199206087</v>
      </c>
      <c r="AK66" s="11">
        <f>'OddsRatio_working_3-way'!U66/(3*'OddsRatio_working_3-way'!X66^(1/3))*SIN(('OddsRatio_working_3-way'!Y66+4*PI())/3)</f>
        <v>0.52079747664978682</v>
      </c>
      <c r="AL66" s="11">
        <f>'OddsRatio_working_3-way'!Z66+'OddsRatio_working_3-way'!AF66</f>
        <v>1.0612234636832967</v>
      </c>
      <c r="AM66" s="11">
        <f>'OddsRatio_working_3-way'!AA66+'OddsRatio_working_3-way'!AG66</f>
        <v>-0.74287191633889671</v>
      </c>
      <c r="AN66" s="11">
        <f>'OddsRatio_working_3-way'!AB66+'OddsRatio_working_3-way'!AH66</f>
        <v>-0.3183515473443998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1.0612234636832967</v>
      </c>
      <c r="AS66" s="11">
        <f>IF(('OddsRatio_working_3-way'!X66=0),IF(Q66&gt;0,-Q66^(1/3),(-Q66)^(1/3)),'OddsRatio_working_3-way'!AM66-'OddsRatio_working_3-way'!R66/3)</f>
        <v>-0.74287191633889671</v>
      </c>
      <c r="AT66" s="11">
        <f>IF(('OddsRatio_working_3-way'!X66=0),IF(Q66&gt;0,-Q66^(1/3),(-Q66)^(1/3)),'OddsRatio_working_3-way'!AN66-'OddsRatio_working_3-way'!R66/3)</f>
        <v>-0.3183515473443998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2.69</v>
      </c>
      <c r="B67" s="4">
        <f>IF('True_Odds_Calculator_3-way'!B66="","",'True_Odds_Calculator_3-way'!B66)</f>
        <v>3.25</v>
      </c>
      <c r="C67" s="4">
        <f>IF('True_Odds_Calculator_3-way'!C66="","",'True_Odds_Calculator_3-way'!C66)</f>
        <v>2.83</v>
      </c>
      <c r="D67" s="9">
        <f t="shared" si="13"/>
        <v>0.36038611029802847</v>
      </c>
      <c r="E67" s="9">
        <f t="shared" si="14"/>
        <v>0.29736224496860159</v>
      </c>
      <c r="F67" s="9">
        <f t="shared" si="15"/>
        <v>0.34225164473336989</v>
      </c>
      <c r="G67" s="9">
        <f t="shared" si="16"/>
        <v>1.0501785346475154</v>
      </c>
      <c r="H67" s="9">
        <f t="shared" si="17"/>
        <v>2.7748017235543014</v>
      </c>
      <c r="I67" s="9">
        <f t="shared" si="18"/>
        <v>3.3629017029569095</v>
      </c>
      <c r="J67" s="9">
        <f t="shared" si="19"/>
        <v>2.9218267184049531</v>
      </c>
      <c r="K67" s="11">
        <f t="shared" si="20"/>
        <v>0.37174721189591081</v>
      </c>
      <c r="L67" s="11">
        <f t="shared" si="21"/>
        <v>0.30769230769230771</v>
      </c>
      <c r="M67" s="11">
        <f t="shared" si="22"/>
        <v>0.35335689045936397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-0.28125369448421711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0.23321352678873669</v>
      </c>
      <c r="Q67" s="11">
        <f>2*'OddsRatio_working_3-way'!K67*'OddsRatio_working_3-way'!L67*'OddsRatio_working_3-way'!M67</f>
        <v>8.0836577743062979E-2</v>
      </c>
      <c r="R67" s="11">
        <f t="shared" si="23"/>
        <v>0</v>
      </c>
      <c r="S67" s="11">
        <f t="shared" si="24"/>
        <v>-0.8291927585748522</v>
      </c>
      <c r="T67" s="11">
        <f t="shared" si="25"/>
        <v>-0.2874151676169332</v>
      </c>
      <c r="U67" s="11">
        <f>'OddsRatio_working_3-way'!S67-'OddsRatio_working_3-way'!R67^2/3</f>
        <v>-0.8291927585748522</v>
      </c>
      <c r="V67" s="11">
        <f>'OddsRatio_working_3-way'!S67*'OddsRatio_working_3-way'!R67/3-2*'OddsRatio_working_3-way'!R67^3/27-'OddsRatio_working_3-way'!T67</f>
        <v>0.2874151676169332</v>
      </c>
      <c r="W67" s="11">
        <f>'OddsRatio_working_3-way'!V67^2+4*'OddsRatio_working_3-way'!U67^3/27</f>
        <v>-1.8547875275859438E-3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0.14531196277651726</v>
      </c>
      <c r="Y67" s="11">
        <f>IF('OddsRatio_working_3-way'!W67&gt;=0,IF('OddsRatio_working_3-way'!V67+SQRT('OddsRatio_working_3-way'!W67)&gt;0,0,PI()),ACOS('OddsRatio_working_3-way'!V67/(2*'OddsRatio_working_3-way'!X67)))</f>
        <v>0.1487367163044111</v>
      </c>
      <c r="Z67" s="11">
        <f>'OddsRatio_working_3-way'!X67^(1/3)*COS('OddsRatio_working_3-way'!Y67/3)</f>
        <v>0.52508926732375771</v>
      </c>
      <c r="AA67" s="11">
        <f>'OddsRatio_working_3-way'!X67^(1/3)*COS(('OddsRatio_working_3-way'!Y67+2*PI())/3)</f>
        <v>-0.28510866809197299</v>
      </c>
      <c r="AB67" s="11">
        <f>'OddsRatio_working_3-way'!X67^(1/3)*COS(('OddsRatio_working_3-way'!Y67+4*PI())/3)</f>
        <v>-0.23998059923178486</v>
      </c>
      <c r="AC67" s="11">
        <f>'OddsRatio_working_3-way'!X67^(1/3)*SIN('OddsRatio_working_3-way'!Y67/3)</f>
        <v>2.6054702704437653E-2</v>
      </c>
      <c r="AD67" s="11">
        <f>'OddsRatio_working_3-way'!X67^(1/3)*SIN(('OddsRatio_working_3-way'!Y67+2*PI())/3)</f>
        <v>0.44171329340471349</v>
      </c>
      <c r="AE67" s="11">
        <f>'OddsRatio_working_3-way'!X67^(1/3)*SIN(('OddsRatio_working_3-way'!Y67+4*PI())/3)</f>
        <v>-0.4677679961091511</v>
      </c>
      <c r="AF67" s="11">
        <f>-'OddsRatio_working_3-way'!U67/(3*'OddsRatio_working_3-way'!X67^(1/3))*COS(('OddsRatio_working_3-way'!Y67)/3)</f>
        <v>0.52508926732375782</v>
      </c>
      <c r="AG67" s="11">
        <f>-'OddsRatio_working_3-way'!U67/(3*'OddsRatio_working_3-way'!X67^(1/3))*COS(('OddsRatio_working_3-way'!Y67+2*PI())/3)</f>
        <v>-0.28510866809197305</v>
      </c>
      <c r="AH67" s="11">
        <f>-'OddsRatio_working_3-way'!U67/(3*'OddsRatio_working_3-way'!X67^(1/3))*COS(('OddsRatio_working_3-way'!Y67+4*PI())/3)</f>
        <v>-0.23998059923178491</v>
      </c>
      <c r="AI67" s="11">
        <f>'OddsRatio_working_3-way'!U67/(3*'OddsRatio_working_3-way'!X67^(1/3))*SIN(('OddsRatio_working_3-way'!Y67)/3)</f>
        <v>-2.605470270443766E-2</v>
      </c>
      <c r="AJ67" s="11">
        <f>'OddsRatio_working_3-way'!U67/(3*'OddsRatio_working_3-way'!X67^(1/3))*SIN(('OddsRatio_working_3-way'!Y67+2*PI())/3)</f>
        <v>-0.4417132934047136</v>
      </c>
      <c r="AK67" s="11">
        <f>'OddsRatio_working_3-way'!U67/(3*'OddsRatio_working_3-way'!X67^(1/3))*SIN(('OddsRatio_working_3-way'!Y67+4*PI())/3)</f>
        <v>0.46776799610915121</v>
      </c>
      <c r="AL67" s="11">
        <f>'OddsRatio_working_3-way'!Z67+'OddsRatio_working_3-way'!AF67</f>
        <v>1.0501785346475154</v>
      </c>
      <c r="AM67" s="11">
        <f>'OddsRatio_working_3-way'!AA67+'OddsRatio_working_3-way'!AG67</f>
        <v>-0.57021733618394599</v>
      </c>
      <c r="AN67" s="11">
        <f>'OddsRatio_working_3-way'!AB67+'OddsRatio_working_3-way'!AH67</f>
        <v>-0.47996119846356977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1.0501785346475154</v>
      </c>
      <c r="AS67" s="11">
        <f>IF(('OddsRatio_working_3-way'!X67=0),IF(Q67&gt;0,-Q67^(1/3),(-Q67)^(1/3)),'OddsRatio_working_3-way'!AM67-'OddsRatio_working_3-way'!R67/3)</f>
        <v>-0.57021733618394599</v>
      </c>
      <c r="AT67" s="11">
        <f>IF(('OddsRatio_working_3-way'!X67=0),IF(Q67&gt;0,-Q67^(1/3),(-Q67)^(1/3)),'OddsRatio_working_3-way'!AN67-'OddsRatio_working_3-way'!R67/3)</f>
        <v>-0.47996119846356977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3.09</v>
      </c>
      <c r="B68" s="4">
        <f>IF('True_Odds_Calculator_3-way'!B67="","",'True_Odds_Calculator_3-way'!B67)</f>
        <v>3.04</v>
      </c>
      <c r="C68" s="4">
        <f>IF('True_Odds_Calculator_3-way'!C67="","",'True_Odds_Calculator_3-way'!C67)</f>
        <v>2.63</v>
      </c>
      <c r="D68" s="9">
        <f t="shared" ref="D68:D131" si="26">(K68/(AR68+K68-(AR68*K68)))</f>
        <v>0.31300367829917047</v>
      </c>
      <c r="E68" s="9">
        <f t="shared" ref="E68:E131" si="27">(L68/(AR68+L68-(AR68*L68)))</f>
        <v>0.31823395476724237</v>
      </c>
      <c r="F68" s="9">
        <f t="shared" ref="F68:F131" si="28">(M68/(AR68+M68-(AR68*M68)))</f>
        <v>0.36876236693358688</v>
      </c>
      <c r="G68" s="9">
        <f t="shared" ref="G68:G131" si="29">AR68</f>
        <v>1.050167767374786</v>
      </c>
      <c r="H68" s="9">
        <f t="shared" ref="H68:H131" si="30">IF(A68="","",1/D68)</f>
        <v>3.1948506338133029</v>
      </c>
      <c r="I68" s="9">
        <f t="shared" ref="I68:I131" si="31">IF(B68="","",1/E68)</f>
        <v>3.1423422454445635</v>
      </c>
      <c r="J68" s="9">
        <f t="shared" ref="J68:J131" si="32">IF(C68="","",1/F68)</f>
        <v>2.7117734608209014</v>
      </c>
      <c r="K68" s="11">
        <f t="shared" ref="K68:K131" si="33">1/A68</f>
        <v>0.3236245954692557</v>
      </c>
      <c r="L68" s="11">
        <f t="shared" ref="L68:L131" si="34">1/B68</f>
        <v>0.32894736842105265</v>
      </c>
      <c r="M68" s="11">
        <f t="shared" ref="M68:M131" si="35">1/C68</f>
        <v>0.38022813688212931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-0.28130421942485861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0.23314959849696223</v>
      </c>
      <c r="Q68" s="11">
        <f>2*'OddsRatio_working_3-way'!K68*'OddsRatio_working_3-way'!L68*'OddsRatio_working_3-way'!M68</f>
        <v>8.0954721700334131E-2</v>
      </c>
      <c r="R68" s="11">
        <f t="shared" ref="R68:R131" si="36">O68/N68</f>
        <v>0</v>
      </c>
      <c r="S68" s="11">
        <f t="shared" ref="S68:S131" si="37">P68/N68</f>
        <v>-0.82881657080597282</v>
      </c>
      <c r="T68" s="11">
        <f t="shared" ref="T68:T131" si="38">Q68/N68</f>
        <v>-0.28778353152985175</v>
      </c>
      <c r="U68" s="11">
        <f>'OddsRatio_working_3-way'!S68-'OddsRatio_working_3-way'!R68^2/3</f>
        <v>-0.82881657080597282</v>
      </c>
      <c r="V68" s="11">
        <f>'OddsRatio_working_3-way'!S68*'OddsRatio_working_3-way'!R68/3-2*'OddsRatio_working_3-way'!R68^3/27-'OddsRatio_working_3-way'!T68</f>
        <v>0.28778353152985175</v>
      </c>
      <c r="W68" s="11">
        <f>'OddsRatio_working_3-way'!V68^2+4*'OddsRatio_working_3-way'!U68^3/27</f>
        <v>-1.528000829673859E-3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0.14521308640190372</v>
      </c>
      <c r="Y68" s="11">
        <f>IF('OddsRatio_working_3-way'!W68&gt;=0,IF('OddsRatio_working_3-way'!V68+SQRT('OddsRatio_working_3-way'!W68)&gt;0,0,PI()),ACOS('OddsRatio_working_3-way'!V68/(2*'OddsRatio_working_3-way'!X68)))</f>
        <v>0.13500383017472739</v>
      </c>
      <c r="Z68" s="11">
        <f>'OddsRatio_working_3-way'!X68^(1/3)*COS('OddsRatio_working_3-way'!Y68/3)</f>
        <v>0.525083883687393</v>
      </c>
      <c r="AA68" s="11">
        <f>'OddsRatio_working_3-way'!X68^(1/3)*COS(('OddsRatio_working_3-way'!Y68+2*PI())/3)</f>
        <v>-0.28301946660418631</v>
      </c>
      <c r="AB68" s="11">
        <f>'OddsRatio_working_3-way'!X68^(1/3)*COS(('OddsRatio_working_3-way'!Y68+4*PI())/3)</f>
        <v>-0.24206441708320656</v>
      </c>
      <c r="AC68" s="11">
        <f>'OddsRatio_working_3-way'!X68^(1/3)*SIN('OddsRatio_working_3-way'!Y68/3)</f>
        <v>2.3645408865612106E-2</v>
      </c>
      <c r="AD68" s="11">
        <f>'OddsRatio_working_3-way'!X68^(1/3)*SIN(('OddsRatio_working_3-way'!Y68+2*PI())/3)</f>
        <v>0.44291327795826968</v>
      </c>
      <c r="AE68" s="11">
        <f>'OddsRatio_working_3-way'!X68^(1/3)*SIN(('OddsRatio_working_3-way'!Y68+4*PI())/3)</f>
        <v>-0.4665586868238818</v>
      </c>
      <c r="AF68" s="11">
        <f>-'OddsRatio_working_3-way'!U68/(3*'OddsRatio_working_3-way'!X68^(1/3))*COS(('OddsRatio_working_3-way'!Y68)/3)</f>
        <v>0.525083883687393</v>
      </c>
      <c r="AG68" s="11">
        <f>-'OddsRatio_working_3-way'!U68/(3*'OddsRatio_working_3-way'!X68^(1/3))*COS(('OddsRatio_working_3-way'!Y68+2*PI())/3)</f>
        <v>-0.28301946660418631</v>
      </c>
      <c r="AH68" s="11">
        <f>-'OddsRatio_working_3-way'!U68/(3*'OddsRatio_working_3-way'!X68^(1/3))*COS(('OddsRatio_working_3-way'!Y68+4*PI())/3)</f>
        <v>-0.24206441708320656</v>
      </c>
      <c r="AI68" s="11">
        <f>'OddsRatio_working_3-way'!U68/(3*'OddsRatio_working_3-way'!X68^(1/3))*SIN(('OddsRatio_working_3-way'!Y68)/3)</f>
        <v>-2.3645408865612106E-2</v>
      </c>
      <c r="AJ68" s="11">
        <f>'OddsRatio_working_3-way'!U68/(3*'OddsRatio_working_3-way'!X68^(1/3))*SIN(('OddsRatio_working_3-way'!Y68+2*PI())/3)</f>
        <v>-0.44291327795826968</v>
      </c>
      <c r="AK68" s="11">
        <f>'OddsRatio_working_3-way'!U68/(3*'OddsRatio_working_3-way'!X68^(1/3))*SIN(('OddsRatio_working_3-way'!Y68+4*PI())/3)</f>
        <v>0.4665586868238818</v>
      </c>
      <c r="AL68" s="11">
        <f>'OddsRatio_working_3-way'!Z68+'OddsRatio_working_3-way'!AF68</f>
        <v>1.050167767374786</v>
      </c>
      <c r="AM68" s="11">
        <f>'OddsRatio_working_3-way'!AA68+'OddsRatio_working_3-way'!AG68</f>
        <v>-0.56603893320837262</v>
      </c>
      <c r="AN68" s="11">
        <f>'OddsRatio_working_3-way'!AB68+'OddsRatio_working_3-way'!AH68</f>
        <v>-0.48412883416641311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1.050167767374786</v>
      </c>
      <c r="AS68" s="11">
        <f>IF(('OddsRatio_working_3-way'!X68=0),IF(Q68&gt;0,-Q68^(1/3),(-Q68)^(1/3)),'OddsRatio_working_3-way'!AM68-'OddsRatio_working_3-way'!R68/3)</f>
        <v>-0.56603893320837262</v>
      </c>
      <c r="AT68" s="11">
        <f>IF(('OddsRatio_working_3-way'!X68=0),IF(Q68&gt;0,-Q68^(1/3),(-Q68)^(1/3)),'OddsRatio_working_3-way'!AN68-'OddsRatio_working_3-way'!R68/3)</f>
        <v>-0.48412883416641311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2.2200000000000002</v>
      </c>
      <c r="B69" s="4">
        <f>IF('True_Odds_Calculator_3-way'!B68="","",'True_Odds_Calculator_3-way'!B68)</f>
        <v>3.66</v>
      </c>
      <c r="C69" s="4">
        <f>IF('True_Odds_Calculator_3-way'!C68="","",'True_Odds_Calculator_3-way'!C68)</f>
        <v>3.17</v>
      </c>
      <c r="D69" s="9">
        <f t="shared" si="26"/>
        <v>0.43573480206544557</v>
      </c>
      <c r="E69" s="9">
        <f t="shared" si="27"/>
        <v>0.26154268329535885</v>
      </c>
      <c r="F69" s="9">
        <f t="shared" si="28"/>
        <v>0.30272251463919547</v>
      </c>
      <c r="G69" s="9">
        <f t="shared" si="29"/>
        <v>1.0614540200393217</v>
      </c>
      <c r="H69" s="9">
        <f t="shared" si="30"/>
        <v>2.2949739044479722</v>
      </c>
      <c r="I69" s="9">
        <f t="shared" si="31"/>
        <v>3.8234676933045955</v>
      </c>
      <c r="J69" s="9">
        <f t="shared" si="32"/>
        <v>3.3033552234853278</v>
      </c>
      <c r="K69" s="11">
        <f t="shared" si="33"/>
        <v>0.4504504504504504</v>
      </c>
      <c r="L69" s="11">
        <f t="shared" si="34"/>
        <v>0.27322404371584696</v>
      </c>
      <c r="M69" s="11">
        <f t="shared" si="35"/>
        <v>0.31545741324921134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-0.27340589801157611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0.23488866122159802</v>
      </c>
      <c r="Q69" s="11">
        <f>2*'OddsRatio_working_3-way'!K69*'OddsRatio_working_3-way'!L69*'OddsRatio_working_3-way'!M69</f>
        <v>7.764914420548695E-2</v>
      </c>
      <c r="R69" s="11">
        <f t="shared" si="36"/>
        <v>0</v>
      </c>
      <c r="S69" s="11">
        <f t="shared" si="37"/>
        <v>-0.85912068075302728</v>
      </c>
      <c r="T69" s="11">
        <f t="shared" si="38"/>
        <v>-0.28400683661257103</v>
      </c>
      <c r="U69" s="11">
        <f>'OddsRatio_working_3-way'!S69-'OddsRatio_working_3-way'!R69^2/3</f>
        <v>-0.85912068075302728</v>
      </c>
      <c r="V69" s="11">
        <f>'OddsRatio_working_3-way'!S69*'OddsRatio_working_3-way'!R69/3-2*'OddsRatio_working_3-way'!R69^3/27-'OddsRatio_working_3-way'!T69</f>
        <v>0.28400683661257103</v>
      </c>
      <c r="W69" s="11">
        <f>'OddsRatio_working_3-way'!V69^2+4*'OddsRatio_working_3-way'!U69^3/27</f>
        <v>-1.3281888703536304E-2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0.15324961006982687</v>
      </c>
      <c r="Y69" s="11">
        <f>IF('OddsRatio_working_3-way'!W69&gt;=0,IF('OddsRatio_working_3-way'!V69+SQRT('OddsRatio_working_3-way'!W69)&gt;0,0,PI()),ACOS('OddsRatio_working_3-way'!V69/(2*'OddsRatio_working_3-way'!X69)))</f>
        <v>0.38548759581138214</v>
      </c>
      <c r="Z69" s="11">
        <f>'OddsRatio_working_3-way'!X69^(1/3)*COS('OddsRatio_working_3-way'!Y69/3)</f>
        <v>0.53072701001966083</v>
      </c>
      <c r="AA69" s="11">
        <f>'OddsRatio_working_3-way'!X69^(1/3)*COS(('OddsRatio_working_3-way'!Y69+2*PI())/3)</f>
        <v>-0.3247503791063005</v>
      </c>
      <c r="AB69" s="11">
        <f>'OddsRatio_working_3-way'!X69^(1/3)*COS(('OddsRatio_working_3-way'!Y69+4*PI())/3)</f>
        <v>-0.20597663091336046</v>
      </c>
      <c r="AC69" s="11">
        <f>'OddsRatio_working_3-way'!X69^(1/3)*SIN('OddsRatio_working_3-way'!Y69/3)</f>
        <v>6.8574055491854968E-2</v>
      </c>
      <c r="AD69" s="11">
        <f>'OddsRatio_working_3-way'!X69^(1/3)*SIN(('OddsRatio_working_3-way'!Y69+2*PI())/3)</f>
        <v>0.42533604540565723</v>
      </c>
      <c r="AE69" s="11">
        <f>'OddsRatio_working_3-way'!X69^(1/3)*SIN(('OddsRatio_working_3-way'!Y69+4*PI())/3)</f>
        <v>-0.49391010089751197</v>
      </c>
      <c r="AF69" s="11">
        <f>-'OddsRatio_working_3-way'!U69/(3*'OddsRatio_working_3-way'!X69^(1/3))*COS(('OddsRatio_working_3-way'!Y69)/3)</f>
        <v>0.53072701001966072</v>
      </c>
      <c r="AG69" s="11">
        <f>-'OddsRatio_working_3-way'!U69/(3*'OddsRatio_working_3-way'!X69^(1/3))*COS(('OddsRatio_working_3-way'!Y69+2*PI())/3)</f>
        <v>-0.32475037910630045</v>
      </c>
      <c r="AH69" s="11">
        <f>-'OddsRatio_working_3-way'!U69/(3*'OddsRatio_working_3-way'!X69^(1/3))*COS(('OddsRatio_working_3-way'!Y69+4*PI())/3)</f>
        <v>-0.20597663091336044</v>
      </c>
      <c r="AI69" s="11">
        <f>'OddsRatio_working_3-way'!U69/(3*'OddsRatio_working_3-way'!X69^(1/3))*SIN(('OddsRatio_working_3-way'!Y69)/3)</f>
        <v>-6.8574055491854954E-2</v>
      </c>
      <c r="AJ69" s="11">
        <f>'OddsRatio_working_3-way'!U69/(3*'OddsRatio_working_3-way'!X69^(1/3))*SIN(('OddsRatio_working_3-way'!Y69+2*PI())/3)</f>
        <v>-0.42533604540565711</v>
      </c>
      <c r="AK69" s="11">
        <f>'OddsRatio_working_3-way'!U69/(3*'OddsRatio_working_3-way'!X69^(1/3))*SIN(('OddsRatio_working_3-way'!Y69+4*PI())/3)</f>
        <v>0.49391010089751186</v>
      </c>
      <c r="AL69" s="11">
        <f>'OddsRatio_working_3-way'!Z69+'OddsRatio_working_3-way'!AF69</f>
        <v>1.0614540200393217</v>
      </c>
      <c r="AM69" s="11">
        <f>'OddsRatio_working_3-way'!AA69+'OddsRatio_working_3-way'!AG69</f>
        <v>-0.64950075821260089</v>
      </c>
      <c r="AN69" s="11">
        <f>'OddsRatio_working_3-way'!AB69+'OddsRatio_working_3-way'!AH69</f>
        <v>-0.41195326182672087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1.0614540200393217</v>
      </c>
      <c r="AS69" s="11">
        <f>IF(('OddsRatio_working_3-way'!X69=0),IF(Q69&gt;0,-Q69^(1/3),(-Q69)^(1/3)),'OddsRatio_working_3-way'!AM69-'OddsRatio_working_3-way'!R69/3)</f>
        <v>-0.64950075821260089</v>
      </c>
      <c r="AT69" s="11">
        <f>IF(('OddsRatio_working_3-way'!X69=0),IF(Q69&gt;0,-Q69^(1/3),(-Q69)^(1/3)),'OddsRatio_working_3-way'!AN69-'OddsRatio_working_3-way'!R69/3)</f>
        <v>-0.41195326182672087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4.1399999999999997</v>
      </c>
      <c r="B70" s="4">
        <f>IF('True_Odds_Calculator_3-way'!B69="","",'True_Odds_Calculator_3-way'!B69)</f>
        <v>3.52</v>
      </c>
      <c r="C70" s="4">
        <f>IF('True_Odds_Calculator_3-way'!C69="","",'True_Odds_Calculator_3-way'!C69)</f>
        <v>1.94</v>
      </c>
      <c r="D70" s="9">
        <f t="shared" si="26"/>
        <v>0.2298057419144228</v>
      </c>
      <c r="E70" s="9">
        <f t="shared" si="27"/>
        <v>0.27102181006596215</v>
      </c>
      <c r="F70" s="9">
        <f t="shared" si="28"/>
        <v>0.49917244801961486</v>
      </c>
      <c r="G70" s="9">
        <f t="shared" si="29"/>
        <v>1.0673571231305292</v>
      </c>
      <c r="H70" s="9">
        <f t="shared" si="30"/>
        <v>4.3515013666298614</v>
      </c>
      <c r="I70" s="9">
        <f t="shared" si="31"/>
        <v>3.6897399502889336</v>
      </c>
      <c r="J70" s="9">
        <f t="shared" si="32"/>
        <v>2.003315695742697</v>
      </c>
      <c r="K70" s="11">
        <f t="shared" si="33"/>
        <v>0.24154589371980678</v>
      </c>
      <c r="L70" s="11">
        <f t="shared" si="34"/>
        <v>0.28409090909090912</v>
      </c>
      <c r="M70" s="11">
        <f t="shared" si="35"/>
        <v>0.51546391752577325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-0.26309543213397957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0.23345286119826686</v>
      </c>
      <c r="Q70" s="11">
        <f>2*'OddsRatio_working_3-way'!K70*'OddsRatio_working_3-way'!L70*'OddsRatio_working_3-way'!M70</f>
        <v>7.0743291272202094E-2</v>
      </c>
      <c r="R70" s="11">
        <f t="shared" si="36"/>
        <v>0</v>
      </c>
      <c r="S70" s="11">
        <f t="shared" si="37"/>
        <v>-0.88733148768384007</v>
      </c>
      <c r="T70" s="11">
        <f t="shared" si="38"/>
        <v>-0.26888832960116371</v>
      </c>
      <c r="U70" s="11">
        <f>'OddsRatio_working_3-way'!S70-'OddsRatio_working_3-way'!R70^2/3</f>
        <v>-0.88733148768384007</v>
      </c>
      <c r="V70" s="11">
        <f>'OddsRatio_working_3-way'!S70*'OddsRatio_working_3-way'!R70/3-2*'OddsRatio_working_3-way'!R70^3/27-'OddsRatio_working_3-way'!T70</f>
        <v>0.26888832960116371</v>
      </c>
      <c r="W70" s="11">
        <f>'OddsRatio_working_3-way'!V70^2+4*'OddsRatio_working_3-way'!U70^3/27</f>
        <v>-3.1202297039637519E-2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0.16085959004310371</v>
      </c>
      <c r="Y70" s="11">
        <f>IF('OddsRatio_working_3-way'!W70&gt;=0,IF('OddsRatio_working_3-way'!V70+SQRT('OddsRatio_working_3-way'!W70)&gt;0,0,PI()),ACOS('OddsRatio_working_3-way'!V70/(2*'OddsRatio_working_3-way'!X70)))</f>
        <v>0.58123387069053978</v>
      </c>
      <c r="Z70" s="11">
        <f>'OddsRatio_working_3-way'!X70^(1/3)*COS('OddsRatio_working_3-way'!Y70/3)</f>
        <v>0.53367856156526461</v>
      </c>
      <c r="AA70" s="11">
        <f>'OddsRatio_working_3-way'!X70^(1/3)*COS(('OddsRatio_working_3-way'!Y70+2*PI())/3)</f>
        <v>-0.35752150955532258</v>
      </c>
      <c r="AB70" s="11">
        <f>'OddsRatio_working_3-way'!X70^(1/3)*COS(('OddsRatio_working_3-way'!Y70+4*PI())/3)</f>
        <v>-0.17615705200994217</v>
      </c>
      <c r="AC70" s="11">
        <f>'OddsRatio_working_3-way'!X70^(1/3)*SIN('OddsRatio_working_3-way'!Y70/3)</f>
        <v>0.10471081838525595</v>
      </c>
      <c r="AD70" s="11">
        <f>'OddsRatio_working_3-way'!X70^(1/3)*SIN(('OddsRatio_working_3-way'!Y70+2*PI())/3)</f>
        <v>0.40982378257802876</v>
      </c>
      <c r="AE70" s="11">
        <f>'OddsRatio_working_3-way'!X70^(1/3)*SIN(('OddsRatio_working_3-way'!Y70+4*PI())/3)</f>
        <v>-0.51453460096328463</v>
      </c>
      <c r="AF70" s="11">
        <f>-'OddsRatio_working_3-way'!U70/(3*'OddsRatio_working_3-way'!X70^(1/3))*COS(('OddsRatio_working_3-way'!Y70)/3)</f>
        <v>0.53367856156526461</v>
      </c>
      <c r="AG70" s="11">
        <f>-'OddsRatio_working_3-way'!U70/(3*'OddsRatio_working_3-way'!X70^(1/3))*COS(('OddsRatio_working_3-way'!Y70+2*PI())/3)</f>
        <v>-0.35752150955532258</v>
      </c>
      <c r="AH70" s="11">
        <f>-'OddsRatio_working_3-way'!U70/(3*'OddsRatio_working_3-way'!X70^(1/3))*COS(('OddsRatio_working_3-way'!Y70+4*PI())/3)</f>
        <v>-0.17615705200994217</v>
      </c>
      <c r="AI70" s="11">
        <f>'OddsRatio_working_3-way'!U70/(3*'OddsRatio_working_3-way'!X70^(1/3))*SIN(('OddsRatio_working_3-way'!Y70)/3)</f>
        <v>-0.10471081838525595</v>
      </c>
      <c r="AJ70" s="11">
        <f>'OddsRatio_working_3-way'!U70/(3*'OddsRatio_working_3-way'!X70^(1/3))*SIN(('OddsRatio_working_3-way'!Y70+2*PI())/3)</f>
        <v>-0.40982378257802876</v>
      </c>
      <c r="AK70" s="11">
        <f>'OddsRatio_working_3-way'!U70/(3*'OddsRatio_working_3-way'!X70^(1/3))*SIN(('OddsRatio_working_3-way'!Y70+4*PI())/3)</f>
        <v>0.51453460096328463</v>
      </c>
      <c r="AL70" s="11">
        <f>'OddsRatio_working_3-way'!Z70+'OddsRatio_working_3-way'!AF70</f>
        <v>1.0673571231305292</v>
      </c>
      <c r="AM70" s="11">
        <f>'OddsRatio_working_3-way'!AA70+'OddsRatio_working_3-way'!AG70</f>
        <v>-0.71504301911064516</v>
      </c>
      <c r="AN70" s="11">
        <f>'OddsRatio_working_3-way'!AB70+'OddsRatio_working_3-way'!AH70</f>
        <v>-0.35231410401988433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1.0673571231305292</v>
      </c>
      <c r="AS70" s="11">
        <f>IF(('OddsRatio_working_3-way'!X70=0),IF(Q70&gt;0,-Q70^(1/3),(-Q70)^(1/3)),'OddsRatio_working_3-way'!AM70-'OddsRatio_working_3-way'!R70/3)</f>
        <v>-0.71504301911064516</v>
      </c>
      <c r="AT70" s="11">
        <f>IF(('OddsRatio_working_3-way'!X70=0),IF(Q70&gt;0,-Q70^(1/3),(-Q70)^(1/3)),'OddsRatio_working_3-way'!AN70-'OddsRatio_working_3-way'!R70/3)</f>
        <v>-0.35231410401988433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3.05</v>
      </c>
      <c r="B71" s="4">
        <f>IF('True_Odds_Calculator_3-way'!B70="","",'True_Odds_Calculator_3-way'!B70)</f>
        <v>3.75</v>
      </c>
      <c r="C71" s="4">
        <f>IF('True_Odds_Calculator_3-way'!C70="","",'True_Odds_Calculator_3-way'!C70)</f>
        <v>2.25</v>
      </c>
      <c r="D71" s="9">
        <f t="shared" si="26"/>
        <v>0.31492894501738067</v>
      </c>
      <c r="E71" s="9">
        <f t="shared" si="27"/>
        <v>0.25522500208735682</v>
      </c>
      <c r="F71" s="9">
        <f t="shared" si="28"/>
        <v>0.42984605289526245</v>
      </c>
      <c r="G71" s="9">
        <f t="shared" si="29"/>
        <v>1.0611314320825702</v>
      </c>
      <c r="H71" s="9">
        <f t="shared" si="30"/>
        <v>3.1753194357692678</v>
      </c>
      <c r="I71" s="9">
        <f t="shared" si="31"/>
        <v>3.9181114382270676</v>
      </c>
      <c r="J71" s="9">
        <f t="shared" si="32"/>
        <v>2.3264142901032128</v>
      </c>
      <c r="K71" s="11">
        <f t="shared" si="33"/>
        <v>0.32786885245901642</v>
      </c>
      <c r="L71" s="11">
        <f t="shared" si="34"/>
        <v>0.26666666666666666</v>
      </c>
      <c r="M71" s="11">
        <f t="shared" si="35"/>
        <v>0.44444444444444442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-0.27383120825743767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0.23509411050394657</v>
      </c>
      <c r="Q71" s="11">
        <f>2*'OddsRatio_working_3-way'!K71*'OddsRatio_working_3-way'!L71*'OddsRatio_working_3-way'!M71</f>
        <v>7.7717061323618705E-2</v>
      </c>
      <c r="R71" s="11">
        <f t="shared" si="36"/>
        <v>0</v>
      </c>
      <c r="S71" s="11">
        <f t="shared" si="37"/>
        <v>-0.85853658536585398</v>
      </c>
      <c r="T71" s="11">
        <f t="shared" si="38"/>
        <v>-0.28381374722838149</v>
      </c>
      <c r="U71" s="11">
        <f>'OddsRatio_working_3-way'!S71-'OddsRatio_working_3-way'!R71^2/3</f>
        <v>-0.85853658536585398</v>
      </c>
      <c r="V71" s="11">
        <f>'OddsRatio_working_3-way'!S71*'OddsRatio_working_3-way'!R71/3-2*'OddsRatio_working_3-way'!R71^3/27-'OddsRatio_working_3-way'!T71</f>
        <v>0.28381374722838149</v>
      </c>
      <c r="W71" s="11">
        <f>'OddsRatio_working_3-way'!V71^2+4*'OddsRatio_working_3-way'!U71^3/27</f>
        <v>-1.3200052848377539E-2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0.1530933505775097</v>
      </c>
      <c r="Y71" s="11">
        <f>IF('OddsRatio_working_3-way'!W71&gt;=0,IF('OddsRatio_working_3-way'!V71+SQRT('OddsRatio_working_3-way'!W71)&gt;0,0,PI()),ACOS('OddsRatio_working_3-way'!V71/(2*'OddsRatio_working_3-way'!X71)))</f>
        <v>0.38464858170877969</v>
      </c>
      <c r="Z71" s="11">
        <f>'OddsRatio_working_3-way'!X71^(1/3)*COS('OddsRatio_working_3-way'!Y71/3)</f>
        <v>0.53056571604128511</v>
      </c>
      <c r="AA71" s="11">
        <f>'OddsRatio_working_3-way'!X71^(1/3)*COS(('OddsRatio_working_3-way'!Y71+2*PI())/3)</f>
        <v>-0.3245210388051869</v>
      </c>
      <c r="AB71" s="11">
        <f>'OddsRatio_working_3-way'!X71^(1/3)*COS(('OddsRatio_working_3-way'!Y71+4*PI())/3)</f>
        <v>-0.20604467723609829</v>
      </c>
      <c r="AC71" s="11">
        <f>'OddsRatio_working_3-way'!X71^(1/3)*SIN('OddsRatio_working_3-way'!Y71/3)</f>
        <v>6.8402359244520858E-2</v>
      </c>
      <c r="AD71" s="11">
        <f>'OddsRatio_working_3-way'!X71^(1/3)*SIN(('OddsRatio_working_3-way'!Y71+2*PI())/3)</f>
        <v>0.42528220884657331</v>
      </c>
      <c r="AE71" s="11">
        <f>'OddsRatio_working_3-way'!X71^(1/3)*SIN(('OddsRatio_working_3-way'!Y71+4*PI())/3)</f>
        <v>-0.49368456809109412</v>
      </c>
      <c r="AF71" s="11">
        <f>-'OddsRatio_working_3-way'!U71/(3*'OddsRatio_working_3-way'!X71^(1/3))*COS(('OddsRatio_working_3-way'!Y71)/3)</f>
        <v>0.530565716041285</v>
      </c>
      <c r="AG71" s="11">
        <f>-'OddsRatio_working_3-way'!U71/(3*'OddsRatio_working_3-way'!X71^(1/3))*COS(('OddsRatio_working_3-way'!Y71+2*PI())/3)</f>
        <v>-0.32452103880518679</v>
      </c>
      <c r="AH71" s="11">
        <f>-'OddsRatio_working_3-way'!U71/(3*'OddsRatio_working_3-way'!X71^(1/3))*COS(('OddsRatio_working_3-way'!Y71+4*PI())/3)</f>
        <v>-0.20604467723609823</v>
      </c>
      <c r="AI71" s="11">
        <f>'OddsRatio_working_3-way'!U71/(3*'OddsRatio_working_3-way'!X71^(1/3))*SIN(('OddsRatio_working_3-way'!Y71)/3)</f>
        <v>-6.8402359244520844E-2</v>
      </c>
      <c r="AJ71" s="11">
        <f>'OddsRatio_working_3-way'!U71/(3*'OddsRatio_working_3-way'!X71^(1/3))*SIN(('OddsRatio_working_3-way'!Y71+2*PI())/3)</f>
        <v>-0.4252822088465732</v>
      </c>
      <c r="AK71" s="11">
        <f>'OddsRatio_working_3-way'!U71/(3*'OddsRatio_working_3-way'!X71^(1/3))*SIN(('OddsRatio_working_3-way'!Y71+4*PI())/3)</f>
        <v>0.49368456809109401</v>
      </c>
      <c r="AL71" s="11">
        <f>'OddsRatio_working_3-way'!Z71+'OddsRatio_working_3-way'!AF71</f>
        <v>1.0611314320825702</v>
      </c>
      <c r="AM71" s="11">
        <f>'OddsRatio_working_3-way'!AA71+'OddsRatio_working_3-way'!AG71</f>
        <v>-0.64904207761037369</v>
      </c>
      <c r="AN71" s="11">
        <f>'OddsRatio_working_3-way'!AB71+'OddsRatio_working_3-way'!AH71</f>
        <v>-0.41208935447219652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1.0611314320825702</v>
      </c>
      <c r="AS71" s="11">
        <f>IF(('OddsRatio_working_3-way'!X71=0),IF(Q71&gt;0,-Q71^(1/3),(-Q71)^(1/3)),'OddsRatio_working_3-way'!AM71-'OddsRatio_working_3-way'!R71/3)</f>
        <v>-0.64904207761037369</v>
      </c>
      <c r="AT71" s="11">
        <f>IF(('OddsRatio_working_3-way'!X71=0),IF(Q71&gt;0,-Q71^(1/3),(-Q71)^(1/3)),'OddsRatio_working_3-way'!AN71-'OddsRatio_working_3-way'!R71/3)</f>
        <v>-0.41208935447219652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2.0499999999999998</v>
      </c>
      <c r="B72" s="4">
        <f>IF('True_Odds_Calculator_3-way'!B71="","",'True_Odds_Calculator_3-way'!B71)</f>
        <v>3.54</v>
      </c>
      <c r="C72" s="4">
        <f>IF('True_Odds_Calculator_3-way'!C71="","",'True_Odds_Calculator_3-way'!C71)</f>
        <v>3.7</v>
      </c>
      <c r="D72" s="9">
        <f t="shared" si="26"/>
        <v>0.47208105593977118</v>
      </c>
      <c r="E72" s="9">
        <f t="shared" si="27"/>
        <v>0.26989290942965866</v>
      </c>
      <c r="F72" s="9">
        <f t="shared" si="28"/>
        <v>0.25802603463057022</v>
      </c>
      <c r="G72" s="9">
        <f t="shared" si="29"/>
        <v>1.0650288555280918</v>
      </c>
      <c r="H72" s="9">
        <f t="shared" si="30"/>
        <v>2.1182802983044962</v>
      </c>
      <c r="I72" s="9">
        <f t="shared" si="31"/>
        <v>3.7051732930413532</v>
      </c>
      <c r="J72" s="9">
        <f t="shared" si="32"/>
        <v>3.8755779099258487</v>
      </c>
      <c r="K72" s="11">
        <f t="shared" si="33"/>
        <v>0.48780487804878053</v>
      </c>
      <c r="L72" s="11">
        <f t="shared" si="34"/>
        <v>0.2824858757062147</v>
      </c>
      <c r="M72" s="11">
        <f t="shared" si="35"/>
        <v>0.27027027027027023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-0.26818095482832982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0.23425657985393417</v>
      </c>
      <c r="Q72" s="11">
        <f>2*'OddsRatio_working_3-way'!K72*'OddsRatio_working_3-way'!L72*'OddsRatio_working_3-way'!M72</f>
        <v>7.4485398999661084E-2</v>
      </c>
      <c r="R72" s="11">
        <f t="shared" si="36"/>
        <v>0</v>
      </c>
      <c r="S72" s="11">
        <f t="shared" si="37"/>
        <v>-0.87350192337068977</v>
      </c>
      <c r="T72" s="11">
        <f t="shared" si="38"/>
        <v>-0.2777430598952908</v>
      </c>
      <c r="U72" s="11">
        <f>'OddsRatio_working_3-way'!S72-'OddsRatio_working_3-way'!R72^2/3</f>
        <v>-0.87350192337068977</v>
      </c>
      <c r="V72" s="11">
        <f>'OddsRatio_working_3-way'!S72*'OddsRatio_working_3-way'!R72/3-2*'OddsRatio_working_3-way'!R72^3/27-'OddsRatio_working_3-way'!T72</f>
        <v>0.2777430598952908</v>
      </c>
      <c r="W72" s="11">
        <f>'OddsRatio_working_3-way'!V72^2+4*'OddsRatio_working_3-way'!U72^3/27</f>
        <v>-2.1597587938250659E-2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0.15711364935791683</v>
      </c>
      <c r="Y72" s="11">
        <f>IF('OddsRatio_working_3-way'!W72&gt;=0,IF('OddsRatio_working_3-way'!V72+SQRT('OddsRatio_working_3-way'!W72)&gt;0,0,PI()),ACOS('OddsRatio_working_3-way'!V72/(2*'OddsRatio_working_3-way'!X72)))</f>
        <v>0.48667629264920031</v>
      </c>
      <c r="Z72" s="11">
        <f>'OddsRatio_working_3-way'!X72^(1/3)*COS('OddsRatio_working_3-way'!Y72/3)</f>
        <v>0.53251442776404589</v>
      </c>
      <c r="AA72" s="11">
        <f>'OddsRatio_working_3-way'!X72^(1/3)*COS(('OddsRatio_working_3-way'!Y72+2*PI())/3)</f>
        <v>-0.34173415744772706</v>
      </c>
      <c r="AB72" s="11">
        <f>'OddsRatio_working_3-way'!X72^(1/3)*COS(('OddsRatio_working_3-way'!Y72+4*PI())/3)</f>
        <v>-0.19078027031631881</v>
      </c>
      <c r="AC72" s="11">
        <f>'OddsRatio_working_3-way'!X72^(1/3)*SIN('OddsRatio_working_3-way'!Y72/3)</f>
        <v>8.7153267370538939E-2</v>
      </c>
      <c r="AD72" s="11">
        <f>'OddsRatio_working_3-way'!X72^(1/3)*SIN(('OddsRatio_working_3-way'!Y72+2*PI())/3)</f>
        <v>0.41759438864012777</v>
      </c>
      <c r="AE72" s="11">
        <f>'OddsRatio_working_3-way'!X72^(1/3)*SIN(('OddsRatio_working_3-way'!Y72+4*PI())/3)</f>
        <v>-0.50474765601066662</v>
      </c>
      <c r="AF72" s="11">
        <f>-'OddsRatio_working_3-way'!U72/(3*'OddsRatio_working_3-way'!X72^(1/3))*COS(('OddsRatio_working_3-way'!Y72)/3)</f>
        <v>0.53251442776404578</v>
      </c>
      <c r="AG72" s="11">
        <f>-'OddsRatio_working_3-way'!U72/(3*'OddsRatio_working_3-way'!X72^(1/3))*COS(('OddsRatio_working_3-way'!Y72+2*PI())/3)</f>
        <v>-0.341734157447727</v>
      </c>
      <c r="AH72" s="11">
        <f>-'OddsRatio_working_3-way'!U72/(3*'OddsRatio_working_3-way'!X72^(1/3))*COS(('OddsRatio_working_3-way'!Y72+4*PI())/3)</f>
        <v>-0.19078027031631878</v>
      </c>
      <c r="AI72" s="11">
        <f>'OddsRatio_working_3-way'!U72/(3*'OddsRatio_working_3-way'!X72^(1/3))*SIN(('OddsRatio_working_3-way'!Y72)/3)</f>
        <v>-8.7153267370538925E-2</v>
      </c>
      <c r="AJ72" s="11">
        <f>'OddsRatio_working_3-way'!U72/(3*'OddsRatio_working_3-way'!X72^(1/3))*SIN(('OddsRatio_working_3-way'!Y72+2*PI())/3)</f>
        <v>-0.41759438864012766</v>
      </c>
      <c r="AK72" s="11">
        <f>'OddsRatio_working_3-way'!U72/(3*'OddsRatio_working_3-way'!X72^(1/3))*SIN(('OddsRatio_working_3-way'!Y72+4*PI())/3)</f>
        <v>0.50474765601066651</v>
      </c>
      <c r="AL72" s="11">
        <f>'OddsRatio_working_3-way'!Z72+'OddsRatio_working_3-way'!AF72</f>
        <v>1.0650288555280918</v>
      </c>
      <c r="AM72" s="11">
        <f>'OddsRatio_working_3-way'!AA72+'OddsRatio_working_3-way'!AG72</f>
        <v>-0.68346831489545412</v>
      </c>
      <c r="AN72" s="11">
        <f>'OddsRatio_working_3-way'!AB72+'OddsRatio_working_3-way'!AH72</f>
        <v>-0.38156054063263756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1.0650288555280918</v>
      </c>
      <c r="AS72" s="11">
        <f>IF(('OddsRatio_working_3-way'!X72=0),IF(Q72&gt;0,-Q72^(1/3),(-Q72)^(1/3)),'OddsRatio_working_3-way'!AM72-'OddsRatio_working_3-way'!R72/3)</f>
        <v>-0.68346831489545412</v>
      </c>
      <c r="AT72" s="11">
        <f>IF(('OddsRatio_working_3-way'!X72=0),IF(Q72&gt;0,-Q72^(1/3),(-Q72)^(1/3)),'OddsRatio_working_3-way'!AN72-'OddsRatio_working_3-way'!R72/3)</f>
        <v>-0.38156054063263756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1.47</v>
      </c>
      <c r="B73" s="4">
        <f>IF('True_Odds_Calculator_3-way'!B72="","",'True_Odds_Calculator_3-way'!B72)</f>
        <v>4.58</v>
      </c>
      <c r="C73" s="4">
        <f>IF('True_Odds_Calculator_3-way'!C72="","",'True_Odds_Calculator_3-way'!C72)</f>
        <v>7.55</v>
      </c>
      <c r="D73" s="9">
        <f t="shared" si="26"/>
        <v>0.6666076331535753</v>
      </c>
      <c r="E73" s="9">
        <f t="shared" si="27"/>
        <v>0.20792085034158322</v>
      </c>
      <c r="F73" s="9">
        <f t="shared" si="28"/>
        <v>0.12547151650484151</v>
      </c>
      <c r="G73" s="9">
        <f t="shared" si="29"/>
        <v>1.0641124195047289</v>
      </c>
      <c r="H73" s="9">
        <f t="shared" si="30"/>
        <v>1.5001328371672225</v>
      </c>
      <c r="I73" s="9">
        <f t="shared" si="31"/>
        <v>4.8095224618269299</v>
      </c>
      <c r="J73" s="9">
        <f t="shared" si="32"/>
        <v>7.9699363477559748</v>
      </c>
      <c r="K73" s="11">
        <f t="shared" si="33"/>
        <v>0.68027210884353739</v>
      </c>
      <c r="L73" s="11">
        <f t="shared" si="34"/>
        <v>0.2183406113537118</v>
      </c>
      <c r="M73" s="11">
        <f t="shared" si="35"/>
        <v>0.13245033112582782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-0.21681654529419281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0.2085336289002428</v>
      </c>
      <c r="Q73" s="11">
        <f>2*'OddsRatio_working_3-way'!K73*'OddsRatio_working_3-way'!L73*'OddsRatio_working_3-way'!M73</f>
        <v>3.9345967717026954E-2</v>
      </c>
      <c r="R73" s="11">
        <f t="shared" si="36"/>
        <v>0</v>
      </c>
      <c r="S73" s="11">
        <f t="shared" si="37"/>
        <v>-0.96179758153276018</v>
      </c>
      <c r="T73" s="11">
        <f t="shared" si="38"/>
        <v>-0.18147124179863405</v>
      </c>
      <c r="U73" s="11">
        <f>'OddsRatio_working_3-way'!S73-'OddsRatio_working_3-way'!R73^2/3</f>
        <v>-0.96179758153276018</v>
      </c>
      <c r="V73" s="11">
        <f>'OddsRatio_working_3-way'!S73*'OddsRatio_working_3-way'!R73/3-2*'OddsRatio_working_3-way'!R73^3/27-'OddsRatio_working_3-way'!T73</f>
        <v>0.18147124179863405</v>
      </c>
      <c r="W73" s="11">
        <f>'OddsRatio_working_3-way'!V73^2+4*'OddsRatio_working_3-way'!U73^3/27</f>
        <v>-9.8877857344132236E-2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0.18152800675382746</v>
      </c>
      <c r="Y73" s="11">
        <f>IF('OddsRatio_working_3-way'!W73&gt;=0,IF('OddsRatio_working_3-way'!V73+SQRT('OddsRatio_working_3-way'!W73)&gt;0,0,PI()),ACOS('OddsRatio_working_3-way'!V73/(2*'OddsRatio_working_3-way'!X73)))</f>
        <v>1.0473780828679127</v>
      </c>
      <c r="Z73" s="11">
        <f>'OddsRatio_working_3-way'!X73^(1/3)*COS('OddsRatio_working_3-way'!Y73/3)</f>
        <v>0.53205620975236445</v>
      </c>
      <c r="AA73" s="11">
        <f>'OddsRatio_working_3-way'!X73^(1/3)*COS(('OddsRatio_working_3-way'!Y73+2*PI())/3)</f>
        <v>-0.43376759823165595</v>
      </c>
      <c r="AB73" s="11">
        <f>'OddsRatio_working_3-way'!X73^(1/3)*COS(('OddsRatio_working_3-way'!Y73+4*PI())/3)</f>
        <v>-9.8288611520708655E-2</v>
      </c>
      <c r="AC73" s="11">
        <f>'OddsRatio_working_3-way'!X73^(1/3)*SIN('OddsRatio_working_3-way'!Y73/3)</f>
        <v>0.19368888328502851</v>
      </c>
      <c r="AD73" s="11">
        <f>'OddsRatio_working_3-way'!X73^(1/3)*SIN(('OddsRatio_working_3-way'!Y73+2*PI())/3)</f>
        <v>0.36392975224429525</v>
      </c>
      <c r="AE73" s="11">
        <f>'OddsRatio_working_3-way'!X73^(1/3)*SIN(('OddsRatio_working_3-way'!Y73+4*PI())/3)</f>
        <v>-0.55761863552932356</v>
      </c>
      <c r="AF73" s="11">
        <f>-'OddsRatio_working_3-way'!U73/(3*'OddsRatio_working_3-way'!X73^(1/3))*COS(('OddsRatio_working_3-way'!Y73)/3)</f>
        <v>0.53205620975236445</v>
      </c>
      <c r="AG73" s="11">
        <f>-'OddsRatio_working_3-way'!U73/(3*'OddsRatio_working_3-way'!X73^(1/3))*COS(('OddsRatio_working_3-way'!Y73+2*PI())/3)</f>
        <v>-0.43376759823165595</v>
      </c>
      <c r="AH73" s="11">
        <f>-'OddsRatio_working_3-way'!U73/(3*'OddsRatio_working_3-way'!X73^(1/3))*COS(('OddsRatio_working_3-way'!Y73+4*PI())/3)</f>
        <v>-9.8288611520708655E-2</v>
      </c>
      <c r="AI73" s="11">
        <f>'OddsRatio_working_3-way'!U73/(3*'OddsRatio_working_3-way'!X73^(1/3))*SIN(('OddsRatio_working_3-way'!Y73)/3)</f>
        <v>-0.19368888328502851</v>
      </c>
      <c r="AJ73" s="11">
        <f>'OddsRatio_working_3-way'!U73/(3*'OddsRatio_working_3-way'!X73^(1/3))*SIN(('OddsRatio_working_3-way'!Y73+2*PI())/3)</f>
        <v>-0.36392975224429525</v>
      </c>
      <c r="AK73" s="11">
        <f>'OddsRatio_working_3-way'!U73/(3*'OddsRatio_working_3-way'!X73^(1/3))*SIN(('OddsRatio_working_3-way'!Y73+4*PI())/3)</f>
        <v>0.55761863552932356</v>
      </c>
      <c r="AL73" s="11">
        <f>'OddsRatio_working_3-way'!Z73+'OddsRatio_working_3-way'!AF73</f>
        <v>1.0641124195047289</v>
      </c>
      <c r="AM73" s="11">
        <f>'OddsRatio_working_3-way'!AA73+'OddsRatio_working_3-way'!AG73</f>
        <v>-0.8675351964633119</v>
      </c>
      <c r="AN73" s="11">
        <f>'OddsRatio_working_3-way'!AB73+'OddsRatio_working_3-way'!AH73</f>
        <v>-0.19657722304141731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1.0641124195047289</v>
      </c>
      <c r="AS73" s="11">
        <f>IF(('OddsRatio_working_3-way'!X73=0),IF(Q73&gt;0,-Q73^(1/3),(-Q73)^(1/3)),'OddsRatio_working_3-way'!AM73-'OddsRatio_working_3-way'!R73/3)</f>
        <v>-0.8675351964633119</v>
      </c>
      <c r="AT73" s="11">
        <f>IF(('OddsRatio_working_3-way'!X73=0),IF(Q73&gt;0,-Q73^(1/3),(-Q73)^(1/3)),'OddsRatio_working_3-way'!AN73-'OddsRatio_working_3-way'!R73/3)</f>
        <v>-0.19657722304141731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6.06</v>
      </c>
      <c r="B74" s="4">
        <f>IF('True_Odds_Calculator_3-way'!B73="","",'True_Odds_Calculator_3-way'!B73)</f>
        <v>4.2300000000000004</v>
      </c>
      <c r="C74" s="4">
        <f>IF('True_Odds_Calculator_3-way'!C73="","",'True_Odds_Calculator_3-way'!C73)</f>
        <v>1.59</v>
      </c>
      <c r="D74" s="9">
        <f t="shared" si="26"/>
        <v>0.15752691488885748</v>
      </c>
      <c r="E74" s="9">
        <f t="shared" si="27"/>
        <v>0.22655601347038931</v>
      </c>
      <c r="F74" s="9">
        <f t="shared" si="28"/>
        <v>0.61591707164075338</v>
      </c>
      <c r="G74" s="9">
        <f t="shared" si="29"/>
        <v>1.0569410138836308</v>
      </c>
      <c r="H74" s="9">
        <f t="shared" si="30"/>
        <v>6.3481215302511718</v>
      </c>
      <c r="I74" s="9">
        <f t="shared" si="31"/>
        <v>4.4139194748441284</v>
      </c>
      <c r="J74" s="9">
        <f t="shared" si="32"/>
        <v>1.6235951981913421</v>
      </c>
      <c r="K74" s="11">
        <f t="shared" si="33"/>
        <v>0.16501650165016502</v>
      </c>
      <c r="L74" s="11">
        <f t="shared" si="34"/>
        <v>0.23640661938534277</v>
      </c>
      <c r="M74" s="11">
        <f t="shared" si="35"/>
        <v>0.62893081761006286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-0.23658921046214976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0.21787271728644825</v>
      </c>
      <c r="Q74" s="11">
        <f>2*'OddsRatio_working_3-way'!K74*'OddsRatio_working_3-way'!L74*'OddsRatio_working_3-way'!M74</f>
        <v>4.9070431821272138E-2</v>
      </c>
      <c r="R74" s="11">
        <f t="shared" si="36"/>
        <v>0</v>
      </c>
      <c r="S74" s="11">
        <f t="shared" si="37"/>
        <v>-0.92089033502778506</v>
      </c>
      <c r="T74" s="11">
        <f t="shared" si="38"/>
        <v>-0.20740773311436606</v>
      </c>
      <c r="U74" s="11">
        <f>'OddsRatio_working_3-way'!S74-'OddsRatio_working_3-way'!R74^2/3</f>
        <v>-0.92089033502778506</v>
      </c>
      <c r="V74" s="11">
        <f>'OddsRatio_working_3-way'!S74*'OddsRatio_working_3-way'!R74/3-2*'OddsRatio_working_3-way'!R74^3/27-'OddsRatio_working_3-way'!T74</f>
        <v>0.20740773311436606</v>
      </c>
      <c r="W74" s="11">
        <f>'OddsRatio_working_3-way'!V74^2+4*'OddsRatio_working_3-way'!U74^3/27</f>
        <v>-7.2678465911108284E-2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0.1700708923263681</v>
      </c>
      <c r="Y74" s="11">
        <f>IF('OddsRatio_working_3-way'!W74&gt;=0,IF('OddsRatio_working_3-way'!V74+SQRT('OddsRatio_working_3-way'!W74)&gt;0,0,PI()),ACOS('OddsRatio_working_3-way'!V74/(2*'OddsRatio_working_3-way'!X74)))</f>
        <v>0.91502790004825385</v>
      </c>
      <c r="Z74" s="11">
        <f>'OddsRatio_working_3-way'!X74^(1/3)*COS('OddsRatio_working_3-way'!Y74/3)</f>
        <v>0.52847050694181552</v>
      </c>
      <c r="AA74" s="11">
        <f>'OddsRatio_working_3-way'!X74^(1/3)*COS(('OddsRatio_working_3-way'!Y74+2*PI())/3)</f>
        <v>-0.40832472646058077</v>
      </c>
      <c r="AB74" s="11">
        <f>'OddsRatio_working_3-way'!X74^(1/3)*COS(('OddsRatio_working_3-way'!Y74+4*PI())/3)</f>
        <v>-0.12014578048123488</v>
      </c>
      <c r="AC74" s="11">
        <f>'OddsRatio_working_3-way'!X74^(1/3)*SIN('OddsRatio_working_3-way'!Y74/3)</f>
        <v>0.166380192035958</v>
      </c>
      <c r="AD74" s="11">
        <f>'OddsRatio_working_3-way'!X74^(1/3)*SIN(('OddsRatio_working_3-way'!Y74+2*PI())/3)</f>
        <v>0.37447878814447377</v>
      </c>
      <c r="AE74" s="11">
        <f>'OddsRatio_working_3-way'!X74^(1/3)*SIN(('OddsRatio_working_3-way'!Y74+4*PI())/3)</f>
        <v>-0.54085898018043177</v>
      </c>
      <c r="AF74" s="11">
        <f>-'OddsRatio_working_3-way'!U74/(3*'OddsRatio_working_3-way'!X74^(1/3))*COS(('OddsRatio_working_3-way'!Y74)/3)</f>
        <v>0.52847050694181541</v>
      </c>
      <c r="AG74" s="11">
        <f>-'OddsRatio_working_3-way'!U74/(3*'OddsRatio_working_3-way'!X74^(1/3))*COS(('OddsRatio_working_3-way'!Y74+2*PI())/3)</f>
        <v>-0.40832472646058071</v>
      </c>
      <c r="AH74" s="11">
        <f>-'OddsRatio_working_3-way'!U74/(3*'OddsRatio_working_3-way'!X74^(1/3))*COS(('OddsRatio_working_3-way'!Y74+4*PI())/3)</f>
        <v>-0.12014578048123485</v>
      </c>
      <c r="AI74" s="11">
        <f>'OddsRatio_working_3-way'!U74/(3*'OddsRatio_working_3-way'!X74^(1/3))*SIN(('OddsRatio_working_3-way'!Y74)/3)</f>
        <v>-0.16638019203595797</v>
      </c>
      <c r="AJ74" s="11">
        <f>'OddsRatio_working_3-way'!U74/(3*'OddsRatio_working_3-way'!X74^(1/3))*SIN(('OddsRatio_working_3-way'!Y74+2*PI())/3)</f>
        <v>-0.37447878814447372</v>
      </c>
      <c r="AK74" s="11">
        <f>'OddsRatio_working_3-way'!U74/(3*'OddsRatio_working_3-way'!X74^(1/3))*SIN(('OddsRatio_working_3-way'!Y74+4*PI())/3)</f>
        <v>0.54085898018043166</v>
      </c>
      <c r="AL74" s="11">
        <f>'OddsRatio_working_3-way'!Z74+'OddsRatio_working_3-way'!AF74</f>
        <v>1.0569410138836308</v>
      </c>
      <c r="AM74" s="11">
        <f>'OddsRatio_working_3-way'!AA74+'OddsRatio_working_3-way'!AG74</f>
        <v>-0.81664945292116142</v>
      </c>
      <c r="AN74" s="11">
        <f>'OddsRatio_working_3-way'!AB74+'OddsRatio_working_3-way'!AH74</f>
        <v>-0.24029156096246973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1.0569410138836308</v>
      </c>
      <c r="AS74" s="11">
        <f>IF(('OddsRatio_working_3-way'!X74=0),IF(Q74&gt;0,-Q74^(1/3),(-Q74)^(1/3)),'OddsRatio_working_3-way'!AM74-'OddsRatio_working_3-way'!R74/3)</f>
        <v>-0.81664945292116142</v>
      </c>
      <c r="AT74" s="11">
        <f>IF(('OddsRatio_working_3-way'!X74=0),IF(Q74&gt;0,-Q74^(1/3),(-Q74)^(1/3)),'OddsRatio_working_3-way'!AN74-'OddsRatio_working_3-way'!R74/3)</f>
        <v>-0.24029156096246973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3.6</v>
      </c>
      <c r="B75" s="4">
        <f>IF('True_Odds_Calculator_3-way'!B74="","",'True_Odds_Calculator_3-way'!B74)</f>
        <v>3.46</v>
      </c>
      <c r="C75" s="4">
        <f>IF('True_Odds_Calculator_3-way'!C74="","",'True_Odds_Calculator_3-way'!C74)</f>
        <v>2.17</v>
      </c>
      <c r="D75" s="9">
        <f t="shared" si="26"/>
        <v>0.26933729989922933</v>
      </c>
      <c r="E75" s="9">
        <f t="shared" si="27"/>
        <v>0.28036792045675224</v>
      </c>
      <c r="F75" s="9">
        <f t="shared" si="28"/>
        <v>0.45029477964401826</v>
      </c>
      <c r="G75" s="9">
        <f t="shared" si="29"/>
        <v>1.0433910027631397</v>
      </c>
      <c r="H75" s="9">
        <f t="shared" si="30"/>
        <v>3.7128166071841626</v>
      </c>
      <c r="I75" s="9">
        <f t="shared" si="31"/>
        <v>3.5667418667973236</v>
      </c>
      <c r="J75" s="9">
        <f t="shared" si="32"/>
        <v>2.2207674732328737</v>
      </c>
      <c r="K75" s="11">
        <f t="shared" si="33"/>
        <v>0.27777777777777779</v>
      </c>
      <c r="L75" s="11">
        <f t="shared" si="34"/>
        <v>0.28901734104046245</v>
      </c>
      <c r="M75" s="11">
        <f t="shared" si="35"/>
        <v>0.46082949308755761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-0.27685730268240039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0.23048873971864831</v>
      </c>
      <c r="Q75" s="11">
        <f>2*'OddsRatio_working_3-way'!K75*'OddsRatio_working_3-way'!L75*'OddsRatio_working_3-way'!M75</f>
        <v>7.3993174869550038E-2</v>
      </c>
      <c r="R75" s="11">
        <f t="shared" si="36"/>
        <v>0</v>
      </c>
      <c r="S75" s="11">
        <f t="shared" si="37"/>
        <v>-0.8325181871148104</v>
      </c>
      <c r="T75" s="11">
        <f t="shared" si="38"/>
        <v>-0.26726105525355076</v>
      </c>
      <c r="U75" s="11">
        <f>'OddsRatio_working_3-way'!S75-'OddsRatio_working_3-way'!R75^2/3</f>
        <v>-0.8325181871148104</v>
      </c>
      <c r="V75" s="11">
        <f>'OddsRatio_working_3-way'!S75*'OddsRatio_working_3-way'!R75/3-2*'OddsRatio_working_3-way'!R75^3/27-'OddsRatio_working_3-way'!T75</f>
        <v>0.26726105525355076</v>
      </c>
      <c r="W75" s="11">
        <f>'OddsRatio_working_3-way'!V75^2+4*'OddsRatio_working_3-way'!U75^3/27</f>
        <v>-1.4054068053184182E-2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0.14618698617560463</v>
      </c>
      <c r="Y75" s="11">
        <f>IF('OddsRatio_working_3-way'!W75&gt;=0,IF('OddsRatio_working_3-way'!V75+SQRT('OddsRatio_working_3-way'!W75)&gt;0,0,PI()),ACOS('OddsRatio_working_3-way'!V75/(2*'OddsRatio_working_3-way'!X75)))</f>
        <v>0.41749660163942859</v>
      </c>
      <c r="Z75" s="11">
        <f>'OddsRatio_working_3-way'!X75^(1/3)*COS('OddsRatio_working_3-way'!Y75/3)</f>
        <v>0.52169550138156984</v>
      </c>
      <c r="AA75" s="11">
        <f>'OddsRatio_working_3-way'!X75^(1/3)*COS(('OddsRatio_working_3-way'!Y75+2*PI())/3)</f>
        <v>-0.32413202723225265</v>
      </c>
      <c r="AB75" s="11">
        <f>'OddsRatio_working_3-way'!X75^(1/3)*COS(('OddsRatio_working_3-way'!Y75+4*PI())/3)</f>
        <v>-0.19756347414931724</v>
      </c>
      <c r="AC75" s="11">
        <f>'OddsRatio_working_3-way'!X75^(1/3)*SIN('OddsRatio_working_3-way'!Y75/3)</f>
        <v>7.3074388193374182E-2</v>
      </c>
      <c r="AD75" s="11">
        <f>'OddsRatio_working_3-way'!X75^(1/3)*SIN(('OddsRatio_working_3-way'!Y75+2*PI())/3)</f>
        <v>0.41526436313981208</v>
      </c>
      <c r="AE75" s="11">
        <f>'OddsRatio_working_3-way'!X75^(1/3)*SIN(('OddsRatio_working_3-way'!Y75+4*PI())/3)</f>
        <v>-0.48833875133318622</v>
      </c>
      <c r="AF75" s="11">
        <f>-'OddsRatio_working_3-way'!U75/(3*'OddsRatio_working_3-way'!X75^(1/3))*COS(('OddsRatio_working_3-way'!Y75)/3)</f>
        <v>0.52169550138156984</v>
      </c>
      <c r="AG75" s="11">
        <f>-'OddsRatio_working_3-way'!U75/(3*'OddsRatio_working_3-way'!X75^(1/3))*COS(('OddsRatio_working_3-way'!Y75+2*PI())/3)</f>
        <v>-0.32413202723225265</v>
      </c>
      <c r="AH75" s="11">
        <f>-'OddsRatio_working_3-way'!U75/(3*'OddsRatio_working_3-way'!X75^(1/3))*COS(('OddsRatio_working_3-way'!Y75+4*PI())/3)</f>
        <v>-0.19756347414931724</v>
      </c>
      <c r="AI75" s="11">
        <f>'OddsRatio_working_3-way'!U75/(3*'OddsRatio_working_3-way'!X75^(1/3))*SIN(('OddsRatio_working_3-way'!Y75)/3)</f>
        <v>-7.3074388193374182E-2</v>
      </c>
      <c r="AJ75" s="11">
        <f>'OddsRatio_working_3-way'!U75/(3*'OddsRatio_working_3-way'!X75^(1/3))*SIN(('OddsRatio_working_3-way'!Y75+2*PI())/3)</f>
        <v>-0.41526436313981208</v>
      </c>
      <c r="AK75" s="11">
        <f>'OddsRatio_working_3-way'!U75/(3*'OddsRatio_working_3-way'!X75^(1/3))*SIN(('OddsRatio_working_3-way'!Y75+4*PI())/3)</f>
        <v>0.48833875133318622</v>
      </c>
      <c r="AL75" s="11">
        <f>'OddsRatio_working_3-way'!Z75+'OddsRatio_working_3-way'!AF75</f>
        <v>1.0433910027631397</v>
      </c>
      <c r="AM75" s="11">
        <f>'OddsRatio_working_3-way'!AA75+'OddsRatio_working_3-way'!AG75</f>
        <v>-0.6482640544645053</v>
      </c>
      <c r="AN75" s="11">
        <f>'OddsRatio_working_3-way'!AB75+'OddsRatio_working_3-way'!AH75</f>
        <v>-0.39512694829863448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1.0433910027631397</v>
      </c>
      <c r="AS75" s="11">
        <f>IF(('OddsRatio_working_3-way'!X75=0),IF(Q75&gt;0,-Q75^(1/3),(-Q75)^(1/3)),'OddsRatio_working_3-way'!AM75-'OddsRatio_working_3-way'!R75/3)</f>
        <v>-0.6482640544645053</v>
      </c>
      <c r="AT75" s="11">
        <f>IF(('OddsRatio_working_3-way'!X75=0),IF(Q75&gt;0,-Q75^(1/3),(-Q75)^(1/3)),'OddsRatio_working_3-way'!AN75-'OddsRatio_working_3-way'!R75/3)</f>
        <v>-0.39512694829863448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2.33</v>
      </c>
      <c r="B76" s="4">
        <f>IF('True_Odds_Calculator_3-way'!B75="","",'True_Odds_Calculator_3-way'!B75)</f>
        <v>3.28</v>
      </c>
      <c r="C76" s="4">
        <f>IF('True_Odds_Calculator_3-way'!C75="","",'True_Odds_Calculator_3-way'!C75)</f>
        <v>3.4</v>
      </c>
      <c r="D76" s="9">
        <f t="shared" si="26"/>
        <v>0.41875945460484904</v>
      </c>
      <c r="E76" s="9">
        <f t="shared" si="27"/>
        <v>0.29590714656501271</v>
      </c>
      <c r="F76" s="9">
        <f t="shared" si="28"/>
        <v>0.28533339883013825</v>
      </c>
      <c r="G76" s="9">
        <f t="shared" si="29"/>
        <v>1.0436133719653071</v>
      </c>
      <c r="H76" s="9">
        <f t="shared" si="30"/>
        <v>2.3880057847138585</v>
      </c>
      <c r="I76" s="9">
        <f t="shared" si="31"/>
        <v>3.3794384880809005</v>
      </c>
      <c r="J76" s="9">
        <f t="shared" si="32"/>
        <v>3.5046720927167372</v>
      </c>
      <c r="K76" s="11">
        <f t="shared" si="33"/>
        <v>0.42918454935622319</v>
      </c>
      <c r="L76" s="11">
        <f t="shared" si="34"/>
        <v>0.3048780487804878</v>
      </c>
      <c r="M76" s="11">
        <f t="shared" si="35"/>
        <v>0.29411764705882354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-0.28008448223840987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0.23129475803720423</v>
      </c>
      <c r="Q76" s="11">
        <f>2*'OddsRatio_working_3-way'!K76*'OddsRatio_working_3-way'!L76*'OddsRatio_working_3-way'!M76</f>
        <v>7.6969969396740168E-2</v>
      </c>
      <c r="R76" s="11">
        <f t="shared" si="36"/>
        <v>0</v>
      </c>
      <c r="S76" s="11">
        <f t="shared" si="37"/>
        <v>-0.82580354394758837</v>
      </c>
      <c r="T76" s="11">
        <f t="shared" si="38"/>
        <v>-0.27480983159653521</v>
      </c>
      <c r="U76" s="11">
        <f>'OddsRatio_working_3-way'!S76-'OddsRatio_working_3-way'!R76^2/3</f>
        <v>-0.82580354394758837</v>
      </c>
      <c r="V76" s="11">
        <f>'OddsRatio_working_3-way'!S76*'OddsRatio_working_3-way'!R76/3-2*'OddsRatio_working_3-way'!R76^3/27-'OddsRatio_working_3-way'!T76</f>
        <v>0.27480983159653521</v>
      </c>
      <c r="W76" s="11">
        <f>'OddsRatio_working_3-way'!V76^2+4*'OddsRatio_working_3-way'!U76^3/27</f>
        <v>-7.9103653292815906E-3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0.14442195891847406</v>
      </c>
      <c r="Y76" s="11">
        <f>IF('OddsRatio_working_3-way'!W76&gt;=0,IF('OddsRatio_working_3-way'!V76+SQRT('OddsRatio_working_3-way'!W76)&gt;0,0,PI()),ACOS('OddsRatio_working_3-way'!V76/(2*'OddsRatio_working_3-way'!X76)))</f>
        <v>0.31300390577294257</v>
      </c>
      <c r="Z76" s="11">
        <f>'OddsRatio_working_3-way'!X76^(1/3)*COS('OddsRatio_working_3-way'!Y76/3)</f>
        <v>0.52180668598265367</v>
      </c>
      <c r="AA76" s="11">
        <f>'OddsRatio_working_3-way'!X76^(1/3)*COS(('OddsRatio_working_3-way'!Y76+2*PI())/3)</f>
        <v>-0.3082237702373623</v>
      </c>
      <c r="AB76" s="11">
        <f>'OddsRatio_working_3-way'!X76^(1/3)*COS(('OddsRatio_working_3-way'!Y76+4*PI())/3)</f>
        <v>-0.21358291574529148</v>
      </c>
      <c r="AC76" s="11">
        <f>'OddsRatio_working_3-way'!X76^(1/3)*SIN('OddsRatio_working_3-way'!Y76/3)</f>
        <v>5.4640922817333258E-2</v>
      </c>
      <c r="AD76" s="11">
        <f>'OddsRatio_working_3-way'!X76^(1/3)*SIN(('OddsRatio_working_3-way'!Y76+2*PI())/3)</f>
        <v>0.42457738451688076</v>
      </c>
      <c r="AE76" s="11">
        <f>'OddsRatio_working_3-way'!X76^(1/3)*SIN(('OddsRatio_working_3-way'!Y76+4*PI())/3)</f>
        <v>-0.47921830733421411</v>
      </c>
      <c r="AF76" s="11">
        <f>-'OddsRatio_working_3-way'!U76/(3*'OddsRatio_working_3-way'!X76^(1/3))*COS(('OddsRatio_working_3-way'!Y76)/3)</f>
        <v>0.52180668598265356</v>
      </c>
      <c r="AG76" s="11">
        <f>-'OddsRatio_working_3-way'!U76/(3*'OddsRatio_working_3-way'!X76^(1/3))*COS(('OddsRatio_working_3-way'!Y76+2*PI())/3)</f>
        <v>-0.30822377023736225</v>
      </c>
      <c r="AH76" s="11">
        <f>-'OddsRatio_working_3-way'!U76/(3*'OddsRatio_working_3-way'!X76^(1/3))*COS(('OddsRatio_working_3-way'!Y76+4*PI())/3)</f>
        <v>-0.21358291574529145</v>
      </c>
      <c r="AI76" s="11">
        <f>'OddsRatio_working_3-way'!U76/(3*'OddsRatio_working_3-way'!X76^(1/3))*SIN(('OddsRatio_working_3-way'!Y76)/3)</f>
        <v>-5.4640922817333244E-2</v>
      </c>
      <c r="AJ76" s="11">
        <f>'OddsRatio_working_3-way'!U76/(3*'OddsRatio_working_3-way'!X76^(1/3))*SIN(('OddsRatio_working_3-way'!Y76+2*PI())/3)</f>
        <v>-0.42457738451688071</v>
      </c>
      <c r="AK76" s="11">
        <f>'OddsRatio_working_3-way'!U76/(3*'OddsRatio_working_3-way'!X76^(1/3))*SIN(('OddsRatio_working_3-way'!Y76+4*PI())/3)</f>
        <v>0.479218307334214</v>
      </c>
      <c r="AL76" s="11">
        <f>'OddsRatio_working_3-way'!Z76+'OddsRatio_working_3-way'!AF76</f>
        <v>1.0436133719653071</v>
      </c>
      <c r="AM76" s="11">
        <f>'OddsRatio_working_3-way'!AA76+'OddsRatio_working_3-way'!AG76</f>
        <v>-0.6164475404747245</v>
      </c>
      <c r="AN76" s="11">
        <f>'OddsRatio_working_3-way'!AB76+'OddsRatio_working_3-way'!AH76</f>
        <v>-0.42716583149058296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1.0436133719653071</v>
      </c>
      <c r="AS76" s="11">
        <f>IF(('OddsRatio_working_3-way'!X76=0),IF(Q76&gt;0,-Q76^(1/3),(-Q76)^(1/3)),'OddsRatio_working_3-way'!AM76-'OddsRatio_working_3-way'!R76/3)</f>
        <v>-0.6164475404747245</v>
      </c>
      <c r="AT76" s="11">
        <f>IF(('OddsRatio_working_3-way'!X76=0),IF(Q76&gt;0,-Q76^(1/3),(-Q76)^(1/3)),'OddsRatio_working_3-way'!AN76-'OddsRatio_working_3-way'!R76/3)</f>
        <v>-0.42716583149058296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3.49</v>
      </c>
      <c r="B77" s="4">
        <f>IF('True_Odds_Calculator_3-way'!B76="","",'True_Odds_Calculator_3-way'!B76)</f>
        <v>3.4</v>
      </c>
      <c r="C77" s="4">
        <f>IF('True_Odds_Calculator_3-way'!C76="","",'True_Odds_Calculator_3-way'!C76)</f>
        <v>2.2400000000000002</v>
      </c>
      <c r="D77" s="9">
        <f t="shared" si="26"/>
        <v>0.27815633475756457</v>
      </c>
      <c r="E77" s="9">
        <f t="shared" si="27"/>
        <v>0.28560805890439567</v>
      </c>
      <c r="F77" s="9">
        <f t="shared" si="28"/>
        <v>0.43623560633803987</v>
      </c>
      <c r="G77" s="9">
        <f t="shared" si="29"/>
        <v>1.042209067670163</v>
      </c>
      <c r="H77" s="9">
        <f t="shared" si="30"/>
        <v>3.5951005784987058</v>
      </c>
      <c r="I77" s="9">
        <f t="shared" si="31"/>
        <v>3.5013017624083909</v>
      </c>
      <c r="J77" s="9">
        <f t="shared" si="32"/>
        <v>2.2923392439110022</v>
      </c>
      <c r="K77" s="11">
        <f t="shared" si="33"/>
        <v>0.28653295128939826</v>
      </c>
      <c r="L77" s="11">
        <f t="shared" si="34"/>
        <v>0.29411764705882354</v>
      </c>
      <c r="M77" s="11">
        <f t="shared" si="35"/>
        <v>0.4464285714285714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-0.27879174592473099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0.23062591798897208</v>
      </c>
      <c r="Q77" s="11">
        <f>2*'OddsRatio_working_3-way'!K77*'OddsRatio_working_3-way'!L77*'OddsRatio_working_3-way'!M77</f>
        <v>7.5244997712552053E-2</v>
      </c>
      <c r="R77" s="11">
        <f t="shared" si="36"/>
        <v>0</v>
      </c>
      <c r="S77" s="11">
        <f t="shared" si="37"/>
        <v>-0.82723366584618019</v>
      </c>
      <c r="T77" s="11">
        <f t="shared" si="38"/>
        <v>-0.2698967914669429</v>
      </c>
      <c r="U77" s="11">
        <f>'OddsRatio_working_3-way'!S77-'OddsRatio_working_3-way'!R77^2/3</f>
        <v>-0.82723366584618019</v>
      </c>
      <c r="V77" s="11">
        <f>'OddsRatio_working_3-way'!S77*'OddsRatio_working_3-way'!R77/3-2*'OddsRatio_working_3-way'!R77^3/27-'OddsRatio_working_3-way'!T77</f>
        <v>0.2698967914669429</v>
      </c>
      <c r="W77" s="11">
        <f>'OddsRatio_working_3-way'!V77^2+4*'OddsRatio_working_3-way'!U77^3/27</f>
        <v>-1.1020736921807897E-2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0.14479728499350253</v>
      </c>
      <c r="Y77" s="11">
        <f>IF('OddsRatio_working_3-way'!W77&gt;=0,IF('OddsRatio_working_3-way'!V77+SQRT('OddsRatio_working_3-way'!W77)&gt;0,0,PI()),ACOS('OddsRatio_working_3-way'!V77/(2*'OddsRatio_working_3-way'!X77)))</f>
        <v>0.37095512176283352</v>
      </c>
      <c r="Z77" s="11">
        <f>'OddsRatio_working_3-way'!X77^(1/3)*COS('OddsRatio_working_3-way'!Y77/3)</f>
        <v>0.52110453383508148</v>
      </c>
      <c r="AA77" s="11">
        <f>'OddsRatio_working_3-way'!X77^(1/3)*COS(('OddsRatio_working_3-way'!Y77+2*PI())/3)</f>
        <v>-0.31664117022235538</v>
      </c>
      <c r="AB77" s="11">
        <f>'OddsRatio_working_3-way'!X77^(1/3)*COS(('OddsRatio_working_3-way'!Y77+4*PI())/3)</f>
        <v>-0.20446336361272621</v>
      </c>
      <c r="AC77" s="11">
        <f>'OddsRatio_working_3-way'!X77^(1/3)*SIN('OddsRatio_working_3-way'!Y77/3)</f>
        <v>6.4765886843171305E-2</v>
      </c>
      <c r="AD77" s="11">
        <f>'OddsRatio_working_3-way'!X77^(1/3)*SIN(('OddsRatio_working_3-way'!Y77+2*PI())/3)</f>
        <v>0.41890682090684245</v>
      </c>
      <c r="AE77" s="11">
        <f>'OddsRatio_working_3-way'!X77^(1/3)*SIN(('OddsRatio_working_3-way'!Y77+4*PI())/3)</f>
        <v>-0.4836727077500137</v>
      </c>
      <c r="AF77" s="11">
        <f>-'OddsRatio_working_3-way'!U77/(3*'OddsRatio_working_3-way'!X77^(1/3))*COS(('OddsRatio_working_3-way'!Y77)/3)</f>
        <v>0.52110453383508148</v>
      </c>
      <c r="AG77" s="11">
        <f>-'OddsRatio_working_3-way'!U77/(3*'OddsRatio_working_3-way'!X77^(1/3))*COS(('OddsRatio_working_3-way'!Y77+2*PI())/3)</f>
        <v>-0.31664117022235538</v>
      </c>
      <c r="AH77" s="11">
        <f>-'OddsRatio_working_3-way'!U77/(3*'OddsRatio_working_3-way'!X77^(1/3))*COS(('OddsRatio_working_3-way'!Y77+4*PI())/3)</f>
        <v>-0.20446336361272621</v>
      </c>
      <c r="AI77" s="11">
        <f>'OddsRatio_working_3-way'!U77/(3*'OddsRatio_working_3-way'!X77^(1/3))*SIN(('OddsRatio_working_3-way'!Y77)/3)</f>
        <v>-6.4765886843171305E-2</v>
      </c>
      <c r="AJ77" s="11">
        <f>'OddsRatio_working_3-way'!U77/(3*'OddsRatio_working_3-way'!X77^(1/3))*SIN(('OddsRatio_working_3-way'!Y77+2*PI())/3)</f>
        <v>-0.41890682090684245</v>
      </c>
      <c r="AK77" s="11">
        <f>'OddsRatio_working_3-way'!U77/(3*'OddsRatio_working_3-way'!X77^(1/3))*SIN(('OddsRatio_working_3-way'!Y77+4*PI())/3)</f>
        <v>0.4836727077500137</v>
      </c>
      <c r="AL77" s="11">
        <f>'OddsRatio_working_3-way'!Z77+'OddsRatio_working_3-way'!AF77</f>
        <v>1.042209067670163</v>
      </c>
      <c r="AM77" s="11">
        <f>'OddsRatio_working_3-way'!AA77+'OddsRatio_working_3-way'!AG77</f>
        <v>-0.63328234044471077</v>
      </c>
      <c r="AN77" s="11">
        <f>'OddsRatio_working_3-way'!AB77+'OddsRatio_working_3-way'!AH77</f>
        <v>-0.40892672722545242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1.042209067670163</v>
      </c>
      <c r="AS77" s="11">
        <f>IF(('OddsRatio_working_3-way'!X77=0),IF(Q77&gt;0,-Q77^(1/3),(-Q77)^(1/3)),'OddsRatio_working_3-way'!AM77-'OddsRatio_working_3-way'!R77/3)</f>
        <v>-0.63328234044471077</v>
      </c>
      <c r="AT77" s="11">
        <f>IF(('OddsRatio_working_3-way'!X77=0),IF(Q77&gt;0,-Q77^(1/3),(-Q77)^(1/3)),'OddsRatio_working_3-way'!AN77-'OddsRatio_working_3-way'!R77/3)</f>
        <v>-0.40892672722545242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1.58</v>
      </c>
      <c r="B78" s="4">
        <f>IF('True_Odds_Calculator_3-way'!B77="","",'True_Odds_Calculator_3-way'!B77)</f>
        <v>4.07</v>
      </c>
      <c r="C78" s="4">
        <f>IF('True_Odds_Calculator_3-way'!C77="","",'True_Odds_Calculator_3-way'!C77)</f>
        <v>6.48</v>
      </c>
      <c r="D78" s="9">
        <f t="shared" si="26"/>
        <v>0.61874736063580094</v>
      </c>
      <c r="E78" s="9">
        <f t="shared" si="27"/>
        <v>0.23466225965225471</v>
      </c>
      <c r="F78" s="9">
        <f t="shared" si="28"/>
        <v>0.14659037971194441</v>
      </c>
      <c r="G78" s="9">
        <f t="shared" si="29"/>
        <v>1.0623595002641735</v>
      </c>
      <c r="H78" s="9">
        <f t="shared" si="30"/>
        <v>1.6161685101532208</v>
      </c>
      <c r="I78" s="9">
        <f t="shared" si="31"/>
        <v>4.2614436658110124</v>
      </c>
      <c r="J78" s="9">
        <f t="shared" si="32"/>
        <v>6.8217300614476715</v>
      </c>
      <c r="K78" s="11">
        <f t="shared" si="33"/>
        <v>0.63291139240506322</v>
      </c>
      <c r="L78" s="11">
        <f t="shared" si="34"/>
        <v>0.24570024570024568</v>
      </c>
      <c r="M78" s="11">
        <f t="shared" si="35"/>
        <v>0.15432098765432098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-0.23416416032449794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0.21910095749758196</v>
      </c>
      <c r="Q78" s="11">
        <f>2*'OddsRatio_working_3-way'!K78*'OddsRatio_working_3-way'!L78*'OddsRatio_working_3-way'!M78</f>
        <v>4.7995828586545872E-2</v>
      </c>
      <c r="R78" s="11">
        <f t="shared" si="36"/>
        <v>0</v>
      </c>
      <c r="S78" s="11">
        <f t="shared" si="37"/>
        <v>-0.93567246667448245</v>
      </c>
      <c r="T78" s="11">
        <f t="shared" si="38"/>
        <v>-0.20496658634709358</v>
      </c>
      <c r="U78" s="11">
        <f>'OddsRatio_working_3-way'!S78-'OddsRatio_working_3-way'!R78^2/3</f>
        <v>-0.93567246667448245</v>
      </c>
      <c r="V78" s="11">
        <f>'OddsRatio_working_3-way'!S78*'OddsRatio_working_3-way'!R78/3-2*'OddsRatio_working_3-way'!R78^3/27-'OddsRatio_working_3-way'!T78</f>
        <v>0.20496658634709358</v>
      </c>
      <c r="W78" s="11">
        <f>'OddsRatio_working_3-way'!V78^2+4*'OddsRatio_working_3-way'!U78^3/27</f>
        <v>-7.9346521487538207E-2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0.1741822486695464</v>
      </c>
      <c r="Y78" s="11">
        <f>IF('OddsRatio_working_3-way'!W78&gt;=0,IF('OddsRatio_working_3-way'!V78+SQRT('OddsRatio_working_3-way'!W78)&gt;0,0,PI()),ACOS('OddsRatio_working_3-way'!V78/(2*'OddsRatio_working_3-way'!X78)))</f>
        <v>0.94175706523935332</v>
      </c>
      <c r="Z78" s="11">
        <f>'OddsRatio_working_3-way'!X78^(1/3)*COS('OddsRatio_working_3-way'!Y78/3)</f>
        <v>0.53117975013208685</v>
      </c>
      <c r="AA78" s="11">
        <f>'OddsRatio_working_3-way'!X78^(1/3)*COS(('OddsRatio_working_3-way'!Y78+2*PI())/3)</f>
        <v>-0.41493568671079961</v>
      </c>
      <c r="AB78" s="11">
        <f>'OddsRatio_working_3-way'!X78^(1/3)*COS(('OddsRatio_working_3-way'!Y78+4*PI())/3)</f>
        <v>-0.11624406342128743</v>
      </c>
      <c r="AC78" s="11">
        <f>'OddsRatio_working_3-way'!X78^(1/3)*SIN('OddsRatio_working_3-way'!Y78/3)</f>
        <v>0.17244968911088632</v>
      </c>
      <c r="AD78" s="11">
        <f>'OddsRatio_working_3-way'!X78^(1/3)*SIN(('OddsRatio_working_3-way'!Y78+2*PI())/3)</f>
        <v>0.37379031303481469</v>
      </c>
      <c r="AE78" s="11">
        <f>'OddsRatio_working_3-way'!X78^(1/3)*SIN(('OddsRatio_working_3-way'!Y78+4*PI())/3)</f>
        <v>-0.5462400021457009</v>
      </c>
      <c r="AF78" s="11">
        <f>-'OddsRatio_working_3-way'!U78/(3*'OddsRatio_working_3-way'!X78^(1/3))*COS(('OddsRatio_working_3-way'!Y78)/3)</f>
        <v>0.53117975013208663</v>
      </c>
      <c r="AG78" s="11">
        <f>-'OddsRatio_working_3-way'!U78/(3*'OddsRatio_working_3-way'!X78^(1/3))*COS(('OddsRatio_working_3-way'!Y78+2*PI())/3)</f>
        <v>-0.41493568671079945</v>
      </c>
      <c r="AH78" s="11">
        <f>-'OddsRatio_working_3-way'!U78/(3*'OddsRatio_working_3-way'!X78^(1/3))*COS(('OddsRatio_working_3-way'!Y78+4*PI())/3)</f>
        <v>-0.11624406342128739</v>
      </c>
      <c r="AI78" s="11">
        <f>'OddsRatio_working_3-way'!U78/(3*'OddsRatio_working_3-way'!X78^(1/3))*SIN(('OddsRatio_working_3-way'!Y78)/3)</f>
        <v>-0.17244968911088623</v>
      </c>
      <c r="AJ78" s="11">
        <f>'OddsRatio_working_3-way'!U78/(3*'OddsRatio_working_3-way'!X78^(1/3))*SIN(('OddsRatio_working_3-way'!Y78+2*PI())/3)</f>
        <v>-0.37379031303481458</v>
      </c>
      <c r="AK78" s="11">
        <f>'OddsRatio_working_3-way'!U78/(3*'OddsRatio_working_3-way'!X78^(1/3))*SIN(('OddsRatio_working_3-way'!Y78+4*PI())/3)</f>
        <v>0.54624000214570068</v>
      </c>
      <c r="AL78" s="11">
        <f>'OddsRatio_working_3-way'!Z78+'OddsRatio_working_3-way'!AF78</f>
        <v>1.0623595002641735</v>
      </c>
      <c r="AM78" s="11">
        <f>'OddsRatio_working_3-way'!AA78+'OddsRatio_working_3-way'!AG78</f>
        <v>-0.829871373421599</v>
      </c>
      <c r="AN78" s="11">
        <f>'OddsRatio_working_3-way'!AB78+'OddsRatio_working_3-way'!AH78</f>
        <v>-0.2324881268425748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1.0623595002641735</v>
      </c>
      <c r="AS78" s="11">
        <f>IF(('OddsRatio_working_3-way'!X78=0),IF(Q78&gt;0,-Q78^(1/3),(-Q78)^(1/3)),'OddsRatio_working_3-way'!AM78-'OddsRatio_working_3-way'!R78/3)</f>
        <v>-0.829871373421599</v>
      </c>
      <c r="AT78" s="11">
        <f>IF(('OddsRatio_working_3-way'!X78=0),IF(Q78&gt;0,-Q78^(1/3),(-Q78)^(1/3)),'OddsRatio_working_3-way'!AN78-'OddsRatio_working_3-way'!R78/3)</f>
        <v>-0.2324881268425748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1.89</v>
      </c>
      <c r="B79" s="4">
        <f>IF('True_Odds_Calculator_3-way'!B78="","",'True_Odds_Calculator_3-way'!B78)</f>
        <v>3.6</v>
      </c>
      <c r="C79" s="4">
        <f>IF('True_Odds_Calculator_3-way'!C78="","",'True_Odds_Calculator_3-way'!C78)</f>
        <v>4.49</v>
      </c>
      <c r="D79" s="9">
        <f t="shared" si="26"/>
        <v>0.51716872506545519</v>
      </c>
      <c r="E79" s="9">
        <f t="shared" si="27"/>
        <v>0.26828458663240795</v>
      </c>
      <c r="F79" s="9">
        <f t="shared" si="28"/>
        <v>0.21454668830213677</v>
      </c>
      <c r="G79" s="9">
        <f t="shared" si="29"/>
        <v>1.0489943111304547</v>
      </c>
      <c r="H79" s="9">
        <f t="shared" si="30"/>
        <v>1.9336049369061046</v>
      </c>
      <c r="I79" s="9">
        <f t="shared" si="31"/>
        <v>3.7273852089391819</v>
      </c>
      <c r="J79" s="9">
        <f t="shared" si="32"/>
        <v>4.6609901458452878</v>
      </c>
      <c r="K79" s="11">
        <f t="shared" si="33"/>
        <v>0.52910052910052918</v>
      </c>
      <c r="L79" s="11">
        <f t="shared" si="34"/>
        <v>0.27777777777777779</v>
      </c>
      <c r="M79" s="11">
        <f t="shared" si="35"/>
        <v>0.22271714922048996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-0.2643492822903859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0.22847820422678139</v>
      </c>
      <c r="Q79" s="11">
        <f>2*'OddsRatio_working_3-way'!K79*'OddsRatio_working_3-way'!L79*'OddsRatio_working_3-way'!M79</f>
        <v>6.546653416240153E-2</v>
      </c>
      <c r="R79" s="11">
        <f t="shared" si="36"/>
        <v>0</v>
      </c>
      <c r="S79" s="11">
        <f t="shared" si="37"/>
        <v>-0.86430423509075249</v>
      </c>
      <c r="T79" s="11">
        <f t="shared" si="38"/>
        <v>-0.24765164329247916</v>
      </c>
      <c r="U79" s="11">
        <f>'OddsRatio_working_3-way'!S79-'OddsRatio_working_3-way'!R79^2/3</f>
        <v>-0.86430423509075249</v>
      </c>
      <c r="V79" s="11">
        <f>'OddsRatio_working_3-way'!S79*'OddsRatio_working_3-way'!R79/3-2*'OddsRatio_working_3-way'!R79^3/27-'OddsRatio_working_3-way'!T79</f>
        <v>0.24765164329247916</v>
      </c>
      <c r="W79" s="11">
        <f>'OddsRatio_working_3-way'!V79^2+4*'OddsRatio_working_3-way'!U79^3/27</f>
        <v>-3.4321125022828296E-2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0.15463866063204701</v>
      </c>
      <c r="Y79" s="11">
        <f>IF('OddsRatio_working_3-way'!W79&gt;=0,IF('OddsRatio_working_3-way'!V79+SQRT('OddsRatio_working_3-way'!W79)&gt;0,0,PI()),ACOS('OddsRatio_working_3-way'!V79/(2*'OddsRatio_working_3-way'!X79)))</f>
        <v>0.64226178767306419</v>
      </c>
      <c r="Z79" s="11">
        <f>'OddsRatio_working_3-way'!X79^(1/3)*COS('OddsRatio_working_3-way'!Y79/3)</f>
        <v>0.52449715556522736</v>
      </c>
      <c r="AA79" s="11">
        <f>'OddsRatio_working_3-way'!X79^(1/3)*COS(('OddsRatio_working_3-way'!Y79+2*PI())/3)</f>
        <v>-0.36100640848822069</v>
      </c>
      <c r="AB79" s="11">
        <f>'OddsRatio_working_3-way'!X79^(1/3)*COS(('OddsRatio_working_3-way'!Y79+4*PI())/3)</f>
        <v>-0.16349074707700656</v>
      </c>
      <c r="AC79" s="11">
        <f>'OddsRatio_working_3-way'!X79^(1/3)*SIN('OddsRatio_working_3-way'!Y79/3)</f>
        <v>0.11403572028493149</v>
      </c>
      <c r="AD79" s="11">
        <f>'OddsRatio_working_3-way'!X79^(1/3)*SIN(('OddsRatio_working_3-way'!Y79+2*PI())/3)</f>
        <v>0.39721000078969987</v>
      </c>
      <c r="AE79" s="11">
        <f>'OddsRatio_working_3-way'!X79^(1/3)*SIN(('OddsRatio_working_3-way'!Y79+4*PI())/3)</f>
        <v>-0.51124572107463129</v>
      </c>
      <c r="AF79" s="11">
        <f>-'OddsRatio_working_3-way'!U79/(3*'OddsRatio_working_3-way'!X79^(1/3))*COS(('OddsRatio_working_3-way'!Y79)/3)</f>
        <v>0.52449715556522747</v>
      </c>
      <c r="AG79" s="11">
        <f>-'OddsRatio_working_3-way'!U79/(3*'OddsRatio_working_3-way'!X79^(1/3))*COS(('OddsRatio_working_3-way'!Y79+2*PI())/3)</f>
        <v>-0.3610064084882208</v>
      </c>
      <c r="AH79" s="11">
        <f>-'OddsRatio_working_3-way'!U79/(3*'OddsRatio_working_3-way'!X79^(1/3))*COS(('OddsRatio_working_3-way'!Y79+4*PI())/3)</f>
        <v>-0.16349074707700659</v>
      </c>
      <c r="AI79" s="11">
        <f>'OddsRatio_working_3-way'!U79/(3*'OddsRatio_working_3-way'!X79^(1/3))*SIN(('OddsRatio_working_3-way'!Y79)/3)</f>
        <v>-0.1140357202849315</v>
      </c>
      <c r="AJ79" s="11">
        <f>'OddsRatio_working_3-way'!U79/(3*'OddsRatio_working_3-way'!X79^(1/3))*SIN(('OddsRatio_working_3-way'!Y79+2*PI())/3)</f>
        <v>-0.39721000078969998</v>
      </c>
      <c r="AK79" s="11">
        <f>'OddsRatio_working_3-way'!U79/(3*'OddsRatio_working_3-way'!X79^(1/3))*SIN(('OddsRatio_working_3-way'!Y79+4*PI())/3)</f>
        <v>0.5112457210746314</v>
      </c>
      <c r="AL79" s="11">
        <f>'OddsRatio_working_3-way'!Z79+'OddsRatio_working_3-way'!AF79</f>
        <v>1.0489943111304547</v>
      </c>
      <c r="AM79" s="11">
        <f>'OddsRatio_working_3-way'!AA79+'OddsRatio_working_3-way'!AG79</f>
        <v>-0.72201281697644148</v>
      </c>
      <c r="AN79" s="11">
        <f>'OddsRatio_working_3-way'!AB79+'OddsRatio_working_3-way'!AH79</f>
        <v>-0.32698149415401312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1.0489943111304547</v>
      </c>
      <c r="AS79" s="11">
        <f>IF(('OddsRatio_working_3-way'!X79=0),IF(Q79&gt;0,-Q79^(1/3),(-Q79)^(1/3)),'OddsRatio_working_3-way'!AM79-'OddsRatio_working_3-way'!R79/3)</f>
        <v>-0.72201281697644148</v>
      </c>
      <c r="AT79" s="11">
        <f>IF(('OddsRatio_working_3-way'!X79=0),IF(Q79&gt;0,-Q79^(1/3),(-Q79)^(1/3)),'OddsRatio_working_3-way'!AN79-'OddsRatio_working_3-way'!R79/3)</f>
        <v>-0.32698149415401312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1.61</v>
      </c>
      <c r="B80" s="4">
        <f>IF('True_Odds_Calculator_3-way'!B79="","",'True_Odds_Calculator_3-way'!B79)</f>
        <v>4.33</v>
      </c>
      <c r="C80" s="4">
        <f>IF('True_Odds_Calculator_3-way'!C79="","",'True_Odds_Calculator_3-way'!C79)</f>
        <v>5.64</v>
      </c>
      <c r="D80" s="9">
        <f t="shared" si="26"/>
        <v>0.60859309064276634</v>
      </c>
      <c r="E80" s="9">
        <f t="shared" si="27"/>
        <v>0.2216862806350412</v>
      </c>
      <c r="F80" s="9">
        <f t="shared" si="28"/>
        <v>0.16972062872219285</v>
      </c>
      <c r="G80" s="9">
        <f t="shared" si="29"/>
        <v>1.054318034402514</v>
      </c>
      <c r="H80" s="9">
        <f t="shared" si="30"/>
        <v>1.6431340009855333</v>
      </c>
      <c r="I80" s="9">
        <f t="shared" si="31"/>
        <v>4.5108790545603723</v>
      </c>
      <c r="J80" s="9">
        <f t="shared" si="32"/>
        <v>5.8920356796276643</v>
      </c>
      <c r="K80" s="11">
        <f t="shared" si="33"/>
        <v>0.6211180124223602</v>
      </c>
      <c r="L80" s="11">
        <f t="shared" si="34"/>
        <v>0.23094688221709006</v>
      </c>
      <c r="M80" s="11">
        <f t="shared" si="35"/>
        <v>0.1773049645390071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-0.23971718697114119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0.2182199296751941</v>
      </c>
      <c r="Q80" s="11">
        <f>2*'OddsRatio_working_3-way'!K80*'OddsRatio_working_3-way'!L80*'OddsRatio_working_3-way'!M80</f>
        <v>5.0867116474404221E-2</v>
      </c>
      <c r="R80" s="11">
        <f t="shared" si="36"/>
        <v>0</v>
      </c>
      <c r="S80" s="11">
        <f t="shared" si="37"/>
        <v>-0.91032241964972216</v>
      </c>
      <c r="T80" s="11">
        <f t="shared" si="38"/>
        <v>-0.21219636821671845</v>
      </c>
      <c r="U80" s="11">
        <f>'OddsRatio_working_3-way'!S80-'OddsRatio_working_3-way'!R80^2/3</f>
        <v>-0.91032241964972216</v>
      </c>
      <c r="V80" s="11">
        <f>'OddsRatio_working_3-way'!S80*'OddsRatio_working_3-way'!R80/3-2*'OddsRatio_working_3-way'!R80^3/27-'OddsRatio_working_3-way'!T80</f>
        <v>0.21219636821671845</v>
      </c>
      <c r="W80" s="11">
        <f>'OddsRatio_working_3-way'!V80^2+4*'OddsRatio_working_3-way'!U80^3/27</f>
        <v>-6.6731556273400341E-2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0.16715176858005834</v>
      </c>
      <c r="Y80" s="11">
        <f>IF('OddsRatio_working_3-way'!W80&gt;=0,IF('OddsRatio_working_3-way'!V80+SQRT('OddsRatio_working_3-way'!W80)&gt;0,0,PI()),ACOS('OddsRatio_working_3-way'!V80/(2*'OddsRatio_working_3-way'!X80)))</f>
        <v>0.88312223009805091</v>
      </c>
      <c r="Z80" s="11">
        <f>'OddsRatio_working_3-way'!X80^(1/3)*COS('OddsRatio_working_3-way'!Y80/3)</f>
        <v>0.52715901720125713</v>
      </c>
      <c r="AA80" s="11">
        <f>'OddsRatio_working_3-way'!X80^(1/3)*COS(('OddsRatio_working_3-way'!Y80+2*PI())/3)</f>
        <v>-0.40199241569380439</v>
      </c>
      <c r="AB80" s="11">
        <f>'OddsRatio_working_3-way'!X80^(1/3)*COS(('OddsRatio_working_3-way'!Y80+4*PI())/3)</f>
        <v>-0.12516660150745282</v>
      </c>
      <c r="AC80" s="11">
        <f>'OddsRatio_working_3-way'!X80^(1/3)*SIN('OddsRatio_working_3-way'!Y80/3)</f>
        <v>0.15982545833912756</v>
      </c>
      <c r="AD80" s="11">
        <f>'OddsRatio_working_3-way'!X80^(1/3)*SIN(('OddsRatio_working_3-way'!Y80+2*PI())/3)</f>
        <v>0.37662037156076278</v>
      </c>
      <c r="AE80" s="11">
        <f>'OddsRatio_working_3-way'!X80^(1/3)*SIN(('OddsRatio_working_3-way'!Y80+4*PI())/3)</f>
        <v>-0.5364458298998902</v>
      </c>
      <c r="AF80" s="11">
        <f>-'OddsRatio_working_3-way'!U80/(3*'OddsRatio_working_3-way'!X80^(1/3))*COS(('OddsRatio_working_3-way'!Y80)/3)</f>
        <v>0.52715901720125702</v>
      </c>
      <c r="AG80" s="11">
        <f>-'OddsRatio_working_3-way'!U80/(3*'OddsRatio_working_3-way'!X80^(1/3))*COS(('OddsRatio_working_3-way'!Y80+2*PI())/3)</f>
        <v>-0.40199241569380428</v>
      </c>
      <c r="AH80" s="11">
        <f>-'OddsRatio_working_3-way'!U80/(3*'OddsRatio_working_3-way'!X80^(1/3))*COS(('OddsRatio_working_3-way'!Y80+4*PI())/3)</f>
        <v>-0.12516660150745279</v>
      </c>
      <c r="AI80" s="11">
        <f>'OddsRatio_working_3-way'!U80/(3*'OddsRatio_working_3-way'!X80^(1/3))*SIN(('OddsRatio_working_3-way'!Y80)/3)</f>
        <v>-0.15982545833912754</v>
      </c>
      <c r="AJ80" s="11">
        <f>'OddsRatio_working_3-way'!U80/(3*'OddsRatio_working_3-way'!X80^(1/3))*SIN(('OddsRatio_working_3-way'!Y80+2*PI())/3)</f>
        <v>-0.37662037156076267</v>
      </c>
      <c r="AK80" s="11">
        <f>'OddsRatio_working_3-way'!U80/(3*'OddsRatio_working_3-way'!X80^(1/3))*SIN(('OddsRatio_working_3-way'!Y80+4*PI())/3)</f>
        <v>0.53644582989989009</v>
      </c>
      <c r="AL80" s="11">
        <f>'OddsRatio_working_3-way'!Z80+'OddsRatio_working_3-way'!AF80</f>
        <v>1.054318034402514</v>
      </c>
      <c r="AM80" s="11">
        <f>'OddsRatio_working_3-way'!AA80+'OddsRatio_working_3-way'!AG80</f>
        <v>-0.80398483138760868</v>
      </c>
      <c r="AN80" s="11">
        <f>'OddsRatio_working_3-way'!AB80+'OddsRatio_working_3-way'!AH80</f>
        <v>-0.25033320301490558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1.054318034402514</v>
      </c>
      <c r="AS80" s="11">
        <f>IF(('OddsRatio_working_3-way'!X80=0),IF(Q80&gt;0,-Q80^(1/3),(-Q80)^(1/3)),'OddsRatio_working_3-way'!AM80-'OddsRatio_working_3-way'!R80/3)</f>
        <v>-0.80398483138760868</v>
      </c>
      <c r="AT80" s="11">
        <f>IF(('OddsRatio_working_3-way'!X80=0),IF(Q80&gt;0,-Q80^(1/3),(-Q80)^(1/3)),'OddsRatio_working_3-way'!AN80-'OddsRatio_working_3-way'!R80/3)</f>
        <v>-0.25033320301490558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2.12</v>
      </c>
      <c r="B81" s="4">
        <f>IF('True_Odds_Calculator_3-way'!B80="","",'True_Odds_Calculator_3-way'!B80)</f>
        <v>3.62</v>
      </c>
      <c r="C81" s="4">
        <f>IF('True_Odds_Calculator_3-way'!C80="","",'True_Odds_Calculator_3-way'!C80)</f>
        <v>3.57</v>
      </c>
      <c r="D81" s="9">
        <f t="shared" si="26"/>
        <v>0.46090047761488667</v>
      </c>
      <c r="E81" s="9">
        <f t="shared" si="27"/>
        <v>0.26765287982846703</v>
      </c>
      <c r="F81" s="9">
        <f t="shared" si="28"/>
        <v>0.27144664255664624</v>
      </c>
      <c r="G81" s="9">
        <f t="shared" si="29"/>
        <v>1.0443444575351766</v>
      </c>
      <c r="H81" s="9">
        <f t="shared" si="30"/>
        <v>2.1696657924393978</v>
      </c>
      <c r="I81" s="9">
        <f t="shared" si="31"/>
        <v>3.7361824787421622</v>
      </c>
      <c r="J81" s="9">
        <f t="shared" si="32"/>
        <v>3.6839652558654032</v>
      </c>
      <c r="K81" s="11">
        <f t="shared" si="33"/>
        <v>0.47169811320754712</v>
      </c>
      <c r="L81" s="11">
        <f t="shared" si="34"/>
        <v>0.27624309392265195</v>
      </c>
      <c r="M81" s="11">
        <f t="shared" si="35"/>
        <v>0.28011204481792717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-0.27525789842675308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0.2303120768791202</v>
      </c>
      <c r="Q81" s="11">
        <f>2*'OddsRatio_working_3-way'!K81*'OddsRatio_working_3-way'!L81*'OddsRatio_working_3-way'!M81</f>
        <v>7.2999073495759181E-2</v>
      </c>
      <c r="R81" s="11">
        <f t="shared" si="36"/>
        <v>0</v>
      </c>
      <c r="S81" s="11">
        <f t="shared" si="37"/>
        <v>-0.83671378076879022</v>
      </c>
      <c r="T81" s="11">
        <f t="shared" si="38"/>
        <v>-0.26520246617077348</v>
      </c>
      <c r="U81" s="11">
        <f>'OddsRatio_working_3-way'!S81-'OddsRatio_working_3-way'!R81^2/3</f>
        <v>-0.83671378076879022</v>
      </c>
      <c r="V81" s="11">
        <f>'OddsRatio_working_3-way'!S81*'OddsRatio_working_3-way'!R81/3-2*'OddsRatio_working_3-way'!R81^3/27-'OddsRatio_working_3-way'!T81</f>
        <v>0.26520246617077348</v>
      </c>
      <c r="W81" s="11">
        <f>'OddsRatio_working_3-way'!V81^2+4*'OddsRatio_working_3-way'!U81^3/27</f>
        <v>-1.6449120043538407E-2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0.14729347245091912</v>
      </c>
      <c r="Y81" s="11">
        <f>IF('OddsRatio_working_3-way'!W81&gt;=0,IF('OddsRatio_working_3-way'!V81+SQRT('OddsRatio_working_3-way'!W81)&gt;0,0,PI()),ACOS('OddsRatio_working_3-way'!V81/(2*'OddsRatio_working_3-way'!X81)))</f>
        <v>0.4504484957689483</v>
      </c>
      <c r="Z81" s="11">
        <f>'OddsRatio_working_3-way'!X81^(1/3)*COS('OddsRatio_working_3-way'!Y81/3)</f>
        <v>0.52217222876758829</v>
      </c>
      <c r="AA81" s="11">
        <f>'OddsRatio_working_3-way'!X81^(1/3)*COS(('OddsRatio_working_3-way'!Y81+2*PI())/3)</f>
        <v>-0.32950078985707748</v>
      </c>
      <c r="AB81" s="11">
        <f>'OddsRatio_working_3-way'!X81^(1/3)*COS(('OddsRatio_working_3-way'!Y81+4*PI())/3)</f>
        <v>-0.19267143891051053</v>
      </c>
      <c r="AC81" s="11">
        <f>'OddsRatio_working_3-way'!X81^(1/3)*SIN('OddsRatio_working_3-way'!Y81/3)</f>
        <v>7.8998462602042116E-2</v>
      </c>
      <c r="AD81" s="11">
        <f>'OddsRatio_working_3-way'!X81^(1/3)*SIN(('OddsRatio_working_3-way'!Y81+2*PI())/3)</f>
        <v>0.41271518396244988</v>
      </c>
      <c r="AE81" s="11">
        <f>'OddsRatio_working_3-way'!X81^(1/3)*SIN(('OddsRatio_working_3-way'!Y81+4*PI())/3)</f>
        <v>-0.49171364656449201</v>
      </c>
      <c r="AF81" s="11">
        <f>-'OddsRatio_working_3-way'!U81/(3*'OddsRatio_working_3-way'!X81^(1/3))*COS(('OddsRatio_working_3-way'!Y81)/3)</f>
        <v>0.52217222876758818</v>
      </c>
      <c r="AG81" s="11">
        <f>-'OddsRatio_working_3-way'!U81/(3*'OddsRatio_working_3-way'!X81^(1/3))*COS(('OddsRatio_working_3-way'!Y81+2*PI())/3)</f>
        <v>-0.32950078985707737</v>
      </c>
      <c r="AH81" s="11">
        <f>-'OddsRatio_working_3-way'!U81/(3*'OddsRatio_working_3-way'!X81^(1/3))*COS(('OddsRatio_working_3-way'!Y81+4*PI())/3)</f>
        <v>-0.19267143891051047</v>
      </c>
      <c r="AI81" s="11">
        <f>'OddsRatio_working_3-way'!U81/(3*'OddsRatio_working_3-way'!X81^(1/3))*SIN(('OddsRatio_working_3-way'!Y81)/3)</f>
        <v>-7.8998462602042102E-2</v>
      </c>
      <c r="AJ81" s="11">
        <f>'OddsRatio_working_3-way'!U81/(3*'OddsRatio_working_3-way'!X81^(1/3))*SIN(('OddsRatio_working_3-way'!Y81+2*PI())/3)</f>
        <v>-0.41271518396244983</v>
      </c>
      <c r="AK81" s="11">
        <f>'OddsRatio_working_3-way'!U81/(3*'OddsRatio_working_3-way'!X81^(1/3))*SIN(('OddsRatio_working_3-way'!Y81+4*PI())/3)</f>
        <v>0.4917136465644919</v>
      </c>
      <c r="AL81" s="11">
        <f>'OddsRatio_working_3-way'!Z81+'OddsRatio_working_3-way'!AF81</f>
        <v>1.0443444575351766</v>
      </c>
      <c r="AM81" s="11">
        <f>'OddsRatio_working_3-way'!AA81+'OddsRatio_working_3-way'!AG81</f>
        <v>-0.65900157971415485</v>
      </c>
      <c r="AN81" s="11">
        <f>'OddsRatio_working_3-way'!AB81+'OddsRatio_working_3-way'!AH81</f>
        <v>-0.385342877821021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1.0443444575351766</v>
      </c>
      <c r="AS81" s="11">
        <f>IF(('OddsRatio_working_3-way'!X81=0),IF(Q81&gt;0,-Q81^(1/3),(-Q81)^(1/3)),'OddsRatio_working_3-way'!AM81-'OddsRatio_working_3-way'!R81/3)</f>
        <v>-0.65900157971415485</v>
      </c>
      <c r="AT81" s="11">
        <f>IF(('OddsRatio_working_3-way'!X81=0),IF(Q81&gt;0,-Q81^(1/3),(-Q81)^(1/3)),'OddsRatio_working_3-way'!AN81-'OddsRatio_working_3-way'!R81/3)</f>
        <v>-0.385342877821021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3.31</v>
      </c>
      <c r="B82" s="4">
        <f>IF('True_Odds_Calculator_3-way'!B81="","",'True_Odds_Calculator_3-way'!B81)</f>
        <v>3.44</v>
      </c>
      <c r="C82" s="4">
        <f>IF('True_Odds_Calculator_3-way'!C81="","",'True_Odds_Calculator_3-way'!C81)</f>
        <v>2.2999999999999998</v>
      </c>
      <c r="D82" s="9">
        <f t="shared" si="26"/>
        <v>0.29335306920323889</v>
      </c>
      <c r="E82" s="9">
        <f t="shared" si="27"/>
        <v>0.28213319378741653</v>
      </c>
      <c r="F82" s="9">
        <f t="shared" si="28"/>
        <v>0.42451373700934447</v>
      </c>
      <c r="G82" s="9">
        <f t="shared" si="29"/>
        <v>1.0427972104758965</v>
      </c>
      <c r="H82" s="9">
        <f t="shared" si="30"/>
        <v>3.4088615561993207</v>
      </c>
      <c r="I82" s="9">
        <f t="shared" si="31"/>
        <v>3.5444251935611879</v>
      </c>
      <c r="J82" s="9">
        <f t="shared" si="32"/>
        <v>2.3556363736186654</v>
      </c>
      <c r="K82" s="11">
        <f t="shared" si="33"/>
        <v>0.30211480362537763</v>
      </c>
      <c r="L82" s="11">
        <f t="shared" si="34"/>
        <v>0.29069767441860467</v>
      </c>
      <c r="M82" s="11">
        <f t="shared" si="35"/>
        <v>0.43478260869565222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-0.27978916113502317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0.23101549063871779</v>
      </c>
      <c r="Q82" s="11">
        <f>2*'OddsRatio_working_3-way'!K82*'OddsRatio_working_3-way'!L82*'OddsRatio_working_3-way'!M82</f>
        <v>7.6368757235939763E-2</v>
      </c>
      <c r="R82" s="11">
        <f t="shared" si="36"/>
        <v>0</v>
      </c>
      <c r="S82" s="11">
        <f t="shared" si="37"/>
        <v>-0.8256770551852517</v>
      </c>
      <c r="T82" s="11">
        <f t="shared" si="38"/>
        <v>-0.2729510926232237</v>
      </c>
      <c r="U82" s="11">
        <f>'OddsRatio_working_3-way'!S82-'OddsRatio_working_3-way'!R82^2/3</f>
        <v>-0.8256770551852517</v>
      </c>
      <c r="V82" s="11">
        <f>'OddsRatio_working_3-way'!S82*'OddsRatio_working_3-way'!R82/3-2*'OddsRatio_working_3-way'!R82^3/27-'OddsRatio_working_3-way'!T82</f>
        <v>0.2729510926232237</v>
      </c>
      <c r="W82" s="11">
        <f>'OddsRatio_working_3-way'!V82^2+4*'OddsRatio_working_3-way'!U82^3/27</f>
        <v>-8.8901783566723569E-3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0.1443887784082302</v>
      </c>
      <c r="Y82" s="11">
        <f>IF('OddsRatio_working_3-way'!W82&gt;=0,IF('OddsRatio_working_3-way'!V82+SQRT('OddsRatio_working_3-way'!W82)&gt;0,0,PI()),ACOS('OddsRatio_working_3-way'!V82/(2*'OddsRatio_working_3-way'!X82)))</f>
        <v>0.33260511563553563</v>
      </c>
      <c r="Z82" s="11">
        <f>'OddsRatio_working_3-way'!X82^(1/3)*COS('OddsRatio_working_3-way'!Y82/3)</f>
        <v>0.52139860523794823</v>
      </c>
      <c r="AA82" s="11">
        <f>'OddsRatio_working_3-way'!X82^(1/3)*COS(('OddsRatio_working_3-way'!Y82+2*PI())/3)</f>
        <v>-0.31096743007817707</v>
      </c>
      <c r="AB82" s="11">
        <f>'OddsRatio_working_3-way'!X82^(1/3)*COS(('OddsRatio_working_3-way'!Y82+4*PI())/3)</f>
        <v>-0.21043117515977119</v>
      </c>
      <c r="AC82" s="11">
        <f>'OddsRatio_working_3-way'!X82^(1/3)*SIN('OddsRatio_working_3-way'!Y82/3)</f>
        <v>5.8044633840458625E-2</v>
      </c>
      <c r="AD82" s="11">
        <f>'OddsRatio_working_3-way'!X82^(1/3)*SIN(('OddsRatio_working_3-way'!Y82+2*PI())/3)</f>
        <v>0.4225221207136079</v>
      </c>
      <c r="AE82" s="11">
        <f>'OddsRatio_working_3-way'!X82^(1/3)*SIN(('OddsRatio_working_3-way'!Y82+4*PI())/3)</f>
        <v>-0.48056675455406644</v>
      </c>
      <c r="AF82" s="11">
        <f>-'OddsRatio_working_3-way'!U82/(3*'OddsRatio_working_3-way'!X82^(1/3))*COS(('OddsRatio_working_3-way'!Y82)/3)</f>
        <v>0.52139860523794812</v>
      </c>
      <c r="AG82" s="11">
        <f>-'OddsRatio_working_3-way'!U82/(3*'OddsRatio_working_3-way'!X82^(1/3))*COS(('OddsRatio_working_3-way'!Y82+2*PI())/3)</f>
        <v>-0.31096743007817701</v>
      </c>
      <c r="AH82" s="11">
        <f>-'OddsRatio_working_3-way'!U82/(3*'OddsRatio_working_3-way'!X82^(1/3))*COS(('OddsRatio_working_3-way'!Y82+4*PI())/3)</f>
        <v>-0.21043117515977114</v>
      </c>
      <c r="AI82" s="11">
        <f>'OddsRatio_working_3-way'!U82/(3*'OddsRatio_working_3-way'!X82^(1/3))*SIN(('OddsRatio_working_3-way'!Y82)/3)</f>
        <v>-5.8044633840458611E-2</v>
      </c>
      <c r="AJ82" s="11">
        <f>'OddsRatio_working_3-way'!U82/(3*'OddsRatio_working_3-way'!X82^(1/3))*SIN(('OddsRatio_working_3-way'!Y82+2*PI())/3)</f>
        <v>-0.42252212071360784</v>
      </c>
      <c r="AK82" s="11">
        <f>'OddsRatio_working_3-way'!U82/(3*'OddsRatio_working_3-way'!X82^(1/3))*SIN(('OddsRatio_working_3-way'!Y82+4*PI())/3)</f>
        <v>0.48056675455406633</v>
      </c>
      <c r="AL82" s="11">
        <f>'OddsRatio_working_3-way'!Z82+'OddsRatio_working_3-way'!AF82</f>
        <v>1.0427972104758965</v>
      </c>
      <c r="AM82" s="11">
        <f>'OddsRatio_working_3-way'!AA82+'OddsRatio_working_3-way'!AG82</f>
        <v>-0.62193486015635413</v>
      </c>
      <c r="AN82" s="11">
        <f>'OddsRatio_working_3-way'!AB82+'OddsRatio_working_3-way'!AH82</f>
        <v>-0.42086235031954233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1.0427972104758965</v>
      </c>
      <c r="AS82" s="11">
        <f>IF(('OddsRatio_working_3-way'!X82=0),IF(Q82&gt;0,-Q82^(1/3),(-Q82)^(1/3)),'OddsRatio_working_3-way'!AM82-'OddsRatio_working_3-way'!R82/3)</f>
        <v>-0.62193486015635413</v>
      </c>
      <c r="AT82" s="11">
        <f>IF(('OddsRatio_working_3-way'!X82=0),IF(Q82&gt;0,-Q82^(1/3),(-Q82)^(1/3)),'OddsRatio_working_3-way'!AN82-'OddsRatio_working_3-way'!R82/3)</f>
        <v>-0.42086235031954233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3.13</v>
      </c>
      <c r="B83" s="4">
        <f>IF('True_Odds_Calculator_3-way'!B82="","",'True_Odds_Calculator_3-way'!B82)</f>
        <v>3.51</v>
      </c>
      <c r="C83" s="4">
        <f>IF('True_Odds_Calculator_3-way'!C82="","",'True_Odds_Calculator_3-way'!C82)</f>
        <v>2.33</v>
      </c>
      <c r="D83" s="9">
        <f t="shared" si="26"/>
        <v>0.30854740916987194</v>
      </c>
      <c r="E83" s="9">
        <f t="shared" si="27"/>
        <v>0.27466531666670696</v>
      </c>
      <c r="F83" s="9">
        <f t="shared" si="28"/>
        <v>0.41678727416342093</v>
      </c>
      <c r="G83" s="9">
        <f t="shared" si="29"/>
        <v>1.0521093998847642</v>
      </c>
      <c r="H83" s="9">
        <f t="shared" si="30"/>
        <v>3.2409930217545475</v>
      </c>
      <c r="I83" s="9">
        <f t="shared" si="31"/>
        <v>3.640794593710758</v>
      </c>
      <c r="J83" s="9">
        <f t="shared" si="32"/>
        <v>2.3993055018467366</v>
      </c>
      <c r="K83" s="11">
        <f t="shared" si="33"/>
        <v>0.31948881789137379</v>
      </c>
      <c r="L83" s="11">
        <f t="shared" si="34"/>
        <v>0.28490028490028491</v>
      </c>
      <c r="M83" s="11">
        <f t="shared" si="35"/>
        <v>0.42918454935622319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-0.27777783637592479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0.23322062565710497</v>
      </c>
      <c r="Q83" s="11">
        <f>2*'OddsRatio_working_3-way'!K83*'OddsRatio_working_3-way'!L83*'OddsRatio_working_3-way'!M83</f>
        <v>7.8130862866701831E-2</v>
      </c>
      <c r="R83" s="11">
        <f t="shared" si="36"/>
        <v>0</v>
      </c>
      <c r="S83" s="11">
        <f t="shared" si="37"/>
        <v>-0.83959407525041252</v>
      </c>
      <c r="T83" s="11">
        <f t="shared" si="38"/>
        <v>-0.28127104698506283</v>
      </c>
      <c r="U83" s="11">
        <f>'OddsRatio_working_3-way'!S83-'OddsRatio_working_3-way'!R83^2/3</f>
        <v>-0.83959407525041252</v>
      </c>
      <c r="V83" s="11">
        <f>'OddsRatio_working_3-way'!S83*'OddsRatio_working_3-way'!R83/3-2*'OddsRatio_working_3-way'!R83^3/27-'OddsRatio_working_3-way'!T83</f>
        <v>0.28127104698506283</v>
      </c>
      <c r="W83" s="11">
        <f>'OddsRatio_working_3-way'!V83^2+4*'OddsRatio_working_3-way'!U83^3/27</f>
        <v>-8.5673616325104146E-3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0.14805468880162478</v>
      </c>
      <c r="Y83" s="11">
        <f>IF('OddsRatio_working_3-way'!W83&gt;=0,IF('OddsRatio_working_3-way'!V83+SQRT('OddsRatio_working_3-way'!W83)&gt;0,0,PI()),ACOS('OddsRatio_working_3-way'!V83/(2*'OddsRatio_working_3-way'!X83)))</f>
        <v>0.31791565259746735</v>
      </c>
      <c r="Z83" s="11">
        <f>'OddsRatio_working_3-way'!X83^(1/3)*COS('OddsRatio_working_3-way'!Y83/3)</f>
        <v>0.52605469994238208</v>
      </c>
      <c r="AA83" s="11">
        <f>'OddsRatio_working_3-way'!X83^(1/3)*COS(('OddsRatio_working_3-way'!Y83+2*PI())/3)</f>
        <v>-0.31148721288887699</v>
      </c>
      <c r="AB83" s="11">
        <f>'OddsRatio_working_3-way'!X83^(1/3)*COS(('OddsRatio_working_3-way'!Y83+4*PI())/3)</f>
        <v>-0.21456748705350512</v>
      </c>
      <c r="AC83" s="11">
        <f>'OddsRatio_working_3-way'!X83^(1/3)*SIN('OddsRatio_working_3-way'!Y83/3)</f>
        <v>5.5956629800836807E-2</v>
      </c>
      <c r="AD83" s="11">
        <f>'OddsRatio_working_3-way'!X83^(1/3)*SIN(('OddsRatio_working_3-way'!Y83+2*PI())/3)</f>
        <v>0.42759841902988471</v>
      </c>
      <c r="AE83" s="11">
        <f>'OddsRatio_working_3-way'!X83^(1/3)*SIN(('OddsRatio_working_3-way'!Y83+4*PI())/3)</f>
        <v>-0.48355504883072142</v>
      </c>
      <c r="AF83" s="11">
        <f>-'OddsRatio_working_3-way'!U83/(3*'OddsRatio_working_3-way'!X83^(1/3))*COS(('OddsRatio_working_3-way'!Y83)/3)</f>
        <v>0.52605469994238208</v>
      </c>
      <c r="AG83" s="11">
        <f>-'OddsRatio_working_3-way'!U83/(3*'OddsRatio_working_3-way'!X83^(1/3))*COS(('OddsRatio_working_3-way'!Y83+2*PI())/3)</f>
        <v>-0.31148721288887699</v>
      </c>
      <c r="AH83" s="11">
        <f>-'OddsRatio_working_3-way'!U83/(3*'OddsRatio_working_3-way'!X83^(1/3))*COS(('OddsRatio_working_3-way'!Y83+4*PI())/3)</f>
        <v>-0.21456748705350512</v>
      </c>
      <c r="AI83" s="11">
        <f>'OddsRatio_working_3-way'!U83/(3*'OddsRatio_working_3-way'!X83^(1/3))*SIN(('OddsRatio_working_3-way'!Y83)/3)</f>
        <v>-5.5956629800836807E-2</v>
      </c>
      <c r="AJ83" s="11">
        <f>'OddsRatio_working_3-way'!U83/(3*'OddsRatio_working_3-way'!X83^(1/3))*SIN(('OddsRatio_working_3-way'!Y83+2*PI())/3)</f>
        <v>-0.42759841902988471</v>
      </c>
      <c r="AK83" s="11">
        <f>'OddsRatio_working_3-way'!U83/(3*'OddsRatio_working_3-way'!X83^(1/3))*SIN(('OddsRatio_working_3-way'!Y83+4*PI())/3)</f>
        <v>0.48355504883072142</v>
      </c>
      <c r="AL83" s="11">
        <f>'OddsRatio_working_3-way'!Z83+'OddsRatio_working_3-way'!AF83</f>
        <v>1.0521093998847642</v>
      </c>
      <c r="AM83" s="11">
        <f>'OddsRatio_working_3-way'!AA83+'OddsRatio_working_3-way'!AG83</f>
        <v>-0.62297442577775397</v>
      </c>
      <c r="AN83" s="11">
        <f>'OddsRatio_working_3-way'!AB83+'OddsRatio_working_3-way'!AH83</f>
        <v>-0.42913497410701024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1.0521093998847642</v>
      </c>
      <c r="AS83" s="11">
        <f>IF(('OddsRatio_working_3-way'!X83=0),IF(Q83&gt;0,-Q83^(1/3),(-Q83)^(1/3)),'OddsRatio_working_3-way'!AM83-'OddsRatio_working_3-way'!R83/3)</f>
        <v>-0.62297442577775397</v>
      </c>
      <c r="AT83" s="11">
        <f>IF(('OddsRatio_working_3-way'!X83=0),IF(Q83&gt;0,-Q83^(1/3),(-Q83)^(1/3)),'OddsRatio_working_3-way'!AN83-'OddsRatio_working_3-way'!R83/3)</f>
        <v>-0.42913497410701024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2.72</v>
      </c>
      <c r="B84" s="4">
        <f>IF('True_Odds_Calculator_3-way'!B83="","",'True_Odds_Calculator_3-way'!B83)</f>
        <v>3.66</v>
      </c>
      <c r="C84" s="4">
        <f>IF('True_Odds_Calculator_3-way'!C83="","",'True_Odds_Calculator_3-way'!C83)</f>
        <v>2.58</v>
      </c>
      <c r="D84" s="9">
        <f t="shared" si="26"/>
        <v>0.35773682895653747</v>
      </c>
      <c r="E84" s="9">
        <f t="shared" si="27"/>
        <v>0.26479325883679156</v>
      </c>
      <c r="F84" s="9">
        <f t="shared" si="28"/>
        <v>0.37746991220667092</v>
      </c>
      <c r="G84" s="9">
        <f t="shared" si="29"/>
        <v>1.0438087167689201</v>
      </c>
      <c r="H84" s="9">
        <f t="shared" si="30"/>
        <v>2.7953509928425428</v>
      </c>
      <c r="I84" s="9">
        <f t="shared" si="31"/>
        <v>3.7765311866053275</v>
      </c>
      <c r="J84" s="9">
        <f t="shared" si="32"/>
        <v>2.649217772494894</v>
      </c>
      <c r="K84" s="11">
        <f t="shared" si="33"/>
        <v>0.36764705882352938</v>
      </c>
      <c r="L84" s="11">
        <f t="shared" si="34"/>
        <v>0.27322404371584696</v>
      </c>
      <c r="M84" s="11">
        <f t="shared" si="35"/>
        <v>0.38759689922480617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-0.28144755169827496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0.23204732394927724</v>
      </c>
      <c r="Q84" s="11">
        <f>2*'OddsRatio_working_3-way'!K84*'OddsRatio_working_3-way'!L84*'OddsRatio_working_3-way'!M84</f>
        <v>7.7868229513180259E-2</v>
      </c>
      <c r="R84" s="11">
        <f t="shared" si="36"/>
        <v>0</v>
      </c>
      <c r="S84" s="11">
        <f t="shared" si="37"/>
        <v>-0.82447803347048798</v>
      </c>
      <c r="T84" s="11">
        <f t="shared" si="38"/>
        <v>-0.27667048103036501</v>
      </c>
      <c r="U84" s="11">
        <f>'OddsRatio_working_3-way'!S84-'OddsRatio_working_3-way'!R84^2/3</f>
        <v>-0.82447803347048798</v>
      </c>
      <c r="V84" s="11">
        <f>'OddsRatio_working_3-way'!S84*'OddsRatio_working_3-way'!R84/3-2*'OddsRatio_working_3-way'!R84^3/27-'OddsRatio_working_3-way'!T84</f>
        <v>0.27667048103036501</v>
      </c>
      <c r="W84" s="11">
        <f>'OddsRatio_working_3-way'!V84^2+4*'OddsRatio_working_3-way'!U84^3/27</f>
        <v>-6.4831499281689103E-3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0.14407437749452753</v>
      </c>
      <c r="Y84" s="11">
        <f>IF('OddsRatio_working_3-way'!W84&gt;=0,IF('OddsRatio_working_3-way'!V84+SQRT('OddsRatio_working_3-way'!W84)&gt;0,0,PI()),ACOS('OddsRatio_working_3-way'!V84/(2*'OddsRatio_working_3-way'!X84)))</f>
        <v>0.28320259134681081</v>
      </c>
      <c r="Z84" s="11">
        <f>'OddsRatio_working_3-way'!X84^(1/3)*COS('OddsRatio_working_3-way'!Y84/3)</f>
        <v>0.52190435838446014</v>
      </c>
      <c r="AA84" s="11">
        <f>'OddsRatio_working_3-way'!X84^(1/3)*COS(('OddsRatio_working_3-way'!Y84+2*PI())/3)</f>
        <v>-0.30374690891565298</v>
      </c>
      <c r="AB84" s="11">
        <f>'OddsRatio_working_3-way'!X84^(1/3)*COS(('OddsRatio_working_3-way'!Y84+4*PI())/3)</f>
        <v>-0.21815744946880702</v>
      </c>
      <c r="AC84" s="11">
        <f>'OddsRatio_working_3-way'!X84^(1/3)*SIN('OddsRatio_working_3-way'!Y84/3)</f>
        <v>4.9415097451431036E-2</v>
      </c>
      <c r="AD84" s="11">
        <f>'OddsRatio_working_3-way'!X84^(1/3)*SIN(('OddsRatio_working_3-way'!Y84+2*PI())/3)</f>
        <v>0.42727488398104491</v>
      </c>
      <c r="AE84" s="11">
        <f>'OddsRatio_working_3-way'!X84^(1/3)*SIN(('OddsRatio_working_3-way'!Y84+4*PI())/3)</f>
        <v>-0.47668998143247598</v>
      </c>
      <c r="AF84" s="11">
        <f>-'OddsRatio_working_3-way'!U84/(3*'OddsRatio_working_3-way'!X84^(1/3))*COS(('OddsRatio_working_3-way'!Y84)/3)</f>
        <v>0.52190435838446003</v>
      </c>
      <c r="AG84" s="11">
        <f>-'OddsRatio_working_3-way'!U84/(3*'OddsRatio_working_3-way'!X84^(1/3))*COS(('OddsRatio_working_3-way'!Y84+2*PI())/3)</f>
        <v>-0.30374690891565292</v>
      </c>
      <c r="AH84" s="11">
        <f>-'OddsRatio_working_3-way'!U84/(3*'OddsRatio_working_3-way'!X84^(1/3))*COS(('OddsRatio_working_3-way'!Y84+4*PI())/3)</f>
        <v>-0.218157449468807</v>
      </c>
      <c r="AI84" s="11">
        <f>'OddsRatio_working_3-way'!U84/(3*'OddsRatio_working_3-way'!X84^(1/3))*SIN(('OddsRatio_working_3-way'!Y84)/3)</f>
        <v>-4.941509745143103E-2</v>
      </c>
      <c r="AJ84" s="11">
        <f>'OddsRatio_working_3-way'!U84/(3*'OddsRatio_working_3-way'!X84^(1/3))*SIN(('OddsRatio_working_3-way'!Y84+2*PI())/3)</f>
        <v>-0.4272748839810448</v>
      </c>
      <c r="AK84" s="11">
        <f>'OddsRatio_working_3-way'!U84/(3*'OddsRatio_working_3-way'!X84^(1/3))*SIN(('OddsRatio_working_3-way'!Y84+4*PI())/3)</f>
        <v>0.47668998143247587</v>
      </c>
      <c r="AL84" s="11">
        <f>'OddsRatio_working_3-way'!Z84+'OddsRatio_working_3-way'!AF84</f>
        <v>1.0438087167689201</v>
      </c>
      <c r="AM84" s="11">
        <f>'OddsRatio_working_3-way'!AA84+'OddsRatio_working_3-way'!AG84</f>
        <v>-0.60749381783130585</v>
      </c>
      <c r="AN84" s="11">
        <f>'OddsRatio_working_3-way'!AB84+'OddsRatio_working_3-way'!AH84</f>
        <v>-0.43631489893761399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1.0438087167689201</v>
      </c>
      <c r="AS84" s="11">
        <f>IF(('OddsRatio_working_3-way'!X84=0),IF(Q84&gt;0,-Q84^(1/3),(-Q84)^(1/3)),'OddsRatio_working_3-way'!AM84-'OddsRatio_working_3-way'!R84/3)</f>
        <v>-0.60749381783130585</v>
      </c>
      <c r="AT84" s="11">
        <f>IF(('OddsRatio_working_3-way'!X84=0),IF(Q84&gt;0,-Q84^(1/3),(-Q84)^(1/3)),'OddsRatio_working_3-way'!AN84-'OddsRatio_working_3-way'!R84/3)</f>
        <v>-0.43631489893761399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2.12</v>
      </c>
      <c r="B85" s="4">
        <f>IF('True_Odds_Calculator_3-way'!B84="","",'True_Odds_Calculator_3-way'!B84)</f>
        <v>3.34</v>
      </c>
      <c r="C85" s="4">
        <f>IF('True_Odds_Calculator_3-way'!C84="","",'True_Odds_Calculator_3-way'!C84)</f>
        <v>3.88</v>
      </c>
      <c r="D85" s="9">
        <f t="shared" si="26"/>
        <v>0.46059102879447822</v>
      </c>
      <c r="E85" s="9">
        <f t="shared" si="27"/>
        <v>0.29012319938770659</v>
      </c>
      <c r="F85" s="9">
        <f t="shared" si="28"/>
        <v>0.24928577181781511</v>
      </c>
      <c r="G85" s="9">
        <f t="shared" si="29"/>
        <v>1.0456459695331495</v>
      </c>
      <c r="H85" s="9">
        <f t="shared" si="30"/>
        <v>2.1711234858771276</v>
      </c>
      <c r="I85" s="9">
        <f t="shared" si="31"/>
        <v>3.4468115687075698</v>
      </c>
      <c r="J85" s="9">
        <f t="shared" si="32"/>
        <v>4.0114603922554695</v>
      </c>
      <c r="K85" s="11">
        <f t="shared" si="33"/>
        <v>0.47169811320754712</v>
      </c>
      <c r="L85" s="11">
        <f t="shared" si="34"/>
        <v>0.29940119760479045</v>
      </c>
      <c r="M85" s="11">
        <f t="shared" si="35"/>
        <v>0.25773195876288663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-0.2747339400172617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0.23076779722018714</v>
      </c>
      <c r="Q85" s="11">
        <f>2*'OddsRatio_working_3-way'!K85*'OddsRatio_working_3-way'!L85*'OddsRatio_working_3-way'!M85</f>
        <v>7.2797412372298795E-2</v>
      </c>
      <c r="R85" s="11">
        <f t="shared" si="36"/>
        <v>0</v>
      </c>
      <c r="S85" s="11">
        <f t="shared" si="37"/>
        <v>-0.8399682878849547</v>
      </c>
      <c r="T85" s="11">
        <f t="shared" si="38"/>
        <v>-0.26497422330755671</v>
      </c>
      <c r="U85" s="11">
        <f>'OddsRatio_working_3-way'!S85-'OddsRatio_working_3-way'!R85^2/3</f>
        <v>-0.8399682878849547</v>
      </c>
      <c r="V85" s="11">
        <f>'OddsRatio_working_3-way'!S85*'OddsRatio_working_3-way'!R85/3-2*'OddsRatio_working_3-way'!R85^3/27-'OddsRatio_working_3-way'!T85</f>
        <v>0.26497422330755671</v>
      </c>
      <c r="W85" s="11">
        <f>'OddsRatio_working_3-way'!V85^2+4*'OddsRatio_working_3-way'!U85^3/27</f>
        <v>-1.7586716438719868E-2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0.14815368326180994</v>
      </c>
      <c r="Y85" s="11">
        <f>IF('OddsRatio_working_3-way'!W85&gt;=0,IF('OddsRatio_working_3-way'!V85+SQRT('OddsRatio_working_3-way'!W85)&gt;0,0,PI()),ACOS('OddsRatio_working_3-way'!V85/(2*'OddsRatio_working_3-way'!X85)))</f>
        <v>0.46403340213584121</v>
      </c>
      <c r="Z85" s="11">
        <f>'OddsRatio_working_3-way'!X85^(1/3)*COS('OddsRatio_working_3-way'!Y85/3)</f>
        <v>0.52282298476657474</v>
      </c>
      <c r="AA85" s="11">
        <f>'OddsRatio_working_3-way'!X85^(1/3)*COS(('OddsRatio_working_3-way'!Y85+2*PI())/3)</f>
        <v>-0.33201012495549931</v>
      </c>
      <c r="AB85" s="11">
        <f>'OddsRatio_working_3-way'!X85^(1/3)*COS(('OddsRatio_working_3-way'!Y85+4*PI())/3)</f>
        <v>-0.19081285981107526</v>
      </c>
      <c r="AC85" s="11">
        <f>'OddsRatio_working_3-way'!X85^(1/3)*SIN('OddsRatio_working_3-way'!Y85/3)</f>
        <v>8.1520279039972082E-2</v>
      </c>
      <c r="AD85" s="11">
        <f>'OddsRatio_working_3-way'!X85^(1/3)*SIN(('OddsRatio_working_3-way'!Y85+2*PI())/3)</f>
        <v>0.41201784697027222</v>
      </c>
      <c r="AE85" s="11">
        <f>'OddsRatio_working_3-way'!X85^(1/3)*SIN(('OddsRatio_working_3-way'!Y85+4*PI())/3)</f>
        <v>-0.49353812601024438</v>
      </c>
      <c r="AF85" s="11">
        <f>-'OddsRatio_working_3-way'!U85/(3*'OddsRatio_working_3-way'!X85^(1/3))*COS(('OddsRatio_working_3-way'!Y85)/3)</f>
        <v>0.52282298476657474</v>
      </c>
      <c r="AG85" s="11">
        <f>-'OddsRatio_working_3-way'!U85/(3*'OddsRatio_working_3-way'!X85^(1/3))*COS(('OddsRatio_working_3-way'!Y85+2*PI())/3)</f>
        <v>-0.33201012495549931</v>
      </c>
      <c r="AH85" s="11">
        <f>-'OddsRatio_working_3-way'!U85/(3*'OddsRatio_working_3-way'!X85^(1/3))*COS(('OddsRatio_working_3-way'!Y85+4*PI())/3)</f>
        <v>-0.19081285981107526</v>
      </c>
      <c r="AI85" s="11">
        <f>'OddsRatio_working_3-way'!U85/(3*'OddsRatio_working_3-way'!X85^(1/3))*SIN(('OddsRatio_working_3-way'!Y85)/3)</f>
        <v>-8.1520279039972082E-2</v>
      </c>
      <c r="AJ85" s="11">
        <f>'OddsRatio_working_3-way'!U85/(3*'OddsRatio_working_3-way'!X85^(1/3))*SIN(('OddsRatio_working_3-way'!Y85+2*PI())/3)</f>
        <v>-0.41201784697027222</v>
      </c>
      <c r="AK85" s="11">
        <f>'OddsRatio_working_3-way'!U85/(3*'OddsRatio_working_3-way'!X85^(1/3))*SIN(('OddsRatio_working_3-way'!Y85+4*PI())/3)</f>
        <v>0.49353812601024438</v>
      </c>
      <c r="AL85" s="11">
        <f>'OddsRatio_working_3-way'!Z85+'OddsRatio_working_3-way'!AF85</f>
        <v>1.0456459695331495</v>
      </c>
      <c r="AM85" s="11">
        <f>'OddsRatio_working_3-way'!AA85+'OddsRatio_working_3-way'!AG85</f>
        <v>-0.66402024991099862</v>
      </c>
      <c r="AN85" s="11">
        <f>'OddsRatio_working_3-way'!AB85+'OddsRatio_working_3-way'!AH85</f>
        <v>-0.38162571962215053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1.0456459695331495</v>
      </c>
      <c r="AS85" s="11">
        <f>IF(('OddsRatio_working_3-way'!X85=0),IF(Q85&gt;0,-Q85^(1/3),(-Q85)^(1/3)),'OddsRatio_working_3-way'!AM85-'OddsRatio_working_3-way'!R85/3)</f>
        <v>-0.66402024991099862</v>
      </c>
      <c r="AT85" s="11">
        <f>IF(('OddsRatio_working_3-way'!X85=0),IF(Q85&gt;0,-Q85^(1/3),(-Q85)^(1/3)),'OddsRatio_working_3-way'!AN85-'OddsRatio_working_3-way'!R85/3)</f>
        <v>-0.38162571962215053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</v>
      </c>
      <c r="B86" s="4">
        <f>IF('True_Odds_Calculator_3-way'!B85="","",'True_Odds_Calculator_3-way'!B85)</f>
        <v>4.13</v>
      </c>
      <c r="C86" s="4">
        <f>IF('True_Odds_Calculator_3-way'!C85="","",'True_Odds_Calculator_3-way'!C85)</f>
        <v>5.73</v>
      </c>
      <c r="D86" s="9">
        <f t="shared" si="26"/>
        <v>0.6073171074524103</v>
      </c>
      <c r="E86" s="9">
        <f t="shared" si="27"/>
        <v>0.22867466144988288</v>
      </c>
      <c r="F86" s="9">
        <f t="shared" si="28"/>
        <v>0.16400823109770676</v>
      </c>
      <c r="G86" s="9">
        <f t="shared" si="29"/>
        <v>1.0776437540590784</v>
      </c>
      <c r="H86" s="9">
        <f t="shared" si="30"/>
        <v>1.6465862524354471</v>
      </c>
      <c r="I86" s="9">
        <f t="shared" si="31"/>
        <v>4.3730249502049157</v>
      </c>
      <c r="J86" s="9">
        <f t="shared" si="32"/>
        <v>6.097254956699441</v>
      </c>
      <c r="K86" s="11">
        <f t="shared" si="33"/>
        <v>0.625</v>
      </c>
      <c r="L86" s="11">
        <f t="shared" si="34"/>
        <v>0.24213075060532688</v>
      </c>
      <c r="M86" s="11">
        <f t="shared" si="35"/>
        <v>0.17452006980802792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-0.23460219565685891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0.22343217169732388</v>
      </c>
      <c r="Q86" s="11">
        <f>2*'OddsRatio_working_3-way'!K86*'OddsRatio_working_3-way'!L86*'OddsRatio_working_3-way'!M86</f>
        <v>5.2820844372889808E-2</v>
      </c>
      <c r="R86" s="11">
        <f t="shared" si="36"/>
        <v>0</v>
      </c>
      <c r="S86" s="11">
        <f t="shared" si="37"/>
        <v>-0.95238738525758349</v>
      </c>
      <c r="T86" s="11">
        <f t="shared" si="38"/>
        <v>-0.22515068209399139</v>
      </c>
      <c r="U86" s="11">
        <f>'OddsRatio_working_3-way'!S86-'OddsRatio_working_3-way'!R86^2/3</f>
        <v>-0.95238738525758349</v>
      </c>
      <c r="V86" s="11">
        <f>'OddsRatio_working_3-way'!S86*'OddsRatio_working_3-way'!R86/3-2*'OddsRatio_working_3-way'!R86^3/27-'OddsRatio_working_3-way'!T86</f>
        <v>0.22515068209399139</v>
      </c>
      <c r="W86" s="11">
        <f>'OddsRatio_working_3-way'!V86^2+4*'OddsRatio_working_3-way'!U86^3/27</f>
        <v>-7.7285704141635242E-2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0.17887043760011381</v>
      </c>
      <c r="Y86" s="11">
        <f>IF('OddsRatio_working_3-way'!W86&gt;=0,IF('OddsRatio_working_3-way'!V86+SQRT('OddsRatio_working_3-way'!W86)&gt;0,0,PI()),ACOS('OddsRatio_working_3-way'!V86/(2*'OddsRatio_working_3-way'!X86)))</f>
        <v>0.89005657316886433</v>
      </c>
      <c r="Z86" s="11">
        <f>'OddsRatio_working_3-way'!X86^(1/3)*COS('OddsRatio_working_3-way'!Y86/3)</f>
        <v>0.53882187702953921</v>
      </c>
      <c r="AA86" s="11">
        <f>'OddsRatio_working_3-way'!X86^(1/3)*COS(('OddsRatio_working_3-way'!Y86+2*PI())/3)</f>
        <v>-0.41206466240646838</v>
      </c>
      <c r="AB86" s="11">
        <f>'OddsRatio_working_3-way'!X86^(1/3)*COS(('OddsRatio_working_3-way'!Y86+4*PI())/3)</f>
        <v>-0.12675721462307099</v>
      </c>
      <c r="AC86" s="11">
        <f>'OddsRatio_working_3-way'!X86^(1/3)*SIN('OddsRatio_working_3-way'!Y86/3)</f>
        <v>0.16472233177954967</v>
      </c>
      <c r="AD86" s="11">
        <f>'OddsRatio_working_3-way'!X86^(1/3)*SIN(('OddsRatio_working_3-way'!Y86+2*PI())/3)</f>
        <v>0.38427226773262102</v>
      </c>
      <c r="AE86" s="11">
        <f>'OddsRatio_working_3-way'!X86^(1/3)*SIN(('OddsRatio_working_3-way'!Y86+4*PI())/3)</f>
        <v>-0.54899459951217067</v>
      </c>
      <c r="AF86" s="11">
        <f>-'OddsRatio_working_3-way'!U86/(3*'OddsRatio_working_3-way'!X86^(1/3))*COS(('OddsRatio_working_3-way'!Y86)/3)</f>
        <v>0.5388218770295391</v>
      </c>
      <c r="AG86" s="11">
        <f>-'OddsRatio_working_3-way'!U86/(3*'OddsRatio_working_3-way'!X86^(1/3))*COS(('OddsRatio_working_3-way'!Y86+2*PI())/3)</f>
        <v>-0.41206466240646827</v>
      </c>
      <c r="AH86" s="11">
        <f>-'OddsRatio_working_3-way'!U86/(3*'OddsRatio_working_3-way'!X86^(1/3))*COS(('OddsRatio_working_3-way'!Y86+4*PI())/3)</f>
        <v>-0.12675721462307096</v>
      </c>
      <c r="AI86" s="11">
        <f>'OddsRatio_working_3-way'!U86/(3*'OddsRatio_working_3-way'!X86^(1/3))*SIN(('OddsRatio_working_3-way'!Y86)/3)</f>
        <v>-0.16472233177954965</v>
      </c>
      <c r="AJ86" s="11">
        <f>'OddsRatio_working_3-way'!U86/(3*'OddsRatio_working_3-way'!X86^(1/3))*SIN(('OddsRatio_working_3-way'!Y86+2*PI())/3)</f>
        <v>-0.38427226773262096</v>
      </c>
      <c r="AK86" s="11">
        <f>'OddsRatio_working_3-way'!U86/(3*'OddsRatio_working_3-way'!X86^(1/3))*SIN(('OddsRatio_working_3-way'!Y86+4*PI())/3)</f>
        <v>0.54899459951217056</v>
      </c>
      <c r="AL86" s="11">
        <f>'OddsRatio_working_3-way'!Z86+'OddsRatio_working_3-way'!AF86</f>
        <v>1.0776437540590784</v>
      </c>
      <c r="AM86" s="11">
        <f>'OddsRatio_working_3-way'!AA86+'OddsRatio_working_3-way'!AG86</f>
        <v>-0.82412932481293666</v>
      </c>
      <c r="AN86" s="11">
        <f>'OddsRatio_working_3-way'!AB86+'OddsRatio_working_3-way'!AH86</f>
        <v>-0.25351442924614198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1.0776437540590784</v>
      </c>
      <c r="AS86" s="11">
        <f>IF(('OddsRatio_working_3-way'!X86=0),IF(Q86&gt;0,-Q86^(1/3),(-Q86)^(1/3)),'OddsRatio_working_3-way'!AM86-'OddsRatio_working_3-way'!R86/3)</f>
        <v>-0.82412932481293666</v>
      </c>
      <c r="AT86" s="11">
        <f>IF(('OddsRatio_working_3-way'!X86=0),IF(Q86&gt;0,-Q86^(1/3),(-Q86)^(1/3)),'OddsRatio_working_3-way'!AN86-'OddsRatio_working_3-way'!R86/3)</f>
        <v>-0.25351442924614198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1.43</v>
      </c>
      <c r="B87" s="4">
        <f>IF('True_Odds_Calculator_3-way'!B86="","",'True_Odds_Calculator_3-way'!B86)</f>
        <v>4.59</v>
      </c>
      <c r="C87" s="4">
        <f>IF('True_Odds_Calculator_3-way'!C86="","",'True_Odds_Calculator_3-way'!C86)</f>
        <v>7.77</v>
      </c>
      <c r="D87" s="9">
        <f t="shared" si="26"/>
        <v>0.67918723887322208</v>
      </c>
      <c r="E87" s="9">
        <f t="shared" si="27"/>
        <v>0.20228350187901165</v>
      </c>
      <c r="F87" s="9">
        <f t="shared" si="28"/>
        <v>0.11852925924776651</v>
      </c>
      <c r="G87" s="9">
        <f t="shared" si="29"/>
        <v>1.0984838141315392</v>
      </c>
      <c r="H87" s="9">
        <f t="shared" si="30"/>
        <v>1.4723480400765616</v>
      </c>
      <c r="I87" s="9">
        <f t="shared" si="31"/>
        <v>4.9435568927322251</v>
      </c>
      <c r="J87" s="9">
        <f t="shared" si="32"/>
        <v>8.4367354216705213</v>
      </c>
      <c r="K87" s="11">
        <f t="shared" si="33"/>
        <v>0.69930069930069938</v>
      </c>
      <c r="L87" s="11">
        <f t="shared" si="34"/>
        <v>0.2178649237472767</v>
      </c>
      <c r="M87" s="11">
        <f t="shared" si="35"/>
        <v>0.1287001287001287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-0.20491881276195012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0.2115688390198194</v>
      </c>
      <c r="Q87" s="11">
        <f>2*'OddsRatio_working_3-way'!K87*'OddsRatio_working_3-way'!L87*'OddsRatio_working_3-way'!M87</f>
        <v>3.9215725490235297E-2</v>
      </c>
      <c r="R87" s="11">
        <f t="shared" si="36"/>
        <v>0</v>
      </c>
      <c r="S87" s="11">
        <f t="shared" si="37"/>
        <v>-1.0324520046170407</v>
      </c>
      <c r="T87" s="11">
        <f t="shared" si="38"/>
        <v>-0.19137201197720866</v>
      </c>
      <c r="U87" s="11">
        <f>'OddsRatio_working_3-way'!S87-'OddsRatio_working_3-way'!R87^2/3</f>
        <v>-1.0324520046170407</v>
      </c>
      <c r="V87" s="11">
        <f>'OddsRatio_working_3-way'!S87*'OddsRatio_working_3-way'!R87/3-2*'OddsRatio_working_3-way'!R87^3/27-'OddsRatio_working_3-way'!T87</f>
        <v>0.19137201197720866</v>
      </c>
      <c r="W87" s="11">
        <f>'OddsRatio_working_3-way'!V87^2+4*'OddsRatio_working_3-way'!U87^3/27</f>
        <v>-0.12642113642827391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0.20189377367595987</v>
      </c>
      <c r="Y87" s="11">
        <f>IF('OddsRatio_working_3-way'!W87&gt;=0,IF('OddsRatio_working_3-way'!V87+SQRT('OddsRatio_working_3-way'!W87)&gt;0,0,PI()),ACOS('OddsRatio_working_3-way'!V87/(2*'OddsRatio_working_3-way'!X87)))</f>
        <v>1.0770338201617879</v>
      </c>
      <c r="Z87" s="11">
        <f>'OddsRatio_working_3-way'!X87^(1/3)*COS('OddsRatio_working_3-way'!Y87/3)</f>
        <v>0.5492419070657697</v>
      </c>
      <c r="AA87" s="11">
        <f>'OddsRatio_working_3-way'!X87^(1/3)*COS(('OddsRatio_working_3-way'!Y87+2*PI())/3)</f>
        <v>-0.45312304538709125</v>
      </c>
      <c r="AB87" s="11">
        <f>'OddsRatio_working_3-way'!X87^(1/3)*COS(('OddsRatio_working_3-way'!Y87+4*PI())/3)</f>
        <v>-9.6118861678678572E-2</v>
      </c>
      <c r="AC87" s="11">
        <f>'OddsRatio_working_3-way'!X87^(1/3)*SIN('OddsRatio_working_3-way'!Y87/3)</f>
        <v>0.20611646156587476</v>
      </c>
      <c r="AD87" s="11">
        <f>'OddsRatio_working_3-way'!X87^(1/3)*SIN(('OddsRatio_working_3-way'!Y87+2*PI())/3)</f>
        <v>0.37259921355903097</v>
      </c>
      <c r="AE87" s="11">
        <f>'OddsRatio_working_3-way'!X87^(1/3)*SIN(('OddsRatio_working_3-way'!Y87+4*PI())/3)</f>
        <v>-0.57871567512490563</v>
      </c>
      <c r="AF87" s="11">
        <f>-'OddsRatio_working_3-way'!U87/(3*'OddsRatio_working_3-way'!X87^(1/3))*COS(('OddsRatio_working_3-way'!Y87)/3)</f>
        <v>0.54924190706576947</v>
      </c>
      <c r="AG87" s="11">
        <f>-'OddsRatio_working_3-way'!U87/(3*'OddsRatio_working_3-way'!X87^(1/3))*COS(('OddsRatio_working_3-way'!Y87+2*PI())/3)</f>
        <v>-0.45312304538709108</v>
      </c>
      <c r="AH87" s="11">
        <f>-'OddsRatio_working_3-way'!U87/(3*'OddsRatio_working_3-way'!X87^(1/3))*COS(('OddsRatio_working_3-way'!Y87+4*PI())/3)</f>
        <v>-9.6118861678678544E-2</v>
      </c>
      <c r="AI87" s="11">
        <f>'OddsRatio_working_3-way'!U87/(3*'OddsRatio_working_3-way'!X87^(1/3))*SIN(('OddsRatio_working_3-way'!Y87)/3)</f>
        <v>-0.20611646156587468</v>
      </c>
      <c r="AJ87" s="11">
        <f>'OddsRatio_working_3-way'!U87/(3*'OddsRatio_working_3-way'!X87^(1/3))*SIN(('OddsRatio_working_3-way'!Y87+2*PI())/3)</f>
        <v>-0.37259921355903081</v>
      </c>
      <c r="AK87" s="11">
        <f>'OddsRatio_working_3-way'!U87/(3*'OddsRatio_working_3-way'!X87^(1/3))*SIN(('OddsRatio_working_3-way'!Y87+4*PI())/3)</f>
        <v>0.5787156751249054</v>
      </c>
      <c r="AL87" s="11">
        <f>'OddsRatio_working_3-way'!Z87+'OddsRatio_working_3-way'!AF87</f>
        <v>1.0984838141315392</v>
      </c>
      <c r="AM87" s="11">
        <f>'OddsRatio_working_3-way'!AA87+'OddsRatio_working_3-way'!AG87</f>
        <v>-0.90624609077418228</v>
      </c>
      <c r="AN87" s="11">
        <f>'OddsRatio_working_3-way'!AB87+'OddsRatio_working_3-way'!AH87</f>
        <v>-0.19223772335735712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1.0984838141315392</v>
      </c>
      <c r="AS87" s="11">
        <f>IF(('OddsRatio_working_3-way'!X87=0),IF(Q87&gt;0,-Q87^(1/3),(-Q87)^(1/3)),'OddsRatio_working_3-way'!AM87-'OddsRatio_working_3-way'!R87/3)</f>
        <v>-0.90624609077418228</v>
      </c>
      <c r="AT87" s="11">
        <f>IF(('OddsRatio_working_3-way'!X87=0),IF(Q87&gt;0,-Q87^(1/3),(-Q87)^(1/3)),'OddsRatio_working_3-way'!AN87-'OddsRatio_working_3-way'!R87/3)</f>
        <v>-0.19223772335735712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5.46</v>
      </c>
      <c r="B88" s="4">
        <f>IF('True_Odds_Calculator_3-way'!B87="","",'True_Odds_Calculator_3-way'!B87)</f>
        <v>3.96</v>
      </c>
      <c r="C88" s="4">
        <f>IF('True_Odds_Calculator_3-way'!C87="","",'True_Odds_Calculator_3-way'!C87)</f>
        <v>1.65</v>
      </c>
      <c r="D88" s="9">
        <f t="shared" si="26"/>
        <v>0.17248535680962715</v>
      </c>
      <c r="E88" s="9">
        <f t="shared" si="27"/>
        <v>0.23900270012085231</v>
      </c>
      <c r="F88" s="9">
        <f t="shared" si="28"/>
        <v>0.58851194306952048</v>
      </c>
      <c r="G88" s="9">
        <f t="shared" si="29"/>
        <v>1.0756936313338881</v>
      </c>
      <c r="H88" s="9">
        <f t="shared" si="30"/>
        <v>5.7975935957491416</v>
      </c>
      <c r="I88" s="9">
        <f t="shared" si="31"/>
        <v>4.1840531487483092</v>
      </c>
      <c r="J88" s="9">
        <f t="shared" si="32"/>
        <v>1.699200860367027</v>
      </c>
      <c r="K88" s="11">
        <f t="shared" si="33"/>
        <v>0.18315018315018314</v>
      </c>
      <c r="L88" s="11">
        <f t="shared" si="34"/>
        <v>0.25252525252525254</v>
      </c>
      <c r="M88" s="11">
        <f t="shared" si="35"/>
        <v>0.60606060606060608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-0.24052939204454349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0.22620477165931707</v>
      </c>
      <c r="Q88" s="11">
        <f>2*'OddsRatio_working_3-way'!K88*'OddsRatio_working_3-way'!L88*'OddsRatio_working_3-way'!M88</f>
        <v>5.6060662121268187E-2</v>
      </c>
      <c r="R88" s="11">
        <f t="shared" si="36"/>
        <v>0</v>
      </c>
      <c r="S88" s="11">
        <f t="shared" si="37"/>
        <v>-0.9404454471719047</v>
      </c>
      <c r="T88" s="11">
        <f t="shared" si="38"/>
        <v>-0.23307198195090581</v>
      </c>
      <c r="U88" s="11">
        <f>'OddsRatio_working_3-way'!S88-'OddsRatio_working_3-way'!R88^2/3</f>
        <v>-0.9404454471719047</v>
      </c>
      <c r="V88" s="11">
        <f>'OddsRatio_working_3-way'!S88*'OddsRatio_working_3-way'!R88/3-2*'OddsRatio_working_3-way'!R88^3/27-'OddsRatio_working_3-way'!T88</f>
        <v>0.23307198195090581</v>
      </c>
      <c r="W88" s="11">
        <f>'OddsRatio_working_3-way'!V88^2+4*'OddsRatio_working_3-way'!U88^3/27</f>
        <v>-6.8901947674668909E-2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0.17551673456197295</v>
      </c>
      <c r="Y88" s="11">
        <f>IF('OddsRatio_working_3-way'!W88&gt;=0,IF('OddsRatio_working_3-way'!V88+SQRT('OddsRatio_working_3-way'!W88)&gt;0,0,PI()),ACOS('OddsRatio_working_3-way'!V88/(2*'OddsRatio_working_3-way'!X88)))</f>
        <v>0.84469493733534584</v>
      </c>
      <c r="Z88" s="11">
        <f>'OddsRatio_working_3-way'!X88^(1/3)*COS('OddsRatio_working_3-way'!Y88/3)</f>
        <v>0.53784681566694392</v>
      </c>
      <c r="AA88" s="11">
        <f>'OddsRatio_working_3-way'!X88^(1/3)*COS(('OddsRatio_working_3-way'!Y88+2*PI())/3)</f>
        <v>-0.40365263239396754</v>
      </c>
      <c r="AB88" s="11">
        <f>'OddsRatio_working_3-way'!X88^(1/3)*COS(('OddsRatio_working_3-way'!Y88+4*PI())/3)</f>
        <v>-0.1341941832729765</v>
      </c>
      <c r="AC88" s="11">
        <f>'OddsRatio_working_3-way'!X88^(1/3)*SIN('OddsRatio_working_3-way'!Y88/3)</f>
        <v>0.15557190813542332</v>
      </c>
      <c r="AD88" s="11">
        <f>'OddsRatio_working_3-way'!X88^(1/3)*SIN(('OddsRatio_working_3-way'!Y88+2*PI())/3)</f>
        <v>0.388003051644428</v>
      </c>
      <c r="AE88" s="11">
        <f>'OddsRatio_working_3-way'!X88^(1/3)*SIN(('OddsRatio_working_3-way'!Y88+4*PI())/3)</f>
        <v>-0.54357495977985137</v>
      </c>
      <c r="AF88" s="11">
        <f>-'OddsRatio_working_3-way'!U88/(3*'OddsRatio_working_3-way'!X88^(1/3))*COS(('OddsRatio_working_3-way'!Y88)/3)</f>
        <v>0.53784681566694403</v>
      </c>
      <c r="AG88" s="11">
        <f>-'OddsRatio_working_3-way'!U88/(3*'OddsRatio_working_3-way'!X88^(1/3))*COS(('OddsRatio_working_3-way'!Y88+2*PI())/3)</f>
        <v>-0.40365263239396765</v>
      </c>
      <c r="AH88" s="11">
        <f>-'OddsRatio_working_3-way'!U88/(3*'OddsRatio_working_3-way'!X88^(1/3))*COS(('OddsRatio_working_3-way'!Y88+4*PI())/3)</f>
        <v>-0.13419418327297652</v>
      </c>
      <c r="AI88" s="11">
        <f>'OddsRatio_working_3-way'!U88/(3*'OddsRatio_working_3-way'!X88^(1/3))*SIN(('OddsRatio_working_3-way'!Y88)/3)</f>
        <v>-0.15557190813542335</v>
      </c>
      <c r="AJ88" s="11">
        <f>'OddsRatio_working_3-way'!U88/(3*'OddsRatio_working_3-way'!X88^(1/3))*SIN(('OddsRatio_working_3-way'!Y88+2*PI())/3)</f>
        <v>-0.38800305164442805</v>
      </c>
      <c r="AK88" s="11">
        <f>'OddsRatio_working_3-way'!U88/(3*'OddsRatio_working_3-way'!X88^(1/3))*SIN(('OddsRatio_working_3-way'!Y88+4*PI())/3)</f>
        <v>0.54357495977985149</v>
      </c>
      <c r="AL88" s="11">
        <f>'OddsRatio_working_3-way'!Z88+'OddsRatio_working_3-way'!AF88</f>
        <v>1.0756936313338881</v>
      </c>
      <c r="AM88" s="11">
        <f>'OddsRatio_working_3-way'!AA88+'OddsRatio_working_3-way'!AG88</f>
        <v>-0.80730526478793518</v>
      </c>
      <c r="AN88" s="11">
        <f>'OddsRatio_working_3-way'!AB88+'OddsRatio_working_3-way'!AH88</f>
        <v>-0.26838836654595299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1.0756936313338881</v>
      </c>
      <c r="AS88" s="11">
        <f>IF(('OddsRatio_working_3-way'!X88=0),IF(Q88&gt;0,-Q88^(1/3),(-Q88)^(1/3)),'OddsRatio_working_3-way'!AM88-'OddsRatio_working_3-way'!R88/3)</f>
        <v>-0.80730526478793518</v>
      </c>
      <c r="AT88" s="11">
        <f>IF(('OddsRatio_working_3-way'!X88=0),IF(Q88&gt;0,-Q88^(1/3),(-Q88)^(1/3)),'OddsRatio_working_3-way'!AN88-'OddsRatio_working_3-way'!R88/3)</f>
        <v>-0.26838836654595299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1.85</v>
      </c>
      <c r="B89" s="4">
        <f>IF('True_Odds_Calculator_3-way'!B88="","",'True_Odds_Calculator_3-way'!B88)</f>
        <v>3.26</v>
      </c>
      <c r="C89" s="4">
        <f>IF('True_Odds_Calculator_3-way'!C88="","",'True_Odds_Calculator_3-way'!C88)</f>
        <v>4.7300000000000004</v>
      </c>
      <c r="D89" s="9">
        <f t="shared" si="26"/>
        <v>0.5169506325004406</v>
      </c>
      <c r="E89" s="9">
        <f t="shared" si="27"/>
        <v>0.28698853770154575</v>
      </c>
      <c r="F89" s="9">
        <f t="shared" si="28"/>
        <v>0.1960608297980134</v>
      </c>
      <c r="G89" s="9">
        <f t="shared" si="29"/>
        <v>1.0993184606044735</v>
      </c>
      <c r="H89" s="9">
        <f t="shared" si="30"/>
        <v>1.9344206915138027</v>
      </c>
      <c r="I89" s="9">
        <f t="shared" si="31"/>
        <v>3.4844597209661097</v>
      </c>
      <c r="J89" s="9">
        <f t="shared" si="32"/>
        <v>5.1004578580546873</v>
      </c>
      <c r="K89" s="11">
        <f t="shared" si="33"/>
        <v>0.54054054054054046</v>
      </c>
      <c r="L89" s="11">
        <f t="shared" si="34"/>
        <v>0.30674846625766872</v>
      </c>
      <c r="M89" s="11">
        <f t="shared" si="35"/>
        <v>0.21141649048625791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-0.25118038828981892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0.23977595671132546</v>
      </c>
      <c r="Q89" s="11">
        <f>2*'OddsRatio_working_3-way'!K89*'OddsRatio_working_3-way'!L89*'OddsRatio_working_3-way'!M89</f>
        <v>7.0109928862960663E-2</v>
      </c>
      <c r="R89" s="11">
        <f t="shared" si="36"/>
        <v>0</v>
      </c>
      <c r="S89" s="11">
        <f t="shared" si="37"/>
        <v>-0.95459664802598077</v>
      </c>
      <c r="T89" s="11">
        <f t="shared" si="38"/>
        <v>-0.27912182690818155</v>
      </c>
      <c r="U89" s="11">
        <f>'OddsRatio_working_3-way'!S89-'OddsRatio_working_3-way'!R89^2/3</f>
        <v>-0.95459664802598077</v>
      </c>
      <c r="V89" s="11">
        <f>'OddsRatio_working_3-way'!S89*'OddsRatio_working_3-way'!R89/3-2*'OddsRatio_working_3-way'!R89^3/27-'OddsRatio_working_3-way'!T89</f>
        <v>0.27912182690818155</v>
      </c>
      <c r="W89" s="11">
        <f>'OddsRatio_working_3-way'!V89^2+4*'OddsRatio_working_3-way'!U89^3/27</f>
        <v>-5.0962226454102505E-2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0.17949318978074305</v>
      </c>
      <c r="Y89" s="11">
        <f>IF('OddsRatio_working_3-way'!W89&gt;=0,IF('OddsRatio_working_3-way'!V89+SQRT('OddsRatio_working_3-way'!W89)&gt;0,0,PI()),ACOS('OddsRatio_working_3-way'!V89/(2*'OddsRatio_working_3-way'!X89)))</f>
        <v>0.68007171248069898</v>
      </c>
      <c r="Z89" s="11">
        <f>'OddsRatio_working_3-way'!X89^(1/3)*COS('OddsRatio_working_3-way'!Y89/3)</f>
        <v>0.54965923030223673</v>
      </c>
      <c r="AA89" s="11">
        <f>'OddsRatio_working_3-way'!X89^(1/3)*COS(('OddsRatio_working_3-way'!Y89+2*PI())/3)</f>
        <v>-0.38462583509588605</v>
      </c>
      <c r="AB89" s="11">
        <f>'OddsRatio_working_3-way'!X89^(1/3)*COS(('OddsRatio_working_3-way'!Y89+4*PI())/3)</f>
        <v>-0.16503339520635077</v>
      </c>
      <c r="AC89" s="11">
        <f>'OddsRatio_working_3-way'!X89^(1/3)*SIN('OddsRatio_working_3-way'!Y89/3)</f>
        <v>0.1267817542822299</v>
      </c>
      <c r="AD89" s="11">
        <f>'OddsRatio_working_3-way'!X89^(1/3)*SIN(('OddsRatio_working_3-way'!Y89+2*PI())/3)</f>
        <v>0.41262797972522325</v>
      </c>
      <c r="AE89" s="11">
        <f>'OddsRatio_working_3-way'!X89^(1/3)*SIN(('OddsRatio_working_3-way'!Y89+4*PI())/3)</f>
        <v>-0.53940973400745318</v>
      </c>
      <c r="AF89" s="11">
        <f>-'OddsRatio_working_3-way'!U89/(3*'OddsRatio_working_3-way'!X89^(1/3))*COS(('OddsRatio_working_3-way'!Y89)/3)</f>
        <v>0.54965923030223662</v>
      </c>
      <c r="AG89" s="11">
        <f>-'OddsRatio_working_3-way'!U89/(3*'OddsRatio_working_3-way'!X89^(1/3))*COS(('OddsRatio_working_3-way'!Y89+2*PI())/3)</f>
        <v>-0.38462583509588594</v>
      </c>
      <c r="AH89" s="11">
        <f>-'OddsRatio_working_3-way'!U89/(3*'OddsRatio_working_3-way'!X89^(1/3))*COS(('OddsRatio_working_3-way'!Y89+4*PI())/3)</f>
        <v>-0.16503339520635074</v>
      </c>
      <c r="AI89" s="11">
        <f>'OddsRatio_working_3-way'!U89/(3*'OddsRatio_working_3-way'!X89^(1/3))*SIN(('OddsRatio_working_3-way'!Y89)/3)</f>
        <v>-0.12678175428222987</v>
      </c>
      <c r="AJ89" s="11">
        <f>'OddsRatio_working_3-way'!U89/(3*'OddsRatio_working_3-way'!X89^(1/3))*SIN(('OddsRatio_working_3-way'!Y89+2*PI())/3)</f>
        <v>-0.41262797972522319</v>
      </c>
      <c r="AK89" s="11">
        <f>'OddsRatio_working_3-way'!U89/(3*'OddsRatio_working_3-way'!X89^(1/3))*SIN(('OddsRatio_working_3-way'!Y89+4*PI())/3)</f>
        <v>0.53940973400745307</v>
      </c>
      <c r="AL89" s="11">
        <f>'OddsRatio_working_3-way'!Z89+'OddsRatio_working_3-way'!AF89</f>
        <v>1.0993184606044735</v>
      </c>
      <c r="AM89" s="11">
        <f>'OddsRatio_working_3-way'!AA89+'OddsRatio_working_3-way'!AG89</f>
        <v>-0.76925167019177199</v>
      </c>
      <c r="AN89" s="11">
        <f>'OddsRatio_working_3-way'!AB89+'OddsRatio_working_3-way'!AH89</f>
        <v>-0.33006679041270148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1.0993184606044735</v>
      </c>
      <c r="AS89" s="11">
        <f>IF(('OddsRatio_working_3-way'!X89=0),IF(Q89&gt;0,-Q89^(1/3),(-Q89)^(1/3)),'OddsRatio_working_3-way'!AM89-'OddsRatio_working_3-way'!R89/3)</f>
        <v>-0.76925167019177199</v>
      </c>
      <c r="AT89" s="11">
        <f>IF(('OddsRatio_working_3-way'!X89=0),IF(Q89&gt;0,-Q89^(1/3),(-Q89)^(1/3)),'OddsRatio_working_3-way'!AN89-'OddsRatio_working_3-way'!R89/3)</f>
        <v>-0.33006679041270148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2.99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2.31</v>
      </c>
      <c r="D90" s="9">
        <f t="shared" si="26"/>
        <v>0.31585601006078462</v>
      </c>
      <c r="E90" s="9">
        <f t="shared" si="27"/>
        <v>0.27191888220395632</v>
      </c>
      <c r="F90" s="9">
        <f t="shared" si="28"/>
        <v>0.41222510773525878</v>
      </c>
      <c r="G90" s="9">
        <f t="shared" si="29"/>
        <v>1.088442007647846</v>
      </c>
      <c r="H90" s="9">
        <f t="shared" si="30"/>
        <v>3.1659995952192137</v>
      </c>
      <c r="I90" s="9">
        <f t="shared" si="31"/>
        <v>3.6775673388137013</v>
      </c>
      <c r="J90" s="9">
        <f t="shared" si="32"/>
        <v>2.4258590300186782</v>
      </c>
      <c r="K90" s="11">
        <f t="shared" si="33"/>
        <v>0.33444816053511706</v>
      </c>
      <c r="L90" s="11">
        <f t="shared" si="34"/>
        <v>0.28901734104046245</v>
      </c>
      <c r="M90" s="11">
        <f t="shared" si="35"/>
        <v>0.4329004329004329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-0.26834914268942911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0.24102562428775048</v>
      </c>
      <c r="Q90" s="11">
        <f>2*'OddsRatio_working_3-way'!K90*'OddsRatio_working_3-way'!L90*'OddsRatio_working_3-way'!M90</f>
        <v>8.3689452877691139E-2</v>
      </c>
      <c r="R90" s="11">
        <f t="shared" si="36"/>
        <v>0</v>
      </c>
      <c r="S90" s="11">
        <f t="shared" si="37"/>
        <v>-0.89817922230777836</v>
      </c>
      <c r="T90" s="11">
        <f t="shared" si="38"/>
        <v>-0.31186778552353417</v>
      </c>
      <c r="U90" s="11">
        <f>'OddsRatio_working_3-way'!S90-'OddsRatio_working_3-way'!R90^2/3</f>
        <v>-0.89817922230777836</v>
      </c>
      <c r="V90" s="11">
        <f>'OddsRatio_working_3-way'!S90*'OddsRatio_working_3-way'!R90/3-2*'OddsRatio_working_3-way'!R90^3/27-'OddsRatio_working_3-way'!T90</f>
        <v>0.31186778552353417</v>
      </c>
      <c r="W90" s="11">
        <f>'OddsRatio_working_3-way'!V90^2+4*'OddsRatio_working_3-way'!U90^3/27</f>
        <v>-1.0084329581742324E-2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0.16381837902773258</v>
      </c>
      <c r="Y90" s="11">
        <f>IF('OddsRatio_working_3-way'!W90&gt;=0,IF('OddsRatio_working_3-way'!V90+SQRT('OddsRatio_working_3-way'!W90)&gt;0,0,PI()),ACOS('OddsRatio_working_3-way'!V90/(2*'OddsRatio_working_3-way'!X90)))</f>
        <v>0.31151418365004213</v>
      </c>
      <c r="Z90" s="11">
        <f>'OddsRatio_working_3-way'!X90^(1/3)*COS('OddsRatio_working_3-way'!Y90/3)</f>
        <v>0.54422100382392302</v>
      </c>
      <c r="AA90" s="11">
        <f>'OddsRatio_working_3-way'!X90^(1/3)*COS(('OddsRatio_working_3-way'!Y90+2*PI())/3)</f>
        <v>-0.32122699430103424</v>
      </c>
      <c r="AB90" s="11">
        <f>'OddsRatio_working_3-way'!X90^(1/3)*COS(('OddsRatio_working_3-way'!Y90+4*PI())/3)</f>
        <v>-0.22299400952288867</v>
      </c>
      <c r="AC90" s="11">
        <f>'OddsRatio_working_3-way'!X90^(1/3)*SIN('OddsRatio_working_3-way'!Y90/3)</f>
        <v>5.671484020496282E-2</v>
      </c>
      <c r="AD90" s="11">
        <f>'OddsRatio_working_3-way'!X90^(1/3)*SIN(('OddsRatio_working_3-way'!Y90+2*PI())/3)</f>
        <v>0.44295179448210409</v>
      </c>
      <c r="AE90" s="11">
        <f>'OddsRatio_working_3-way'!X90^(1/3)*SIN(('OddsRatio_working_3-way'!Y90+4*PI())/3)</f>
        <v>-0.49966663468706685</v>
      </c>
      <c r="AF90" s="11">
        <f>-'OddsRatio_working_3-way'!U90/(3*'OddsRatio_working_3-way'!X90^(1/3))*COS(('OddsRatio_working_3-way'!Y90)/3)</f>
        <v>0.54422100382392291</v>
      </c>
      <c r="AG90" s="11">
        <f>-'OddsRatio_working_3-way'!U90/(3*'OddsRatio_working_3-way'!X90^(1/3))*COS(('OddsRatio_working_3-way'!Y90+2*PI())/3)</f>
        <v>-0.32122699430103419</v>
      </c>
      <c r="AH90" s="11">
        <f>-'OddsRatio_working_3-way'!U90/(3*'OddsRatio_working_3-way'!X90^(1/3))*COS(('OddsRatio_working_3-way'!Y90+4*PI())/3)</f>
        <v>-0.22299400952288861</v>
      </c>
      <c r="AI90" s="11">
        <f>'OddsRatio_working_3-way'!U90/(3*'OddsRatio_working_3-way'!X90^(1/3))*SIN(('OddsRatio_working_3-way'!Y90)/3)</f>
        <v>-5.6714840204962806E-2</v>
      </c>
      <c r="AJ90" s="11">
        <f>'OddsRatio_working_3-way'!U90/(3*'OddsRatio_working_3-way'!X90^(1/3))*SIN(('OddsRatio_working_3-way'!Y90+2*PI())/3)</f>
        <v>-0.44295179448210398</v>
      </c>
      <c r="AK90" s="11">
        <f>'OddsRatio_working_3-way'!U90/(3*'OddsRatio_working_3-way'!X90^(1/3))*SIN(('OddsRatio_working_3-way'!Y90+4*PI())/3)</f>
        <v>0.49966663468706674</v>
      </c>
      <c r="AL90" s="11">
        <f>'OddsRatio_working_3-way'!Z90+'OddsRatio_working_3-way'!AF90</f>
        <v>1.088442007647846</v>
      </c>
      <c r="AM90" s="11">
        <f>'OddsRatio_working_3-way'!AA90+'OddsRatio_working_3-way'!AG90</f>
        <v>-0.64245398860206837</v>
      </c>
      <c r="AN90" s="11">
        <f>'OddsRatio_working_3-way'!AB90+'OddsRatio_working_3-way'!AH90</f>
        <v>-0.44598801904577728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1.088442007647846</v>
      </c>
      <c r="AS90" s="11">
        <f>IF(('OddsRatio_working_3-way'!X90=0),IF(Q90&gt;0,-Q90^(1/3),(-Q90)^(1/3)),'OddsRatio_working_3-way'!AM90-'OddsRatio_working_3-way'!R90/3)</f>
        <v>-0.64245398860206837</v>
      </c>
      <c r="AT90" s="11">
        <f>IF(('OddsRatio_working_3-way'!X90=0),IF(Q90&gt;0,-Q90^(1/3),(-Q90)^(1/3)),'OddsRatio_working_3-way'!AN90-'OddsRatio_working_3-way'!R90/3)</f>
        <v>-0.44598801904577728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2.38</v>
      </c>
      <c r="B91" s="4">
        <f>IF('True_Odds_Calculator_3-way'!B90="","",'True_Odds_Calculator_3-way'!B90)</f>
        <v>3.19</v>
      </c>
      <c r="C91" s="4">
        <f>IF('True_Odds_Calculator_3-way'!C90="","",'True_Odds_Calculator_3-way'!C90)</f>
        <v>3.22</v>
      </c>
      <c r="D91" s="9">
        <f t="shared" si="26"/>
        <v>0.4040913002512514</v>
      </c>
      <c r="E91" s="9">
        <f t="shared" si="27"/>
        <v>0.29937734021564522</v>
      </c>
      <c r="F91" s="9">
        <f t="shared" si="28"/>
        <v>0.29653135953310333</v>
      </c>
      <c r="G91" s="9">
        <f t="shared" si="29"/>
        <v>1.0686146870773201</v>
      </c>
      <c r="H91" s="9">
        <f t="shared" si="30"/>
        <v>2.4746882681667017</v>
      </c>
      <c r="I91" s="9">
        <f t="shared" si="31"/>
        <v>3.3402661646993308</v>
      </c>
      <c r="J91" s="9">
        <f t="shared" si="32"/>
        <v>3.3723246053116509</v>
      </c>
      <c r="K91" s="11">
        <f t="shared" si="33"/>
        <v>0.42016806722689076</v>
      </c>
      <c r="L91" s="11">
        <f t="shared" si="34"/>
        <v>0.31347962382445144</v>
      </c>
      <c r="M91" s="11">
        <f t="shared" si="35"/>
        <v>0.3105590062111801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-0.27444331964760826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0.23683999973166314</v>
      </c>
      <c r="Q91" s="11">
        <f>2*'OddsRatio_working_3-way'!K91*'OddsRatio_working_3-way'!L91*'OddsRatio_working_3-way'!M91</f>
        <v>8.1810017178467406E-2</v>
      </c>
      <c r="R91" s="11">
        <f t="shared" si="36"/>
        <v>0</v>
      </c>
      <c r="S91" s="11">
        <f t="shared" si="37"/>
        <v>-0.86298329300116072</v>
      </c>
      <c r="T91" s="11">
        <f t="shared" si="38"/>
        <v>-0.29809440172751667</v>
      </c>
      <c r="U91" s="11">
        <f>'OddsRatio_working_3-way'!S91-'OddsRatio_working_3-way'!R91^2/3</f>
        <v>-0.86298329300116072</v>
      </c>
      <c r="V91" s="11">
        <f>'OddsRatio_working_3-way'!S91*'OddsRatio_working_3-way'!R91/3-2*'OddsRatio_working_3-way'!R91^3/27-'OddsRatio_working_3-way'!T91</f>
        <v>0.29809440172751667</v>
      </c>
      <c r="W91" s="11">
        <f>'OddsRatio_working_3-way'!V91^2+4*'OddsRatio_working_3-way'!U91^3/27</f>
        <v>-6.3542934599274403E-3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0.15428428776224551</v>
      </c>
      <c r="Y91" s="11">
        <f>IF('OddsRatio_working_3-way'!W91&gt;=0,IF('OddsRatio_working_3-way'!V91+SQRT('OddsRatio_working_3-way'!W91)&gt;0,0,PI()),ACOS('OddsRatio_working_3-way'!V91/(2*'OddsRatio_working_3-way'!X91)))</f>
        <v>0.26129749360981691</v>
      </c>
      <c r="Z91" s="11">
        <f>'OddsRatio_working_3-way'!X91^(1/3)*COS('OddsRatio_working_3-way'!Y91/3)</f>
        <v>0.53430734353866016</v>
      </c>
      <c r="AA91" s="11">
        <f>'OddsRatio_working_3-way'!X91^(1/3)*COS(('OddsRatio_working_3-way'!Y91+2*PI())/3)</f>
        <v>-0.30755874856402804</v>
      </c>
      <c r="AB91" s="11">
        <f>'OddsRatio_working_3-way'!X91^(1/3)*COS(('OddsRatio_working_3-way'!Y91+4*PI())/3)</f>
        <v>-0.22674859497463221</v>
      </c>
      <c r="AC91" s="11">
        <f>'OddsRatio_working_3-way'!X91^(1/3)*SIN('OddsRatio_working_3-way'!Y91/3)</f>
        <v>4.6655763928092724E-2</v>
      </c>
      <c r="AD91" s="11">
        <f>'OddsRatio_working_3-way'!X91^(1/3)*SIN(('OddsRatio_working_3-way'!Y91+2*PI())/3)</f>
        <v>0.43939585096901246</v>
      </c>
      <c r="AE91" s="11">
        <f>'OddsRatio_working_3-way'!X91^(1/3)*SIN(('OddsRatio_working_3-way'!Y91+4*PI())/3)</f>
        <v>-0.48605161489710524</v>
      </c>
      <c r="AF91" s="11">
        <f>-'OddsRatio_working_3-way'!U91/(3*'OddsRatio_working_3-way'!X91^(1/3))*COS(('OddsRatio_working_3-way'!Y91)/3)</f>
        <v>0.53430734353866005</v>
      </c>
      <c r="AG91" s="11">
        <f>-'OddsRatio_working_3-way'!U91/(3*'OddsRatio_working_3-way'!X91^(1/3))*COS(('OddsRatio_working_3-way'!Y91+2*PI())/3)</f>
        <v>-0.30755874856402793</v>
      </c>
      <c r="AH91" s="11">
        <f>-'OddsRatio_working_3-way'!U91/(3*'OddsRatio_working_3-way'!X91^(1/3))*COS(('OddsRatio_working_3-way'!Y91+4*PI())/3)</f>
        <v>-0.22674859497463215</v>
      </c>
      <c r="AI91" s="11">
        <f>'OddsRatio_working_3-way'!U91/(3*'OddsRatio_working_3-way'!X91^(1/3))*SIN(('OddsRatio_working_3-way'!Y91)/3)</f>
        <v>-4.665576392809271E-2</v>
      </c>
      <c r="AJ91" s="11">
        <f>'OddsRatio_working_3-way'!U91/(3*'OddsRatio_working_3-way'!X91^(1/3))*SIN(('OddsRatio_working_3-way'!Y91+2*PI())/3)</f>
        <v>-0.4393958509690124</v>
      </c>
      <c r="AK91" s="11">
        <f>'OddsRatio_working_3-way'!U91/(3*'OddsRatio_working_3-way'!X91^(1/3))*SIN(('OddsRatio_working_3-way'!Y91+4*PI())/3)</f>
        <v>0.48605161489710513</v>
      </c>
      <c r="AL91" s="11">
        <f>'OddsRatio_working_3-way'!Z91+'OddsRatio_working_3-way'!AF91</f>
        <v>1.0686146870773201</v>
      </c>
      <c r="AM91" s="11">
        <f>'OddsRatio_working_3-way'!AA91+'OddsRatio_working_3-way'!AG91</f>
        <v>-0.61511749712805597</v>
      </c>
      <c r="AN91" s="11">
        <f>'OddsRatio_working_3-way'!AB91+'OddsRatio_working_3-way'!AH91</f>
        <v>-0.45349718994926436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1.0686146870773201</v>
      </c>
      <c r="AS91" s="11">
        <f>IF(('OddsRatio_working_3-way'!X91=0),IF(Q91&gt;0,-Q91^(1/3),(-Q91)^(1/3)),'OddsRatio_working_3-way'!AM91-'OddsRatio_working_3-way'!R91/3)</f>
        <v>-0.61511749712805597</v>
      </c>
      <c r="AT91" s="11">
        <f>IF(('OddsRatio_working_3-way'!X91=0),IF(Q91&gt;0,-Q91^(1/3),(-Q91)^(1/3)),'OddsRatio_working_3-way'!AN91-'OddsRatio_working_3-way'!R91/3)</f>
        <v>-0.45349718994926436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2.75</v>
      </c>
      <c r="B92" s="4">
        <f>IF('True_Odds_Calculator_3-way'!B91="","",'True_Odds_Calculator_3-way'!B91)</f>
        <v>3.66</v>
      </c>
      <c r="C92" s="4">
        <f>IF('True_Odds_Calculator_3-way'!C91="","",'True_Odds_Calculator_3-way'!C91)</f>
        <v>2.4500000000000002</v>
      </c>
      <c r="D92" s="9">
        <f t="shared" si="26"/>
        <v>0.34811086220315191</v>
      </c>
      <c r="E92" s="9">
        <f t="shared" si="27"/>
        <v>0.25998166575761694</v>
      </c>
      <c r="F92" s="9">
        <f t="shared" si="28"/>
        <v>0.39190747203923126</v>
      </c>
      <c r="G92" s="9">
        <f t="shared" si="29"/>
        <v>1.070084617249508</v>
      </c>
      <c r="H92" s="9">
        <f t="shared" si="30"/>
        <v>2.872648080186639</v>
      </c>
      <c r="I92" s="9">
        <f t="shared" si="31"/>
        <v>3.8464250818836905</v>
      </c>
      <c r="J92" s="9">
        <f t="shared" si="32"/>
        <v>2.5516226950117873</v>
      </c>
      <c r="K92" s="11">
        <f t="shared" si="33"/>
        <v>0.36363636363636365</v>
      </c>
      <c r="L92" s="11">
        <f t="shared" si="34"/>
        <v>0.27322404371584696</v>
      </c>
      <c r="M92" s="11">
        <f t="shared" si="35"/>
        <v>0.4081632653061224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-0.27372081470442133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0.23763901984042496</v>
      </c>
      <c r="Q92" s="11">
        <f>2*'OddsRatio_working_3-way'!K92*'OddsRatio_working_3-way'!L92*'OddsRatio_working_3-way'!M92</f>
        <v>8.1105467522329333E-2</v>
      </c>
      <c r="R92" s="11">
        <f t="shared" si="36"/>
        <v>0</v>
      </c>
      <c r="S92" s="11">
        <f t="shared" si="37"/>
        <v>-0.86818030297418392</v>
      </c>
      <c r="T92" s="11">
        <f t="shared" si="38"/>
        <v>-0.29630727063965318</v>
      </c>
      <c r="U92" s="11">
        <f>'OddsRatio_working_3-way'!S92-'OddsRatio_working_3-way'!R92^2/3</f>
        <v>-0.86818030297418392</v>
      </c>
      <c r="V92" s="11">
        <f>'OddsRatio_working_3-way'!S92*'OddsRatio_working_3-way'!R92/3-2*'OddsRatio_working_3-way'!R92^3/27-'OddsRatio_working_3-way'!T92</f>
        <v>0.29630727063965318</v>
      </c>
      <c r="W92" s="11">
        <f>'OddsRatio_working_3-way'!V92^2+4*'OddsRatio_working_3-way'!U92^3/27</f>
        <v>-9.147134762195655E-3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0.1556800672823245</v>
      </c>
      <c r="Y92" s="11">
        <f>IF('OddsRatio_working_3-way'!W92&gt;=0,IF('OddsRatio_working_3-way'!V92+SQRT('OddsRatio_working_3-way'!W92)&gt;0,0,PI()),ACOS('OddsRatio_working_3-way'!V92/(2*'OddsRatio_working_3-way'!X92)))</f>
        <v>0.31221837773087446</v>
      </c>
      <c r="Z92" s="11">
        <f>'OddsRatio_working_3-way'!X92^(1/3)*COS('OddsRatio_working_3-way'!Y92/3)</f>
        <v>0.53504230862475399</v>
      </c>
      <c r="AA92" s="11">
        <f>'OddsRatio_working_3-way'!X92^(1/3)*COS(('OddsRatio_working_3-way'!Y92+2*PI())/3)</f>
        <v>-0.31591920933183038</v>
      </c>
      <c r="AB92" s="11">
        <f>'OddsRatio_working_3-way'!X92^(1/3)*COS(('OddsRatio_working_3-way'!Y92+4*PI())/3)</f>
        <v>-0.21912309929292381</v>
      </c>
      <c r="AC92" s="11">
        <f>'OddsRatio_working_3-way'!X92^(1/3)*SIN('OddsRatio_working_3-way'!Y92/3)</f>
        <v>5.588526018747151E-2</v>
      </c>
      <c r="AD92" s="11">
        <f>'OddsRatio_working_3-way'!X92^(1/3)*SIN(('OddsRatio_working_3-way'!Y92+2*PI())/3)</f>
        <v>0.43541760127477513</v>
      </c>
      <c r="AE92" s="11">
        <f>'OddsRatio_working_3-way'!X92^(1/3)*SIN(('OddsRatio_working_3-way'!Y92+4*PI())/3)</f>
        <v>-0.49130286146224655</v>
      </c>
      <c r="AF92" s="11">
        <f>-'OddsRatio_working_3-way'!U92/(3*'OddsRatio_working_3-way'!X92^(1/3))*COS(('OddsRatio_working_3-way'!Y92)/3)</f>
        <v>0.53504230862475399</v>
      </c>
      <c r="AG92" s="11">
        <f>-'OddsRatio_working_3-way'!U92/(3*'OddsRatio_working_3-way'!X92^(1/3))*COS(('OddsRatio_working_3-way'!Y92+2*PI())/3)</f>
        <v>-0.31591920933183038</v>
      </c>
      <c r="AH92" s="11">
        <f>-'OddsRatio_working_3-way'!U92/(3*'OddsRatio_working_3-way'!X92^(1/3))*COS(('OddsRatio_working_3-way'!Y92+4*PI())/3)</f>
        <v>-0.21912309929292381</v>
      </c>
      <c r="AI92" s="11">
        <f>'OddsRatio_working_3-way'!U92/(3*'OddsRatio_working_3-way'!X92^(1/3))*SIN(('OddsRatio_working_3-way'!Y92)/3)</f>
        <v>-5.588526018747151E-2</v>
      </c>
      <c r="AJ92" s="11">
        <f>'OddsRatio_working_3-way'!U92/(3*'OddsRatio_working_3-way'!X92^(1/3))*SIN(('OddsRatio_working_3-way'!Y92+2*PI())/3)</f>
        <v>-0.43541760127477513</v>
      </c>
      <c r="AK92" s="11">
        <f>'OddsRatio_working_3-way'!U92/(3*'OddsRatio_working_3-way'!X92^(1/3))*SIN(('OddsRatio_working_3-way'!Y92+4*PI())/3)</f>
        <v>0.49130286146224655</v>
      </c>
      <c r="AL92" s="11">
        <f>'OddsRatio_working_3-way'!Z92+'OddsRatio_working_3-way'!AF92</f>
        <v>1.070084617249508</v>
      </c>
      <c r="AM92" s="11">
        <f>'OddsRatio_working_3-way'!AA92+'OddsRatio_working_3-way'!AG92</f>
        <v>-0.63183841866366075</v>
      </c>
      <c r="AN92" s="11">
        <f>'OddsRatio_working_3-way'!AB92+'OddsRatio_working_3-way'!AH92</f>
        <v>-0.43824619858584762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1.070084617249508</v>
      </c>
      <c r="AS92" s="11">
        <f>IF(('OddsRatio_working_3-way'!X92=0),IF(Q92&gt;0,-Q92^(1/3),(-Q92)^(1/3)),'OddsRatio_working_3-way'!AM92-'OddsRatio_working_3-way'!R92/3)</f>
        <v>-0.63183841866366075</v>
      </c>
      <c r="AT92" s="11">
        <f>IF(('OddsRatio_working_3-way'!X92=0),IF(Q92&gt;0,-Q92^(1/3),(-Q92)^(1/3)),'OddsRatio_working_3-way'!AN92-'OddsRatio_working_3-way'!R92/3)</f>
        <v>-0.43824619858584762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1.92</v>
      </c>
      <c r="B93" s="4">
        <f>IF('True_Odds_Calculator_3-way'!B92="","",'True_Odds_Calculator_3-way'!B92)</f>
        <v>3.72</v>
      </c>
      <c r="C93" s="4">
        <f>IF('True_Odds_Calculator_3-way'!C92="","",'True_Odds_Calculator_3-way'!C92)</f>
        <v>3.9</v>
      </c>
      <c r="D93" s="9">
        <f t="shared" si="26"/>
        <v>0.50257561076746671</v>
      </c>
      <c r="E93" s="9">
        <f t="shared" si="27"/>
        <v>0.25469800393657899</v>
      </c>
      <c r="F93" s="9">
        <f t="shared" si="28"/>
        <v>0.24272638529595406</v>
      </c>
      <c r="G93" s="9">
        <f t="shared" si="29"/>
        <v>1.075815603392996</v>
      </c>
      <c r="H93" s="9">
        <f t="shared" si="30"/>
        <v>1.9897503551215565</v>
      </c>
      <c r="I93" s="9">
        <f t="shared" si="31"/>
        <v>3.9262184412289494</v>
      </c>
      <c r="J93" s="9">
        <f t="shared" si="32"/>
        <v>4.1198652498396875</v>
      </c>
      <c r="K93" s="11">
        <f t="shared" si="33"/>
        <v>0.52083333333333337</v>
      </c>
      <c r="L93" s="11">
        <f t="shared" si="34"/>
        <v>0.26881720430107525</v>
      </c>
      <c r="M93" s="11">
        <f t="shared" si="35"/>
        <v>0.25641025641025644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-0.26052292987776837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0.23478425696167635</v>
      </c>
      <c r="Q93" s="11">
        <f>2*'OddsRatio_working_3-way'!K93*'OddsRatio_working_3-way'!L93*'OddsRatio_working_3-way'!M93</f>
        <v>7.1799466960757286E-2</v>
      </c>
      <c r="R93" s="11">
        <f t="shared" si="36"/>
        <v>0</v>
      </c>
      <c r="S93" s="11">
        <f t="shared" si="37"/>
        <v>-0.90120380985977688</v>
      </c>
      <c r="T93" s="11">
        <f t="shared" si="38"/>
        <v>-0.27559749536996231</v>
      </c>
      <c r="U93" s="11">
        <f>'OddsRatio_working_3-way'!S93-'OddsRatio_working_3-way'!R93^2/3</f>
        <v>-0.90120380985977688</v>
      </c>
      <c r="V93" s="11">
        <f>'OddsRatio_working_3-way'!S93*'OddsRatio_working_3-way'!R93/3-2*'OddsRatio_working_3-way'!R93^3/27-'OddsRatio_working_3-way'!T93</f>
        <v>0.27559749536996231</v>
      </c>
      <c r="W93" s="11">
        <f>'OddsRatio_working_3-way'!V93^2+4*'OddsRatio_working_3-way'!U93^3/27</f>
        <v>-3.247997201704074E-2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0.16464655437575754</v>
      </c>
      <c r="Y93" s="11">
        <f>IF('OddsRatio_working_3-way'!W93&gt;=0,IF('OddsRatio_working_3-way'!V93+SQRT('OddsRatio_working_3-way'!W93)&gt;0,0,PI()),ACOS('OddsRatio_working_3-way'!V93/(2*'OddsRatio_working_3-way'!X93)))</f>
        <v>0.57913436881848701</v>
      </c>
      <c r="Z93" s="11">
        <f>'OddsRatio_working_3-way'!X93^(1/3)*COS('OddsRatio_working_3-way'!Y93/3)</f>
        <v>0.53790780169649799</v>
      </c>
      <c r="AA93" s="11">
        <f>'OddsRatio_working_3-way'!X93^(1/3)*COS(('OddsRatio_working_3-way'!Y93+2*PI())/3)</f>
        <v>-0.36001624279306677</v>
      </c>
      <c r="AB93" s="11">
        <f>'OddsRatio_working_3-way'!X93^(1/3)*COS(('OddsRatio_working_3-way'!Y93+4*PI())/3)</f>
        <v>-0.17789155890343139</v>
      </c>
      <c r="AC93" s="11">
        <f>'OddsRatio_working_3-way'!X93^(1/3)*SIN('OddsRatio_working_3-way'!Y93/3)</f>
        <v>0.10514973526975674</v>
      </c>
      <c r="AD93" s="11">
        <f>'OddsRatio_working_3-way'!X93^(1/3)*SIN(('OddsRatio_working_3-way'!Y93+2*PI())/3)</f>
        <v>0.4132669535281312</v>
      </c>
      <c r="AE93" s="11">
        <f>'OddsRatio_working_3-way'!X93^(1/3)*SIN(('OddsRatio_working_3-way'!Y93+4*PI())/3)</f>
        <v>-0.51841668879788771</v>
      </c>
      <c r="AF93" s="11">
        <f>-'OddsRatio_working_3-way'!U93/(3*'OddsRatio_working_3-way'!X93^(1/3))*COS(('OddsRatio_working_3-way'!Y93)/3)</f>
        <v>0.53790780169649799</v>
      </c>
      <c r="AG93" s="11">
        <f>-'OddsRatio_working_3-way'!U93/(3*'OddsRatio_working_3-way'!X93^(1/3))*COS(('OddsRatio_working_3-way'!Y93+2*PI())/3)</f>
        <v>-0.36001624279306677</v>
      </c>
      <c r="AH93" s="11">
        <f>-'OddsRatio_working_3-way'!U93/(3*'OddsRatio_working_3-way'!X93^(1/3))*COS(('OddsRatio_working_3-way'!Y93+4*PI())/3)</f>
        <v>-0.17789155890343139</v>
      </c>
      <c r="AI93" s="11">
        <f>'OddsRatio_working_3-way'!U93/(3*'OddsRatio_working_3-way'!X93^(1/3))*SIN(('OddsRatio_working_3-way'!Y93)/3)</f>
        <v>-0.10514973526975674</v>
      </c>
      <c r="AJ93" s="11">
        <f>'OddsRatio_working_3-way'!U93/(3*'OddsRatio_working_3-way'!X93^(1/3))*SIN(('OddsRatio_working_3-way'!Y93+2*PI())/3)</f>
        <v>-0.4132669535281312</v>
      </c>
      <c r="AK93" s="11">
        <f>'OddsRatio_working_3-way'!U93/(3*'OddsRatio_working_3-way'!X93^(1/3))*SIN(('OddsRatio_working_3-way'!Y93+4*PI())/3)</f>
        <v>0.51841668879788771</v>
      </c>
      <c r="AL93" s="11">
        <f>'OddsRatio_working_3-way'!Z93+'OddsRatio_working_3-way'!AF93</f>
        <v>1.075815603392996</v>
      </c>
      <c r="AM93" s="11">
        <f>'OddsRatio_working_3-way'!AA93+'OddsRatio_working_3-way'!AG93</f>
        <v>-0.72003248558613353</v>
      </c>
      <c r="AN93" s="11">
        <f>'OddsRatio_working_3-way'!AB93+'OddsRatio_working_3-way'!AH93</f>
        <v>-0.35578311780686278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1.075815603392996</v>
      </c>
      <c r="AS93" s="11">
        <f>IF(('OddsRatio_working_3-way'!X93=0),IF(Q93&gt;0,-Q93^(1/3),(-Q93)^(1/3)),'OddsRatio_working_3-way'!AM93-'OddsRatio_working_3-way'!R93/3)</f>
        <v>-0.72003248558613353</v>
      </c>
      <c r="AT93" s="11">
        <f>IF(('OddsRatio_working_3-way'!X93=0),IF(Q93&gt;0,-Q93^(1/3),(-Q93)^(1/3)),'OddsRatio_working_3-way'!AN93-'OddsRatio_working_3-way'!R93/3)</f>
        <v>-0.35578311780686278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3.79</v>
      </c>
      <c r="B94" s="4">
        <f>IF('True_Odds_Calculator_3-way'!B93="","",'True_Odds_Calculator_3-way'!B93)</f>
        <v>3.5</v>
      </c>
      <c r="C94" s="4">
        <f>IF('True_Odds_Calculator_3-way'!C93="","",'True_Odds_Calculator_3-way'!C93)</f>
        <v>2.09</v>
      </c>
      <c r="D94" s="9">
        <f t="shared" si="26"/>
        <v>0.25547947201078336</v>
      </c>
      <c r="E94" s="9">
        <f t="shared" si="27"/>
        <v>0.27690872923497911</v>
      </c>
      <c r="F94" s="9">
        <f t="shared" si="28"/>
        <v>0.46761179875423736</v>
      </c>
      <c r="G94" s="9">
        <f t="shared" si="29"/>
        <v>1.0445192865717428</v>
      </c>
      <c r="H94" s="9">
        <f t="shared" si="30"/>
        <v>3.9142088095351619</v>
      </c>
      <c r="I94" s="9">
        <f t="shared" si="31"/>
        <v>3.6112982164293577</v>
      </c>
      <c r="J94" s="9">
        <f t="shared" si="32"/>
        <v>2.138526022363199</v>
      </c>
      <c r="K94" s="11">
        <f t="shared" si="33"/>
        <v>0.26385224274406333</v>
      </c>
      <c r="L94" s="11">
        <f t="shared" si="34"/>
        <v>0.2857142857142857</v>
      </c>
      <c r="M94" s="11">
        <f t="shared" si="35"/>
        <v>0.47846889952153115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-0.27423139282603226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0.23012676810760407</v>
      </c>
      <c r="Q94" s="11">
        <f>2*'OddsRatio_working_3-way'!K94*'OddsRatio_working_3-way'!L94*'OddsRatio_working_3-way'!M94</f>
        <v>7.2140052698308504E-2</v>
      </c>
      <c r="R94" s="11">
        <f t="shared" si="36"/>
        <v>0</v>
      </c>
      <c r="S94" s="11">
        <f t="shared" si="37"/>
        <v>-0.83917003715760796</v>
      </c>
      <c r="T94" s="11">
        <f t="shared" si="38"/>
        <v>-0.26306270757291794</v>
      </c>
      <c r="U94" s="11">
        <f>'OddsRatio_working_3-way'!S94-'OddsRatio_working_3-way'!R94^2/3</f>
        <v>-0.83917003715760796</v>
      </c>
      <c r="V94" s="11">
        <f>'OddsRatio_working_3-way'!S94*'OddsRatio_working_3-way'!R94/3-2*'OddsRatio_working_3-way'!R94^3/27-'OddsRatio_working_3-way'!T94</f>
        <v>0.26306270757291794</v>
      </c>
      <c r="W94" s="11">
        <f>'OddsRatio_working_3-way'!V94^2+4*'OddsRatio_working_3-way'!U94^3/27</f>
        <v>-1.8345992618639548E-2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0.14794254014163244</v>
      </c>
      <c r="Y94" s="11">
        <f>IF('OddsRatio_working_3-way'!W94&gt;=0,IF('OddsRatio_working_3-way'!V94+SQRT('OddsRatio_working_3-way'!W94)&gt;0,0,PI()),ACOS('OddsRatio_working_3-way'!V94/(2*'OddsRatio_working_3-way'!X94)))</f>
        <v>0.47548558914442274</v>
      </c>
      <c r="Z94" s="11">
        <f>'OddsRatio_working_3-way'!X94^(1/3)*COS('OddsRatio_working_3-way'!Y94/3)</f>
        <v>0.52225964328587138</v>
      </c>
      <c r="AA94" s="11">
        <f>'OddsRatio_working_3-way'!X94^(1/3)*COS(('OddsRatio_working_3-way'!Y94+2*PI())/3)</f>
        <v>-0.33342199297280928</v>
      </c>
      <c r="AB94" s="11">
        <f>'OddsRatio_working_3-way'!X94^(1/3)*COS(('OddsRatio_working_3-way'!Y94+4*PI())/3)</f>
        <v>-0.18883765031306191</v>
      </c>
      <c r="AC94" s="11">
        <f>'OddsRatio_working_3-way'!X94^(1/3)*SIN('OddsRatio_working_3-way'!Y94/3)</f>
        <v>8.347580915521019E-2</v>
      </c>
      <c r="AD94" s="11">
        <f>'OddsRatio_working_3-way'!X94^(1/3)*SIN(('OddsRatio_working_3-way'!Y94+2*PI())/3)</f>
        <v>0.41055221387935859</v>
      </c>
      <c r="AE94" s="11">
        <f>'OddsRatio_working_3-way'!X94^(1/3)*SIN(('OddsRatio_working_3-way'!Y94+4*PI())/3)</f>
        <v>-0.49402802303456878</v>
      </c>
      <c r="AF94" s="11">
        <f>-'OddsRatio_working_3-way'!U94/(3*'OddsRatio_working_3-way'!X94^(1/3))*COS(('OddsRatio_working_3-way'!Y94)/3)</f>
        <v>0.52225964328587138</v>
      </c>
      <c r="AG94" s="11">
        <f>-'OddsRatio_working_3-way'!U94/(3*'OddsRatio_working_3-way'!X94^(1/3))*COS(('OddsRatio_working_3-way'!Y94+2*PI())/3)</f>
        <v>-0.33342199297280928</v>
      </c>
      <c r="AH94" s="11">
        <f>-'OddsRatio_working_3-way'!U94/(3*'OddsRatio_working_3-way'!X94^(1/3))*COS(('OddsRatio_working_3-way'!Y94+4*PI())/3)</f>
        <v>-0.18883765031306191</v>
      </c>
      <c r="AI94" s="11">
        <f>'OddsRatio_working_3-way'!U94/(3*'OddsRatio_working_3-way'!X94^(1/3))*SIN(('OddsRatio_working_3-way'!Y94)/3)</f>
        <v>-8.347580915521019E-2</v>
      </c>
      <c r="AJ94" s="11">
        <f>'OddsRatio_working_3-way'!U94/(3*'OddsRatio_working_3-way'!X94^(1/3))*SIN(('OddsRatio_working_3-way'!Y94+2*PI())/3)</f>
        <v>-0.41055221387935859</v>
      </c>
      <c r="AK94" s="11">
        <f>'OddsRatio_working_3-way'!U94/(3*'OddsRatio_working_3-way'!X94^(1/3))*SIN(('OddsRatio_working_3-way'!Y94+4*PI())/3)</f>
        <v>0.49402802303456878</v>
      </c>
      <c r="AL94" s="11">
        <f>'OddsRatio_working_3-way'!Z94+'OddsRatio_working_3-way'!AF94</f>
        <v>1.0445192865717428</v>
      </c>
      <c r="AM94" s="11">
        <f>'OddsRatio_working_3-way'!AA94+'OddsRatio_working_3-way'!AG94</f>
        <v>-0.66684398594561856</v>
      </c>
      <c r="AN94" s="11">
        <f>'OddsRatio_working_3-way'!AB94+'OddsRatio_working_3-way'!AH94</f>
        <v>-0.37767530062612381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1.0445192865717428</v>
      </c>
      <c r="AS94" s="11">
        <f>IF(('OddsRatio_working_3-way'!X94=0),IF(Q94&gt;0,-Q94^(1/3),(-Q94)^(1/3)),'OddsRatio_working_3-way'!AM94-'OddsRatio_working_3-way'!R94/3)</f>
        <v>-0.66684398594561856</v>
      </c>
      <c r="AT94" s="11">
        <f>IF(('OddsRatio_working_3-way'!X94=0),IF(Q94&gt;0,-Q94^(1/3),(-Q94)^(1/3)),'OddsRatio_working_3-way'!AN94-'OddsRatio_working_3-way'!R94/3)</f>
        <v>-0.37767530062612381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2.09</v>
      </c>
      <c r="B95" s="4">
        <f>IF('True_Odds_Calculator_3-way'!B94="","",'True_Odds_Calculator_3-way'!B94)</f>
        <v>3.45</v>
      </c>
      <c r="C95" s="4">
        <f>IF('True_Odds_Calculator_3-way'!C94="","",'True_Odds_Calculator_3-way'!C94)</f>
        <v>3.85</v>
      </c>
      <c r="D95" s="9">
        <f t="shared" si="26"/>
        <v>0.46759727129674744</v>
      </c>
      <c r="E95" s="9">
        <f t="shared" si="27"/>
        <v>0.28096030959189544</v>
      </c>
      <c r="F95" s="9">
        <f t="shared" si="28"/>
        <v>0.2514424191113574</v>
      </c>
      <c r="G95" s="9">
        <f t="shared" si="29"/>
        <v>1.0445802410595764</v>
      </c>
      <c r="H95" s="9">
        <f t="shared" si="30"/>
        <v>2.138592462754938</v>
      </c>
      <c r="I95" s="9">
        <f t="shared" si="31"/>
        <v>3.5592215905959619</v>
      </c>
      <c r="J95" s="9">
        <f t="shared" si="32"/>
        <v>3.9770536870197932</v>
      </c>
      <c r="K95" s="11">
        <f t="shared" si="33"/>
        <v>0.47846889952153115</v>
      </c>
      <c r="L95" s="11">
        <f t="shared" si="34"/>
        <v>0.28985507246376813</v>
      </c>
      <c r="M95" s="11">
        <f t="shared" si="35"/>
        <v>0.25974025974025972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-0.27416457060725852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0.23018379581724702</v>
      </c>
      <c r="Q95" s="11">
        <f>2*'OddsRatio_working_3-way'!K95*'OddsRatio_working_3-way'!L95*'OddsRatio_working_3-way'!M95</f>
        <v>7.2045006515570276E-2</v>
      </c>
      <c r="R95" s="11">
        <f t="shared" si="36"/>
        <v>0</v>
      </c>
      <c r="S95" s="11">
        <f t="shared" si="37"/>
        <v>-0.83958257373446665</v>
      </c>
      <c r="T95" s="11">
        <f t="shared" si="38"/>
        <v>-0.2627801482736985</v>
      </c>
      <c r="U95" s="11">
        <f>'OddsRatio_working_3-way'!S95-'OddsRatio_working_3-way'!R95^2/3</f>
        <v>-0.83958257373446665</v>
      </c>
      <c r="V95" s="11">
        <f>'OddsRatio_working_3-way'!S95*'OddsRatio_working_3-way'!R95/3-2*'OddsRatio_working_3-way'!R95^3/27-'OddsRatio_working_3-way'!T95</f>
        <v>0.2627801482736985</v>
      </c>
      <c r="W95" s="11">
        <f>'OddsRatio_working_3-way'!V95^2+4*'OddsRatio_working_3-way'!U95^3/27</f>
        <v>-1.8623753836956192E-2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0.14805164653230235</v>
      </c>
      <c r="Y95" s="11">
        <f>IF('OddsRatio_working_3-way'!W95&gt;=0,IF('OddsRatio_working_3-way'!V95+SQRT('OddsRatio_working_3-way'!W95)&gt;0,0,PI()),ACOS('OddsRatio_working_3-way'!V95/(2*'OddsRatio_working_3-way'!X95)))</f>
        <v>0.47898953825861024</v>
      </c>
      <c r="Z95" s="11">
        <f>'OddsRatio_working_3-way'!X95^(1/3)*COS('OddsRatio_working_3-way'!Y95/3)</f>
        <v>0.52229012052978818</v>
      </c>
      <c r="AA95" s="11">
        <f>'OddsRatio_working_3-way'!X95^(1/3)*COS(('OddsRatio_working_3-way'!Y95+2*PI())/3)</f>
        <v>-0.33398334642918515</v>
      </c>
      <c r="AB95" s="11">
        <f>'OddsRatio_working_3-way'!X95^(1/3)*COS(('OddsRatio_working_3-way'!Y95+4*PI())/3)</f>
        <v>-0.18830677410060326</v>
      </c>
      <c r="AC95" s="11">
        <f>'OddsRatio_working_3-way'!X95^(1/3)*SIN('OddsRatio_working_3-way'!Y95/3)</f>
        <v>8.4106408248528733E-2</v>
      </c>
      <c r="AD95" s="11">
        <f>'OddsRatio_working_3-way'!X95^(1/3)*SIN(('OddsRatio_working_3-way'!Y95+2*PI())/3)</f>
        <v>0.41026330840016861</v>
      </c>
      <c r="AE95" s="11">
        <f>'OddsRatio_working_3-way'!X95^(1/3)*SIN(('OddsRatio_working_3-way'!Y95+4*PI())/3)</f>
        <v>-0.49436971664869739</v>
      </c>
      <c r="AF95" s="11">
        <f>-'OddsRatio_working_3-way'!U95/(3*'OddsRatio_working_3-way'!X95^(1/3))*COS(('OddsRatio_working_3-way'!Y95)/3)</f>
        <v>0.52229012052978818</v>
      </c>
      <c r="AG95" s="11">
        <f>-'OddsRatio_working_3-way'!U95/(3*'OddsRatio_working_3-way'!X95^(1/3))*COS(('OddsRatio_working_3-way'!Y95+2*PI())/3)</f>
        <v>-0.33398334642918515</v>
      </c>
      <c r="AH95" s="11">
        <f>-'OddsRatio_working_3-way'!U95/(3*'OddsRatio_working_3-way'!X95^(1/3))*COS(('OddsRatio_working_3-way'!Y95+4*PI())/3)</f>
        <v>-0.18830677410060326</v>
      </c>
      <c r="AI95" s="11">
        <f>'OddsRatio_working_3-way'!U95/(3*'OddsRatio_working_3-way'!X95^(1/3))*SIN(('OddsRatio_working_3-way'!Y95)/3)</f>
        <v>-8.4106408248528733E-2</v>
      </c>
      <c r="AJ95" s="11">
        <f>'OddsRatio_working_3-way'!U95/(3*'OddsRatio_working_3-way'!X95^(1/3))*SIN(('OddsRatio_working_3-way'!Y95+2*PI())/3)</f>
        <v>-0.41026330840016861</v>
      </c>
      <c r="AK95" s="11">
        <f>'OddsRatio_working_3-way'!U95/(3*'OddsRatio_working_3-way'!X95^(1/3))*SIN(('OddsRatio_working_3-way'!Y95+4*PI())/3)</f>
        <v>0.49436971664869739</v>
      </c>
      <c r="AL95" s="11">
        <f>'OddsRatio_working_3-way'!Z95+'OddsRatio_working_3-way'!AF95</f>
        <v>1.0445802410595764</v>
      </c>
      <c r="AM95" s="11">
        <f>'OddsRatio_working_3-way'!AA95+'OddsRatio_working_3-way'!AG95</f>
        <v>-0.66796669285837029</v>
      </c>
      <c r="AN95" s="11">
        <f>'OddsRatio_working_3-way'!AB95+'OddsRatio_working_3-way'!AH95</f>
        <v>-0.37661354820120652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1.0445802410595764</v>
      </c>
      <c r="AS95" s="11">
        <f>IF(('OddsRatio_working_3-way'!X95=0),IF(Q95&gt;0,-Q95^(1/3),(-Q95)^(1/3)),'OddsRatio_working_3-way'!AM95-'OddsRatio_working_3-way'!R95/3)</f>
        <v>-0.66796669285837029</v>
      </c>
      <c r="AT95" s="11">
        <f>IF(('OddsRatio_working_3-way'!X95=0),IF(Q95&gt;0,-Q95^(1/3),(-Q95)^(1/3)),'OddsRatio_working_3-way'!AN95-'OddsRatio_working_3-way'!R95/3)</f>
        <v>-0.37661354820120652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1.88</v>
      </c>
      <c r="B96" s="4">
        <f>IF('True_Odds_Calculator_3-way'!B95="","",'True_Odds_Calculator_3-way'!B95)</f>
        <v>3.8</v>
      </c>
      <c r="C96" s="4">
        <f>IF('True_Odds_Calculator_3-way'!C95="","",'True_Odds_Calculator_3-way'!C95)</f>
        <v>3.97</v>
      </c>
      <c r="D96" s="9">
        <f t="shared" si="26"/>
        <v>0.51316433265081984</v>
      </c>
      <c r="E96" s="9">
        <f t="shared" si="27"/>
        <v>0.24884472402478905</v>
      </c>
      <c r="F96" s="9">
        <f t="shared" si="28"/>
        <v>0.23799094332439133</v>
      </c>
      <c r="G96" s="9">
        <f t="shared" si="29"/>
        <v>1.0780607966315334</v>
      </c>
      <c r="H96" s="9">
        <f t="shared" si="30"/>
        <v>1.9486935010357493</v>
      </c>
      <c r="I96" s="9">
        <f t="shared" si="31"/>
        <v>4.0185702305682938</v>
      </c>
      <c r="J96" s="9">
        <f t="shared" si="32"/>
        <v>4.2018405659956537</v>
      </c>
      <c r="K96" s="11">
        <f t="shared" si="33"/>
        <v>0.53191489361702127</v>
      </c>
      <c r="L96" s="11">
        <f t="shared" si="34"/>
        <v>0.26315789473684209</v>
      </c>
      <c r="M96" s="11">
        <f t="shared" si="35"/>
        <v>0.25188916876574308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-0.25802702801808652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0.23447130071279271</v>
      </c>
      <c r="Q96" s="11">
        <f>2*'OddsRatio_working_3-way'!K96*'OddsRatio_working_3-way'!L96*'OddsRatio_working_3-way'!M96</f>
        <v>7.0517684424900071E-2</v>
      </c>
      <c r="R96" s="11">
        <f t="shared" si="36"/>
        <v>0</v>
      </c>
      <c r="S96" s="11">
        <f t="shared" si="37"/>
        <v>-0.90870829507193074</v>
      </c>
      <c r="T96" s="11">
        <f t="shared" si="38"/>
        <v>-0.27329572784118222</v>
      </c>
      <c r="U96" s="11">
        <f>'OddsRatio_working_3-way'!S96-'OddsRatio_working_3-way'!R96^2/3</f>
        <v>-0.90870829507193074</v>
      </c>
      <c r="V96" s="11">
        <f>'OddsRatio_working_3-way'!S96*'OddsRatio_working_3-way'!R96/3-2*'OddsRatio_working_3-way'!R96^3/27-'OddsRatio_working_3-way'!T96</f>
        <v>0.27329572784118222</v>
      </c>
      <c r="W96" s="11">
        <f>'OddsRatio_working_3-way'!V96^2+4*'OddsRatio_working_3-way'!U96^3/27</f>
        <v>-3.6474862966189806E-2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0.16670739172456583</v>
      </c>
      <c r="Y96" s="11">
        <f>IF('OddsRatio_working_3-way'!W96&gt;=0,IF('OddsRatio_working_3-way'!V96+SQRT('OddsRatio_working_3-way'!W96)&gt;0,0,PI()),ACOS('OddsRatio_working_3-way'!V96/(2*'OddsRatio_working_3-way'!X96)))</f>
        <v>0.60993213650410838</v>
      </c>
      <c r="Z96" s="11">
        <f>'OddsRatio_working_3-way'!X96^(1/3)*COS('OddsRatio_working_3-way'!Y96/3)</f>
        <v>0.53903039831576682</v>
      </c>
      <c r="AA96" s="11">
        <f>'OddsRatio_working_3-way'!X96^(1/3)*COS(('OddsRatio_working_3-way'!Y96+2*PI())/3)</f>
        <v>-0.36575316482966019</v>
      </c>
      <c r="AB96" s="11">
        <f>'OddsRatio_working_3-way'!X96^(1/3)*COS(('OddsRatio_working_3-way'!Y96+4*PI())/3)</f>
        <v>-0.17327723348610644</v>
      </c>
      <c r="AC96" s="11">
        <f>'OddsRatio_working_3-way'!X96^(1/3)*SIN('OddsRatio_working_3-way'!Y96/3)</f>
        <v>0.11112603077372472</v>
      </c>
      <c r="AD96" s="11">
        <f>'OddsRatio_working_3-way'!X96^(1/3)*SIN(('OddsRatio_working_3-way'!Y96+2*PI())/3)</f>
        <v>0.41125100296663641</v>
      </c>
      <c r="AE96" s="11">
        <f>'OddsRatio_working_3-way'!X96^(1/3)*SIN(('OddsRatio_working_3-way'!Y96+4*PI())/3)</f>
        <v>-0.52237703374036104</v>
      </c>
      <c r="AF96" s="11">
        <f>-'OddsRatio_working_3-way'!U96/(3*'OddsRatio_working_3-way'!X96^(1/3))*COS(('OddsRatio_working_3-way'!Y96)/3)</f>
        <v>0.53903039831576671</v>
      </c>
      <c r="AG96" s="11">
        <f>-'OddsRatio_working_3-way'!U96/(3*'OddsRatio_working_3-way'!X96^(1/3))*COS(('OddsRatio_working_3-way'!Y96+2*PI())/3)</f>
        <v>-0.36575316482966014</v>
      </c>
      <c r="AH96" s="11">
        <f>-'OddsRatio_working_3-way'!U96/(3*'OddsRatio_working_3-way'!X96^(1/3))*COS(('OddsRatio_working_3-way'!Y96+4*PI())/3)</f>
        <v>-0.17327723348610638</v>
      </c>
      <c r="AI96" s="11">
        <f>'OddsRatio_working_3-way'!U96/(3*'OddsRatio_working_3-way'!X96^(1/3))*SIN(('OddsRatio_working_3-way'!Y96)/3)</f>
        <v>-0.11112603077372471</v>
      </c>
      <c r="AJ96" s="11">
        <f>'OddsRatio_working_3-way'!U96/(3*'OddsRatio_working_3-way'!X96^(1/3))*SIN(('OddsRatio_working_3-way'!Y96+2*PI())/3)</f>
        <v>-0.4112510029666363</v>
      </c>
      <c r="AK96" s="11">
        <f>'OddsRatio_working_3-way'!U96/(3*'OddsRatio_working_3-way'!X96^(1/3))*SIN(('OddsRatio_working_3-way'!Y96+4*PI())/3)</f>
        <v>0.52237703374036093</v>
      </c>
      <c r="AL96" s="11">
        <f>'OddsRatio_working_3-way'!Z96+'OddsRatio_working_3-way'!AF96</f>
        <v>1.0780607966315334</v>
      </c>
      <c r="AM96" s="11">
        <f>'OddsRatio_working_3-way'!AA96+'OddsRatio_working_3-way'!AG96</f>
        <v>-0.73150632965932028</v>
      </c>
      <c r="AN96" s="11">
        <f>'OddsRatio_working_3-way'!AB96+'OddsRatio_working_3-way'!AH96</f>
        <v>-0.34655446697221282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1.0780607966315334</v>
      </c>
      <c r="AS96" s="11">
        <f>IF(('OddsRatio_working_3-way'!X96=0),IF(Q96&gt;0,-Q96^(1/3),(-Q96)^(1/3)),'OddsRatio_working_3-way'!AM96-'OddsRatio_working_3-way'!R96/3)</f>
        <v>-0.73150632965932028</v>
      </c>
      <c r="AT96" s="11">
        <f>IF(('OddsRatio_working_3-way'!X96=0),IF(Q96&gt;0,-Q96^(1/3),(-Q96)^(1/3)),'OddsRatio_working_3-way'!AN96-'OddsRatio_working_3-way'!R96/3)</f>
        <v>-0.34655446697221282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3.96</v>
      </c>
      <c r="B97" s="4">
        <f>IF('True_Odds_Calculator_3-way'!B96="","",'True_Odds_Calculator_3-way'!B96)</f>
        <v>4.05</v>
      </c>
      <c r="C97" s="4">
        <f>IF('True_Odds_Calculator_3-way'!C96="","",'True_Odds_Calculator_3-way'!C96)</f>
        <v>1.83</v>
      </c>
      <c r="D97" s="9">
        <f t="shared" si="26"/>
        <v>0.23873117480493825</v>
      </c>
      <c r="E97" s="9">
        <f t="shared" si="27"/>
        <v>0.23333035016318249</v>
      </c>
      <c r="F97" s="9">
        <f t="shared" si="28"/>
        <v>0.52793847503187907</v>
      </c>
      <c r="G97" s="9">
        <f t="shared" si="29"/>
        <v>1.0773013374872003</v>
      </c>
      <c r="H97" s="9">
        <f t="shared" si="30"/>
        <v>4.1888119589621127</v>
      </c>
      <c r="I97" s="9">
        <f t="shared" si="31"/>
        <v>4.2857690793359611</v>
      </c>
      <c r="J97" s="9">
        <f t="shared" si="32"/>
        <v>1.8941601101143763</v>
      </c>
      <c r="K97" s="11">
        <f t="shared" si="33"/>
        <v>0.25252525252525254</v>
      </c>
      <c r="L97" s="11">
        <f t="shared" si="34"/>
        <v>0.24691358024691359</v>
      </c>
      <c r="M97" s="11">
        <f t="shared" si="35"/>
        <v>0.54644808743169393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-0.25531030469302063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0.23305305636817478</v>
      </c>
      <c r="Q97" s="11">
        <f>2*'OddsRatio_working_3-way'!K97*'OddsRatio_working_3-way'!L97*'OddsRatio_working_3-way'!M97</f>
        <v>6.814416852870607E-2</v>
      </c>
      <c r="R97" s="11">
        <f t="shared" si="36"/>
        <v>0</v>
      </c>
      <c r="S97" s="11">
        <f t="shared" si="37"/>
        <v>-0.91282275757883147</v>
      </c>
      <c r="T97" s="11">
        <f t="shared" si="38"/>
        <v>-0.26690723905813785</v>
      </c>
      <c r="U97" s="11">
        <f>'OddsRatio_working_3-way'!S97-'OddsRatio_working_3-way'!R97^2/3</f>
        <v>-0.91282275757883147</v>
      </c>
      <c r="V97" s="11">
        <f>'OddsRatio_working_3-way'!S97*'OddsRatio_working_3-way'!R97/3-2*'OddsRatio_working_3-way'!R97^3/27-'OddsRatio_working_3-way'!T97</f>
        <v>0.26690723905813785</v>
      </c>
      <c r="W97" s="11">
        <f>'OddsRatio_working_3-way'!V97^2+4*'OddsRatio_working_3-way'!U97^3/27</f>
        <v>-4.1442800060801144E-2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0.16784090258518564</v>
      </c>
      <c r="Y97" s="11">
        <f>IF('OddsRatio_working_3-way'!W97&gt;=0,IF('OddsRatio_working_3-way'!V97+SQRT('OddsRatio_working_3-way'!W97)&gt;0,0,PI()),ACOS('OddsRatio_working_3-way'!V97/(2*'OddsRatio_working_3-way'!X97)))</f>
        <v>0.65159128328771854</v>
      </c>
      <c r="Z97" s="11">
        <f>'OddsRatio_working_3-way'!X97^(1/3)*COS('OddsRatio_working_3-way'!Y97/3)</f>
        <v>0.53865066874360013</v>
      </c>
      <c r="AA97" s="11">
        <f>'OddsRatio_working_3-way'!X97^(1/3)*COS(('OddsRatio_working_3-way'!Y97+2*PI())/3)</f>
        <v>-0.37226843608950694</v>
      </c>
      <c r="AB97" s="11">
        <f>'OddsRatio_working_3-way'!X97^(1/3)*COS(('OddsRatio_working_3-way'!Y97+4*PI())/3)</f>
        <v>-0.1663822326540931</v>
      </c>
      <c r="AC97" s="11">
        <f>'OddsRatio_working_3-way'!X97^(1/3)*SIN('OddsRatio_working_3-way'!Y97/3)</f>
        <v>0.11886845497586621</v>
      </c>
      <c r="AD97" s="11">
        <f>'OddsRatio_working_3-way'!X97^(1/3)*SIN(('OddsRatio_working_3-way'!Y97+2*PI())/3)</f>
        <v>0.40705093540950121</v>
      </c>
      <c r="AE97" s="11">
        <f>'OddsRatio_working_3-way'!X97^(1/3)*SIN(('OddsRatio_working_3-way'!Y97+4*PI())/3)</f>
        <v>-0.52591939038536728</v>
      </c>
      <c r="AF97" s="11">
        <f>-'OddsRatio_working_3-way'!U97/(3*'OddsRatio_working_3-way'!X97^(1/3))*COS(('OddsRatio_working_3-way'!Y97)/3)</f>
        <v>0.53865066874360013</v>
      </c>
      <c r="AG97" s="11">
        <f>-'OddsRatio_working_3-way'!U97/(3*'OddsRatio_working_3-way'!X97^(1/3))*COS(('OddsRatio_working_3-way'!Y97+2*PI())/3)</f>
        <v>-0.37226843608950694</v>
      </c>
      <c r="AH97" s="11">
        <f>-'OddsRatio_working_3-way'!U97/(3*'OddsRatio_working_3-way'!X97^(1/3))*COS(('OddsRatio_working_3-way'!Y97+4*PI())/3)</f>
        <v>-0.1663822326540931</v>
      </c>
      <c r="AI97" s="11">
        <f>'OddsRatio_working_3-way'!U97/(3*'OddsRatio_working_3-way'!X97^(1/3))*SIN(('OddsRatio_working_3-way'!Y97)/3)</f>
        <v>-0.11886845497586621</v>
      </c>
      <c r="AJ97" s="11">
        <f>'OddsRatio_working_3-way'!U97/(3*'OddsRatio_working_3-way'!X97^(1/3))*SIN(('OddsRatio_working_3-way'!Y97+2*PI())/3)</f>
        <v>-0.40705093540950121</v>
      </c>
      <c r="AK97" s="11">
        <f>'OddsRatio_working_3-way'!U97/(3*'OddsRatio_working_3-way'!X97^(1/3))*SIN(('OddsRatio_working_3-way'!Y97+4*PI())/3)</f>
        <v>0.52591939038536728</v>
      </c>
      <c r="AL97" s="11">
        <f>'OddsRatio_working_3-way'!Z97+'OddsRatio_working_3-way'!AF97</f>
        <v>1.0773013374872003</v>
      </c>
      <c r="AM97" s="11">
        <f>'OddsRatio_working_3-way'!AA97+'OddsRatio_working_3-way'!AG97</f>
        <v>-0.74453687217901388</v>
      </c>
      <c r="AN97" s="11">
        <f>'OddsRatio_working_3-way'!AB97+'OddsRatio_working_3-way'!AH97</f>
        <v>-0.33276446530818621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1.0773013374872003</v>
      </c>
      <c r="AS97" s="11">
        <f>IF(('OddsRatio_working_3-way'!X97=0),IF(Q97&gt;0,-Q97^(1/3),(-Q97)^(1/3)),'OddsRatio_working_3-way'!AM97-'OddsRatio_working_3-way'!R97/3)</f>
        <v>-0.74453687217901388</v>
      </c>
      <c r="AT97" s="11">
        <f>IF(('OddsRatio_working_3-way'!X97=0),IF(Q97&gt;0,-Q97^(1/3),(-Q97)^(1/3)),'OddsRatio_working_3-way'!AN97-'OddsRatio_working_3-way'!R97/3)</f>
        <v>-0.33276446530818621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2.42</v>
      </c>
      <c r="B98" s="4">
        <f>IF('True_Odds_Calculator_3-way'!B97="","",'True_Odds_Calculator_3-way'!B97)</f>
        <v>3.97</v>
      </c>
      <c r="C98" s="4">
        <f>IF('True_Odds_Calculator_3-way'!C97="","",'True_Odds_Calculator_3-way'!C97)</f>
        <v>2.64</v>
      </c>
      <c r="D98" s="9">
        <f t="shared" si="26"/>
        <v>0.39718492180884013</v>
      </c>
      <c r="E98" s="9">
        <f t="shared" si="27"/>
        <v>0.23955630463362676</v>
      </c>
      <c r="F98" s="9">
        <f t="shared" si="28"/>
        <v>0.36325877355753311</v>
      </c>
      <c r="G98" s="9">
        <f t="shared" si="29"/>
        <v>1.0688161543612542</v>
      </c>
      <c r="H98" s="9">
        <f t="shared" si="30"/>
        <v>2.5177189391929806</v>
      </c>
      <c r="I98" s="9">
        <f t="shared" si="31"/>
        <v>4.1743839784529264</v>
      </c>
      <c r="J98" s="9">
        <f t="shared" si="32"/>
        <v>2.7528584931524565</v>
      </c>
      <c r="K98" s="11">
        <f t="shared" si="33"/>
        <v>0.41322314049586778</v>
      </c>
      <c r="L98" s="11">
        <f t="shared" si="34"/>
        <v>0.25188916876574308</v>
      </c>
      <c r="M98" s="11">
        <f t="shared" si="35"/>
        <v>0.37878787878787878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-0.27269604679726056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0.23774287622987586</v>
      </c>
      <c r="Q98" s="11">
        <f>2*'OddsRatio_working_3-way'!K98*'OddsRatio_working_3-way'!L98*'OddsRatio_working_3-way'!M98</f>
        <v>7.8853358616874245E-2</v>
      </c>
      <c r="R98" s="11">
        <f t="shared" si="36"/>
        <v>0</v>
      </c>
      <c r="S98" s="11">
        <f t="shared" si="37"/>
        <v>-0.87182369903084411</v>
      </c>
      <c r="T98" s="11">
        <f t="shared" si="38"/>
        <v>-0.28916208923079406</v>
      </c>
      <c r="U98" s="11">
        <f>'OddsRatio_working_3-way'!S98-'OddsRatio_working_3-way'!R98^2/3</f>
        <v>-0.87182369903084411</v>
      </c>
      <c r="V98" s="11">
        <f>'OddsRatio_working_3-way'!S98*'OddsRatio_working_3-way'!R98/3-2*'OddsRatio_working_3-way'!R98^3/27-'OddsRatio_working_3-way'!T98</f>
        <v>0.28916208923079406</v>
      </c>
      <c r="W98" s="11">
        <f>'OddsRatio_working_3-way'!V98^2+4*'OddsRatio_working_3-way'!U98^3/27</f>
        <v>-1.4556065410456134E-2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0.1566610826424146</v>
      </c>
      <c r="Y98" s="11">
        <f>IF('OddsRatio_working_3-way'!W98&gt;=0,IF('OddsRatio_working_3-way'!V98+SQRT('OddsRatio_working_3-way'!W98)&gt;0,0,PI()),ACOS('OddsRatio_working_3-way'!V98/(2*'OddsRatio_working_3-way'!X98)))</f>
        <v>0.39527521114255038</v>
      </c>
      <c r="Z98" s="11">
        <f>'OddsRatio_working_3-way'!X98^(1/3)*COS('OddsRatio_working_3-way'!Y98/3)</f>
        <v>0.53440807718062711</v>
      </c>
      <c r="AA98" s="11">
        <f>'OddsRatio_working_3-way'!X98^(1/3)*COS(('OddsRatio_working_3-way'!Y98+2*PI())/3)</f>
        <v>-0.3285386131856407</v>
      </c>
      <c r="AB98" s="11">
        <f>'OddsRatio_working_3-way'!X98^(1/3)*COS(('OddsRatio_working_3-way'!Y98+4*PI())/3)</f>
        <v>-0.20586946399498646</v>
      </c>
      <c r="AC98" s="11">
        <f>'OddsRatio_working_3-way'!X98^(1/3)*SIN('OddsRatio_working_3-way'!Y98/3)</f>
        <v>7.0823066306486784E-2</v>
      </c>
      <c r="AD98" s="11">
        <f>'OddsRatio_working_3-way'!X98^(1/3)*SIN(('OddsRatio_working_3-way'!Y98+2*PI())/3)</f>
        <v>0.42739943767277466</v>
      </c>
      <c r="AE98" s="11">
        <f>'OddsRatio_working_3-way'!X98^(1/3)*SIN(('OddsRatio_working_3-way'!Y98+4*PI())/3)</f>
        <v>-0.49822250397926132</v>
      </c>
      <c r="AF98" s="11">
        <f>-'OddsRatio_working_3-way'!U98/(3*'OddsRatio_working_3-way'!X98^(1/3))*COS(('OddsRatio_working_3-way'!Y98)/3)</f>
        <v>0.53440807718062711</v>
      </c>
      <c r="AG98" s="11">
        <f>-'OddsRatio_working_3-way'!U98/(3*'OddsRatio_working_3-way'!X98^(1/3))*COS(('OddsRatio_working_3-way'!Y98+2*PI())/3)</f>
        <v>-0.3285386131856407</v>
      </c>
      <c r="AH98" s="11">
        <f>-'OddsRatio_working_3-way'!U98/(3*'OddsRatio_working_3-way'!X98^(1/3))*COS(('OddsRatio_working_3-way'!Y98+4*PI())/3)</f>
        <v>-0.20586946399498646</v>
      </c>
      <c r="AI98" s="11">
        <f>'OddsRatio_working_3-way'!U98/(3*'OddsRatio_working_3-way'!X98^(1/3))*SIN(('OddsRatio_working_3-way'!Y98)/3)</f>
        <v>-7.0823066306486784E-2</v>
      </c>
      <c r="AJ98" s="11">
        <f>'OddsRatio_working_3-way'!U98/(3*'OddsRatio_working_3-way'!X98^(1/3))*SIN(('OddsRatio_working_3-way'!Y98+2*PI())/3)</f>
        <v>-0.42739943767277466</v>
      </c>
      <c r="AK98" s="11">
        <f>'OddsRatio_working_3-way'!U98/(3*'OddsRatio_working_3-way'!X98^(1/3))*SIN(('OddsRatio_working_3-way'!Y98+4*PI())/3)</f>
        <v>0.49822250397926132</v>
      </c>
      <c r="AL98" s="11">
        <f>'OddsRatio_working_3-way'!Z98+'OddsRatio_working_3-way'!AF98</f>
        <v>1.0688161543612542</v>
      </c>
      <c r="AM98" s="11">
        <f>'OddsRatio_working_3-way'!AA98+'OddsRatio_working_3-way'!AG98</f>
        <v>-0.65707722637128141</v>
      </c>
      <c r="AN98" s="11">
        <f>'OddsRatio_working_3-way'!AB98+'OddsRatio_working_3-way'!AH98</f>
        <v>-0.41173892798997291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1.0688161543612542</v>
      </c>
      <c r="AS98" s="11">
        <f>IF(('OddsRatio_working_3-way'!X98=0),IF(Q98&gt;0,-Q98^(1/3),(-Q98)^(1/3)),'OddsRatio_working_3-way'!AM98-'OddsRatio_working_3-way'!R98/3)</f>
        <v>-0.65707722637128141</v>
      </c>
      <c r="AT98" s="11">
        <f>IF(('OddsRatio_working_3-way'!X98=0),IF(Q98&gt;0,-Q98^(1/3),(-Q98)^(1/3)),'OddsRatio_working_3-way'!AN98-'OddsRatio_working_3-way'!R98/3)</f>
        <v>-0.41173892798997291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1.46</v>
      </c>
      <c r="B99" s="4">
        <f>IF('True_Odds_Calculator_3-way'!B98="","",'True_Odds_Calculator_3-way'!B98)</f>
        <v>4.6900000000000004</v>
      </c>
      <c r="C99" s="4">
        <f>IF('True_Odds_Calculator_3-way'!C98="","",'True_Odds_Calculator_3-way'!C98)</f>
        <v>7.4</v>
      </c>
      <c r="D99" s="9">
        <f t="shared" si="26"/>
        <v>0.67030280116012197</v>
      </c>
      <c r="E99" s="9">
        <f t="shared" si="27"/>
        <v>0.20220004576505618</v>
      </c>
      <c r="F99" s="9">
        <f t="shared" si="28"/>
        <v>0.12749715307482198</v>
      </c>
      <c r="G99" s="9">
        <f t="shared" si="29"/>
        <v>1.0692675604454815</v>
      </c>
      <c r="H99" s="9">
        <f t="shared" si="30"/>
        <v>1.4918630778049218</v>
      </c>
      <c r="I99" s="9">
        <f t="shared" si="31"/>
        <v>4.9455972980438272</v>
      </c>
      <c r="J99" s="9">
        <f t="shared" si="32"/>
        <v>7.8433123868510837</v>
      </c>
      <c r="K99" s="11">
        <f t="shared" si="33"/>
        <v>0.68493150684931503</v>
      </c>
      <c r="L99" s="11">
        <f t="shared" si="34"/>
        <v>0.21321961620469082</v>
      </c>
      <c r="M99" s="11">
        <f t="shared" si="35"/>
        <v>0.13513513513513511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-0.21439110050845911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0.20820686328762383</v>
      </c>
      <c r="Q99" s="11">
        <f>2*'OddsRatio_working_3-way'!K99*'OddsRatio_working_3-way'!L99*'OddsRatio_working_3-way'!M99</f>
        <v>3.9470495409976075E-2</v>
      </c>
      <c r="R99" s="11">
        <f t="shared" si="36"/>
        <v>0</v>
      </c>
      <c r="S99" s="11">
        <f t="shared" si="37"/>
        <v>-0.97115441263108182</v>
      </c>
      <c r="T99" s="11">
        <f t="shared" si="38"/>
        <v>-0.18410510192058419</v>
      </c>
      <c r="U99" s="11">
        <f>'OddsRatio_working_3-way'!S99-'OddsRatio_working_3-way'!R99^2/3</f>
        <v>-0.97115441263108182</v>
      </c>
      <c r="V99" s="11">
        <f>'OddsRatio_working_3-way'!S99*'OddsRatio_working_3-way'!R99/3-2*'OddsRatio_working_3-way'!R99^3/27-'OddsRatio_working_3-way'!T99</f>
        <v>0.18410510192058419</v>
      </c>
      <c r="W99" s="11">
        <f>'OddsRatio_working_3-way'!V99^2+4*'OddsRatio_working_3-way'!U99^3/27</f>
        <v>-0.10179945072645655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0.18418342710437144</v>
      </c>
      <c r="Y99" s="11">
        <f>IF('OddsRatio_working_3-way'!W99&gt;=0,IF('OddsRatio_working_3-way'!V99+SQRT('OddsRatio_working_3-way'!W99)&gt;0,0,PI()),ACOS('OddsRatio_working_3-way'!V99/(2*'OddsRatio_working_3-way'!X99)))</f>
        <v>1.0474430557051835</v>
      </c>
      <c r="Z99" s="11">
        <f>'OddsRatio_working_3-way'!X99^(1/3)*COS('OddsRatio_working_3-way'!Y99/3)</f>
        <v>0.53463378022274088</v>
      </c>
      <c r="AA99" s="11">
        <f>'OddsRatio_working_3-way'!X99^(1/3)*COS(('OddsRatio_working_3-way'!Y99+2*PI())/3)</f>
        <v>-0.43588036166237709</v>
      </c>
      <c r="AB99" s="11">
        <f>'OddsRatio_working_3-way'!X99^(1/3)*COS(('OddsRatio_working_3-way'!Y99+4*PI())/3)</f>
        <v>-9.8753418560363584E-2</v>
      </c>
      <c r="AC99" s="11">
        <f>'OddsRatio_working_3-way'!X99^(1/3)*SIN('OddsRatio_working_3-way'!Y99/3)</f>
        <v>0.19464033135102304</v>
      </c>
      <c r="AD99" s="11">
        <f>'OddsRatio_working_3-way'!X99^(1/3)*SIN(('OddsRatio_working_3-way'!Y99+2*PI())/3)</f>
        <v>0.36568626971868839</v>
      </c>
      <c r="AE99" s="11">
        <f>'OddsRatio_working_3-way'!X99^(1/3)*SIN(('OddsRatio_working_3-way'!Y99+4*PI())/3)</f>
        <v>-0.56032660106971144</v>
      </c>
      <c r="AF99" s="11">
        <f>-'OddsRatio_working_3-way'!U99/(3*'OddsRatio_working_3-way'!X99^(1/3))*COS(('OddsRatio_working_3-way'!Y99)/3)</f>
        <v>0.53463378022274077</v>
      </c>
      <c r="AG99" s="11">
        <f>-'OddsRatio_working_3-way'!U99/(3*'OddsRatio_working_3-way'!X99^(1/3))*COS(('OddsRatio_working_3-way'!Y99+2*PI())/3)</f>
        <v>-0.43588036166237704</v>
      </c>
      <c r="AH99" s="11">
        <f>-'OddsRatio_working_3-way'!U99/(3*'OddsRatio_working_3-way'!X99^(1/3))*COS(('OddsRatio_working_3-way'!Y99+4*PI())/3)</f>
        <v>-9.8753418560363571E-2</v>
      </c>
      <c r="AI99" s="11">
        <f>'OddsRatio_working_3-way'!U99/(3*'OddsRatio_working_3-way'!X99^(1/3))*SIN(('OddsRatio_working_3-way'!Y99)/3)</f>
        <v>-0.19464033135102302</v>
      </c>
      <c r="AJ99" s="11">
        <f>'OddsRatio_working_3-way'!U99/(3*'OddsRatio_working_3-way'!X99^(1/3))*SIN(('OddsRatio_working_3-way'!Y99+2*PI())/3)</f>
        <v>-0.36568626971868834</v>
      </c>
      <c r="AK99" s="11">
        <f>'OddsRatio_working_3-way'!U99/(3*'OddsRatio_working_3-way'!X99^(1/3))*SIN(('OddsRatio_working_3-way'!Y99+4*PI())/3)</f>
        <v>0.56032660106971133</v>
      </c>
      <c r="AL99" s="11">
        <f>'OddsRatio_working_3-way'!Z99+'OddsRatio_working_3-way'!AF99</f>
        <v>1.0692675604454815</v>
      </c>
      <c r="AM99" s="11">
        <f>'OddsRatio_working_3-way'!AA99+'OddsRatio_working_3-way'!AG99</f>
        <v>-0.87176072332475418</v>
      </c>
      <c r="AN99" s="11">
        <f>'OddsRatio_working_3-way'!AB99+'OddsRatio_working_3-way'!AH99</f>
        <v>-0.19750683712072714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1.0692675604454815</v>
      </c>
      <c r="AS99" s="11">
        <f>IF(('OddsRatio_working_3-way'!X99=0),IF(Q99&gt;0,-Q99^(1/3),(-Q99)^(1/3)),'OddsRatio_working_3-way'!AM99-'OddsRatio_working_3-way'!R99/3)</f>
        <v>-0.87176072332475418</v>
      </c>
      <c r="AT99" s="11">
        <f>IF(('OddsRatio_working_3-way'!X99=0),IF(Q99&gt;0,-Q99^(1/3),(-Q99)^(1/3)),'OddsRatio_working_3-way'!AN99-'OddsRatio_working_3-way'!R99/3)</f>
        <v>-0.19750683712072714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1.48</v>
      </c>
      <c r="B100" s="4">
        <f>IF('True_Odds_Calculator_3-way'!B99="","",'True_Odds_Calculator_3-way'!B99)</f>
        <v>4.79</v>
      </c>
      <c r="C100" s="4">
        <f>IF('True_Odds_Calculator_3-way'!C99="","",'True_Odds_Calculator_3-way'!C99)</f>
        <v>6.83</v>
      </c>
      <c r="D100" s="9">
        <f t="shared" si="26"/>
        <v>0.6621716107947786</v>
      </c>
      <c r="E100" s="9">
        <f t="shared" si="27"/>
        <v>0.19887372857411897</v>
      </c>
      <c r="F100" s="9">
        <f t="shared" si="28"/>
        <v>0.13895466063110234</v>
      </c>
      <c r="G100" s="9">
        <f t="shared" si="29"/>
        <v>1.0628802756022564</v>
      </c>
      <c r="H100" s="9">
        <f t="shared" si="30"/>
        <v>1.5101825322890832</v>
      </c>
      <c r="I100" s="9">
        <f t="shared" si="31"/>
        <v>5.0283162445325518</v>
      </c>
      <c r="J100" s="9">
        <f t="shared" si="32"/>
        <v>7.1965920067611542</v>
      </c>
      <c r="K100" s="11">
        <f t="shared" si="33"/>
        <v>0.67567567567567566</v>
      </c>
      <c r="L100" s="11">
        <f t="shared" si="34"/>
        <v>0.20876826722338204</v>
      </c>
      <c r="M100" s="11">
        <f t="shared" si="35"/>
        <v>0.14641288433382138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-0.21904385273654459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0.20859478245381649</v>
      </c>
      <c r="Q100" s="11">
        <f>2*'OddsRatio_working_3-way'!K100*'OddsRatio_working_3-way'!L100*'OddsRatio_working_3-way'!M100</f>
        <v>4.1305897515607232E-2</v>
      </c>
      <c r="R100" s="11">
        <f t="shared" si="36"/>
        <v>0</v>
      </c>
      <c r="S100" s="11">
        <f t="shared" si="37"/>
        <v>-0.95229690241389364</v>
      </c>
      <c r="T100" s="11">
        <f t="shared" si="38"/>
        <v>-0.18857364404235522</v>
      </c>
      <c r="U100" s="11">
        <f>'OddsRatio_working_3-way'!S100-'OddsRatio_working_3-way'!R100^2/3</f>
        <v>-0.95229690241389364</v>
      </c>
      <c r="V100" s="11">
        <f>'OddsRatio_working_3-way'!S100*'OddsRatio_working_3-way'!R100/3-2*'OddsRatio_working_3-way'!R100^3/27-'OddsRatio_working_3-way'!T100</f>
        <v>0.18857364404235522</v>
      </c>
      <c r="W100" s="11">
        <f>'OddsRatio_working_3-way'!V100^2+4*'OddsRatio_working_3-way'!U100^3/27</f>
        <v>-9.2382041709108076E-2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0.17884494746603899</v>
      </c>
      <c r="Y100" s="11">
        <f>IF('OddsRatio_working_3-way'!W100&gt;=0,IF('OddsRatio_working_3-way'!V100+SQRT('OddsRatio_working_3-way'!W100)&gt;0,0,PI()),ACOS('OddsRatio_working_3-way'!V100/(2*'OddsRatio_working_3-way'!X100)))</f>
        <v>1.015495804985977</v>
      </c>
      <c r="Z100" s="11">
        <f>'OddsRatio_working_3-way'!X100^(1/3)*COS('OddsRatio_working_3-way'!Y100/3)</f>
        <v>0.53144013780112831</v>
      </c>
      <c r="AA100" s="11">
        <f>'OddsRatio_working_3-way'!X100^(1/3)*COS(('OddsRatio_working_3-way'!Y100+2*PI())/3)</f>
        <v>-0.4277471053911196</v>
      </c>
      <c r="AB100" s="11">
        <f>'OddsRatio_working_3-way'!X100^(1/3)*COS(('OddsRatio_working_3-way'!Y100+4*PI())/3)</f>
        <v>-0.1036930324100088</v>
      </c>
      <c r="AC100" s="11">
        <f>'OddsRatio_working_3-way'!X100^(1/3)*SIN('OddsRatio_working_3-way'!Y100/3)</f>
        <v>0.18709270626763899</v>
      </c>
      <c r="AD100" s="11">
        <f>'OddsRatio_working_3-way'!X100^(1/3)*SIN(('OddsRatio_working_3-way'!Y100+2*PI())/3)</f>
        <v>0.3666943067926603</v>
      </c>
      <c r="AE100" s="11">
        <f>'OddsRatio_working_3-way'!X100^(1/3)*SIN(('OddsRatio_working_3-way'!Y100+4*PI())/3)</f>
        <v>-0.55378701306029932</v>
      </c>
      <c r="AF100" s="11">
        <f>-'OddsRatio_working_3-way'!U100/(3*'OddsRatio_working_3-way'!X100^(1/3))*COS(('OddsRatio_working_3-way'!Y100)/3)</f>
        <v>0.5314401378011282</v>
      </c>
      <c r="AG100" s="11">
        <f>-'OddsRatio_working_3-way'!U100/(3*'OddsRatio_working_3-way'!X100^(1/3))*COS(('OddsRatio_working_3-way'!Y100+2*PI())/3)</f>
        <v>-0.42774710539111949</v>
      </c>
      <c r="AH100" s="11">
        <f>-'OddsRatio_working_3-way'!U100/(3*'OddsRatio_working_3-way'!X100^(1/3))*COS(('OddsRatio_working_3-way'!Y100+4*PI())/3)</f>
        <v>-0.10369303241000877</v>
      </c>
      <c r="AI100" s="11">
        <f>'OddsRatio_working_3-way'!U100/(3*'OddsRatio_working_3-way'!X100^(1/3))*SIN(('OddsRatio_working_3-way'!Y100)/3)</f>
        <v>-0.18709270626763896</v>
      </c>
      <c r="AJ100" s="11">
        <f>'OddsRatio_working_3-way'!U100/(3*'OddsRatio_working_3-way'!X100^(1/3))*SIN(('OddsRatio_working_3-way'!Y100+2*PI())/3)</f>
        <v>-0.36669430679266024</v>
      </c>
      <c r="AK100" s="11">
        <f>'OddsRatio_working_3-way'!U100/(3*'OddsRatio_working_3-way'!X100^(1/3))*SIN(('OddsRatio_working_3-way'!Y100+4*PI())/3)</f>
        <v>0.5537870130602992</v>
      </c>
      <c r="AL100" s="11">
        <f>'OddsRatio_working_3-way'!Z100+'OddsRatio_working_3-way'!AF100</f>
        <v>1.0628802756022564</v>
      </c>
      <c r="AM100" s="11">
        <f>'OddsRatio_working_3-way'!AA100+'OddsRatio_working_3-way'!AG100</f>
        <v>-0.85549421078223908</v>
      </c>
      <c r="AN100" s="11">
        <f>'OddsRatio_working_3-way'!AB100+'OddsRatio_working_3-way'!AH100</f>
        <v>-0.20738606482001756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1.0628802756022564</v>
      </c>
      <c r="AS100" s="11">
        <f>IF(('OddsRatio_working_3-way'!X100=0),IF(Q100&gt;0,-Q100^(1/3),(-Q100)^(1/3)),'OddsRatio_working_3-way'!AM100-'OddsRatio_working_3-way'!R100/3)</f>
        <v>-0.85549421078223908</v>
      </c>
      <c r="AT100" s="11">
        <f>IF(('OddsRatio_working_3-way'!X100=0),IF(Q100&gt;0,-Q100^(1/3),(-Q100)^(1/3)),'OddsRatio_working_3-way'!AN100-'OddsRatio_working_3-way'!R100/3)</f>
        <v>-0.20738606482001756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1.93</v>
      </c>
      <c r="B101" s="4">
        <f>IF('True_Odds_Calculator_3-way'!B100="","",'True_Odds_Calculator_3-way'!B100)</f>
        <v>3.9</v>
      </c>
      <c r="C101" s="4">
        <f>IF('True_Odds_Calculator_3-way'!C100="","",'True_Odds_Calculator_3-way'!C100)</f>
        <v>3.95</v>
      </c>
      <c r="D101" s="9">
        <f t="shared" si="26"/>
        <v>0.50706593133336653</v>
      </c>
      <c r="E101" s="9">
        <f t="shared" si="27"/>
        <v>0.24805441514612112</v>
      </c>
      <c r="F101" s="9">
        <f t="shared" si="28"/>
        <v>0.24487965352051241</v>
      </c>
      <c r="G101" s="9">
        <f t="shared" si="29"/>
        <v>1.0453012127655767</v>
      </c>
      <c r="H101" s="9">
        <f t="shared" si="30"/>
        <v>1.9721301278719865</v>
      </c>
      <c r="I101" s="9">
        <f t="shared" si="31"/>
        <v>4.0313735170201719</v>
      </c>
      <c r="J101" s="9">
        <f t="shared" si="32"/>
        <v>4.0836385776584523</v>
      </c>
      <c r="K101" s="11">
        <f t="shared" si="33"/>
        <v>0.5181347150259068</v>
      </c>
      <c r="L101" s="11">
        <f t="shared" si="34"/>
        <v>0.25641025641025644</v>
      </c>
      <c r="M101" s="11">
        <f t="shared" si="35"/>
        <v>0.25316455696202528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-0.267598670104081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0.22803981615551105</v>
      </c>
      <c r="Q101" s="11">
        <f>2*'OddsRatio_working_3-way'!K101*'OddsRatio_working_3-way'!L101*'OddsRatio_working_3-way'!M101</f>
        <v>6.7268382346758429E-2</v>
      </c>
      <c r="R101" s="11">
        <f t="shared" si="36"/>
        <v>0</v>
      </c>
      <c r="S101" s="11">
        <f t="shared" si="37"/>
        <v>-0.85217096208593357</v>
      </c>
      <c r="T101" s="11">
        <f t="shared" si="38"/>
        <v>-0.25137786492210429</v>
      </c>
      <c r="U101" s="11">
        <f>'OddsRatio_working_3-way'!S101-'OddsRatio_working_3-way'!R101^2/3</f>
        <v>-0.85217096208593357</v>
      </c>
      <c r="V101" s="11">
        <f>'OddsRatio_working_3-way'!S101*'OddsRatio_working_3-way'!R101/3-2*'OddsRatio_working_3-way'!R101^3/27-'OddsRatio_working_3-way'!T101</f>
        <v>0.25137786492210429</v>
      </c>
      <c r="W101" s="11">
        <f>'OddsRatio_working_3-way'!V101^2+4*'OddsRatio_working_3-way'!U101^3/27</f>
        <v>-2.8489552567639312E-2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0.15139384361693428</v>
      </c>
      <c r="Y101" s="11">
        <f>IF('OddsRatio_working_3-way'!W101&gt;=0,IF('OddsRatio_working_3-way'!V101+SQRT('OddsRatio_working_3-way'!W101)&gt;0,0,PI()),ACOS('OddsRatio_working_3-way'!V101/(2*'OddsRatio_working_3-way'!X101)))</f>
        <v>0.59130907618081496</v>
      </c>
      <c r="Z101" s="11">
        <f>'OddsRatio_working_3-way'!X101^(1/3)*COS('OddsRatio_working_3-way'!Y101/3)</f>
        <v>0.52265060638278837</v>
      </c>
      <c r="AA101" s="11">
        <f>'OddsRatio_working_3-way'!X101^(1/3)*COS(('OddsRatio_working_3-way'!Y101+2*PI())/3)</f>
        <v>-0.35171334585888997</v>
      </c>
      <c r="AB101" s="11">
        <f>'OddsRatio_working_3-way'!X101^(1/3)*COS(('OddsRatio_working_3-way'!Y101+4*PI())/3)</f>
        <v>-0.17093726052389829</v>
      </c>
      <c r="AC101" s="11">
        <f>'OddsRatio_working_3-way'!X101^(1/3)*SIN('OddsRatio_working_3-way'!Y101/3)</f>
        <v>0.10437112153120415</v>
      </c>
      <c r="AD101" s="11">
        <f>'OddsRatio_working_3-way'!X101^(1/3)*SIN(('OddsRatio_working_3-way'!Y101+2*PI())/3)</f>
        <v>0.40044314166523398</v>
      </c>
      <c r="AE101" s="11">
        <f>'OddsRatio_working_3-way'!X101^(1/3)*SIN(('OddsRatio_working_3-way'!Y101+4*PI())/3)</f>
        <v>-0.50481426319643818</v>
      </c>
      <c r="AF101" s="11">
        <f>-'OddsRatio_working_3-way'!U101/(3*'OddsRatio_working_3-way'!X101^(1/3))*COS(('OddsRatio_working_3-way'!Y101)/3)</f>
        <v>0.52265060638278837</v>
      </c>
      <c r="AG101" s="11">
        <f>-'OddsRatio_working_3-way'!U101/(3*'OddsRatio_working_3-way'!X101^(1/3))*COS(('OddsRatio_working_3-way'!Y101+2*PI())/3)</f>
        <v>-0.35171334585888997</v>
      </c>
      <c r="AH101" s="11">
        <f>-'OddsRatio_working_3-way'!U101/(3*'OddsRatio_working_3-way'!X101^(1/3))*COS(('OddsRatio_working_3-way'!Y101+4*PI())/3)</f>
        <v>-0.17093726052389829</v>
      </c>
      <c r="AI101" s="11">
        <f>'OddsRatio_working_3-way'!U101/(3*'OddsRatio_working_3-way'!X101^(1/3))*SIN(('OddsRatio_working_3-way'!Y101)/3)</f>
        <v>-0.10437112153120415</v>
      </c>
      <c r="AJ101" s="11">
        <f>'OddsRatio_working_3-way'!U101/(3*'OddsRatio_working_3-way'!X101^(1/3))*SIN(('OddsRatio_working_3-way'!Y101+2*PI())/3)</f>
        <v>-0.40044314166523398</v>
      </c>
      <c r="AK101" s="11">
        <f>'OddsRatio_working_3-way'!U101/(3*'OddsRatio_working_3-way'!X101^(1/3))*SIN(('OddsRatio_working_3-way'!Y101+4*PI())/3)</f>
        <v>0.50481426319643818</v>
      </c>
      <c r="AL101" s="11">
        <f>'OddsRatio_working_3-way'!Z101+'OddsRatio_working_3-way'!AF101</f>
        <v>1.0453012127655767</v>
      </c>
      <c r="AM101" s="11">
        <f>'OddsRatio_working_3-way'!AA101+'OddsRatio_working_3-way'!AG101</f>
        <v>-0.70342669171777994</v>
      </c>
      <c r="AN101" s="11">
        <f>'OddsRatio_working_3-way'!AB101+'OddsRatio_working_3-way'!AH101</f>
        <v>-0.34187452104779659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1.0453012127655767</v>
      </c>
      <c r="AS101" s="11">
        <f>IF(('OddsRatio_working_3-way'!X101=0),IF(Q101&gt;0,-Q101^(1/3),(-Q101)^(1/3)),'OddsRatio_working_3-way'!AM101-'OddsRatio_working_3-way'!R101/3)</f>
        <v>-0.70342669171777994</v>
      </c>
      <c r="AT101" s="11">
        <f>IF(('OddsRatio_working_3-way'!X101=0),IF(Q101&gt;0,-Q101^(1/3),(-Q101)^(1/3)),'OddsRatio_working_3-way'!AN101-'OddsRatio_working_3-way'!R101/3)</f>
        <v>-0.34187452104779659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1.99</v>
      </c>
      <c r="B102" s="4">
        <f>IF('True_Odds_Calculator_3-way'!B101="","",'True_Odds_Calculator_3-way'!B101)</f>
        <v>3.76</v>
      </c>
      <c r="C102" s="4">
        <f>IF('True_Odds_Calculator_3-way'!C101="","",'True_Odds_Calculator_3-way'!C101)</f>
        <v>3.85</v>
      </c>
      <c r="D102" s="9">
        <f t="shared" si="26"/>
        <v>0.49137839948451806</v>
      </c>
      <c r="E102" s="9">
        <f t="shared" si="27"/>
        <v>0.25735325063690118</v>
      </c>
      <c r="F102" s="9">
        <f t="shared" si="28"/>
        <v>0.25126834987858088</v>
      </c>
      <c r="G102" s="9">
        <f t="shared" si="29"/>
        <v>1.045546961321135</v>
      </c>
      <c r="H102" s="9">
        <f t="shared" si="30"/>
        <v>2.0350914917079237</v>
      </c>
      <c r="I102" s="9">
        <f t="shared" si="31"/>
        <v>3.8857096132463336</v>
      </c>
      <c r="J102" s="9">
        <f t="shared" si="32"/>
        <v>3.9798088397652345</v>
      </c>
      <c r="K102" s="11">
        <f t="shared" si="33"/>
        <v>0.50251256281407031</v>
      </c>
      <c r="L102" s="11">
        <f t="shared" si="34"/>
        <v>0.26595744680851063</v>
      </c>
      <c r="M102" s="11">
        <f t="shared" si="35"/>
        <v>0.25974025974025972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-0.27032579309923488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0.22910907119182539</v>
      </c>
      <c r="Q102" s="11">
        <f>2*'OddsRatio_working_3-way'!K102*'OddsRatio_working_3-way'!L102*'OddsRatio_working_3-way'!M102</f>
        <v>6.9426991270250094E-2</v>
      </c>
      <c r="R102" s="11">
        <f t="shared" si="36"/>
        <v>0</v>
      </c>
      <c r="S102" s="11">
        <f t="shared" si="37"/>
        <v>-0.8475294516484444</v>
      </c>
      <c r="T102" s="11">
        <f t="shared" si="38"/>
        <v>-0.25682710656013458</v>
      </c>
      <c r="U102" s="11">
        <f>'OddsRatio_working_3-way'!S102-'OddsRatio_working_3-way'!R102^2/3</f>
        <v>-0.8475294516484444</v>
      </c>
      <c r="V102" s="11">
        <f>'OddsRatio_working_3-way'!S102*'OddsRatio_working_3-way'!R102/3-2*'OddsRatio_working_3-way'!R102^3/27-'OddsRatio_working_3-way'!T102</f>
        <v>0.25682710656013458</v>
      </c>
      <c r="W102" s="11">
        <f>'OddsRatio_working_3-way'!V102^2+4*'OddsRatio_working_3-way'!U102^3/27</f>
        <v>-2.423030186514824E-2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0.15015863655580966</v>
      </c>
      <c r="Y102" s="11">
        <f>IF('OddsRatio_working_3-way'!W102&gt;=0,IF('OddsRatio_working_3-way'!V102+SQRT('OddsRatio_working_3-way'!W102)&gt;0,0,PI()),ACOS('OddsRatio_working_3-way'!V102/(2*'OddsRatio_working_3-way'!X102)))</f>
        <v>0.54488687723494933</v>
      </c>
      <c r="Z102" s="11">
        <f>'OddsRatio_working_3-way'!X102^(1/3)*COS('OddsRatio_working_3-way'!Y102/3)</f>
        <v>0.52277348066056761</v>
      </c>
      <c r="AA102" s="11">
        <f>'OddsRatio_working_3-way'!X102^(1/3)*COS(('OddsRatio_working_3-way'!Y102+2*PI())/3)</f>
        <v>-0.34453286982912151</v>
      </c>
      <c r="AB102" s="11">
        <f>'OddsRatio_working_3-way'!X102^(1/3)*COS(('OddsRatio_working_3-way'!Y102+4*PI())/3)</f>
        <v>-0.17824061083144599</v>
      </c>
      <c r="AC102" s="11">
        <f>'OddsRatio_working_3-way'!X102^(1/3)*SIN('OddsRatio_working_3-way'!Y102/3)</f>
        <v>9.6008880496458907E-2</v>
      </c>
      <c r="AD102" s="11">
        <f>'OddsRatio_working_3-way'!X102^(1/3)*SIN(('OddsRatio_working_3-way'!Y102+2*PI())/3)</f>
        <v>0.40473067442863503</v>
      </c>
      <c r="AE102" s="11">
        <f>'OddsRatio_working_3-way'!X102^(1/3)*SIN(('OddsRatio_working_3-way'!Y102+4*PI())/3)</f>
        <v>-0.50073955492509392</v>
      </c>
      <c r="AF102" s="11">
        <f>-'OddsRatio_working_3-way'!U102/(3*'OddsRatio_working_3-way'!X102^(1/3))*COS(('OddsRatio_working_3-way'!Y102)/3)</f>
        <v>0.5227734806605675</v>
      </c>
      <c r="AG102" s="11">
        <f>-'OddsRatio_working_3-way'!U102/(3*'OddsRatio_working_3-way'!X102^(1/3))*COS(('OddsRatio_working_3-way'!Y102+2*PI())/3)</f>
        <v>-0.34453286982912146</v>
      </c>
      <c r="AH102" s="11">
        <f>-'OddsRatio_working_3-way'!U102/(3*'OddsRatio_working_3-way'!X102^(1/3))*COS(('OddsRatio_working_3-way'!Y102+4*PI())/3)</f>
        <v>-0.17824061083144596</v>
      </c>
      <c r="AI102" s="11">
        <f>'OddsRatio_working_3-way'!U102/(3*'OddsRatio_working_3-way'!X102^(1/3))*SIN(('OddsRatio_working_3-way'!Y102)/3)</f>
        <v>-9.6008880496458893E-2</v>
      </c>
      <c r="AJ102" s="11">
        <f>'OddsRatio_working_3-way'!U102/(3*'OddsRatio_working_3-way'!X102^(1/3))*SIN(('OddsRatio_working_3-way'!Y102+2*PI())/3)</f>
        <v>-0.40473067442863497</v>
      </c>
      <c r="AK102" s="11">
        <f>'OddsRatio_working_3-way'!U102/(3*'OddsRatio_working_3-way'!X102^(1/3))*SIN(('OddsRatio_working_3-way'!Y102+4*PI())/3)</f>
        <v>0.50073955492509392</v>
      </c>
      <c r="AL102" s="11">
        <f>'OddsRatio_working_3-way'!Z102+'OddsRatio_working_3-way'!AF102</f>
        <v>1.045546961321135</v>
      </c>
      <c r="AM102" s="11">
        <f>'OddsRatio_working_3-way'!AA102+'OddsRatio_working_3-way'!AG102</f>
        <v>-0.68906573965824292</v>
      </c>
      <c r="AN102" s="11">
        <f>'OddsRatio_working_3-way'!AB102+'OddsRatio_working_3-way'!AH102</f>
        <v>-0.35648122166289198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1.045546961321135</v>
      </c>
      <c r="AS102" s="11">
        <f>IF(('OddsRatio_working_3-way'!X102=0),IF(Q102&gt;0,-Q102^(1/3),(-Q102)^(1/3)),'OddsRatio_working_3-way'!AM102-'OddsRatio_working_3-way'!R102/3)</f>
        <v>-0.68906573965824292</v>
      </c>
      <c r="AT102" s="11">
        <f>IF(('OddsRatio_working_3-way'!X102=0),IF(Q102&gt;0,-Q102^(1/3),(-Q102)^(1/3)),'OddsRatio_working_3-way'!AN102-'OddsRatio_working_3-way'!R102/3)</f>
        <v>-0.35648122166289198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1.65</v>
      </c>
      <c r="B103" s="4">
        <f>IF('True_Odds_Calculator_3-way'!B102="","",'True_Odds_Calculator_3-way'!B102)</f>
        <v>4.5199999999999996</v>
      </c>
      <c r="C103" s="4">
        <f>IF('True_Odds_Calculator_3-way'!C102="","",'True_Odds_Calculator_3-way'!C102)</f>
        <v>4.87</v>
      </c>
      <c r="D103" s="9">
        <f t="shared" si="26"/>
        <v>0.59231253609880774</v>
      </c>
      <c r="E103" s="9">
        <f t="shared" si="27"/>
        <v>0.2115328666854821</v>
      </c>
      <c r="F103" s="9">
        <f t="shared" si="28"/>
        <v>0.19615459721571016</v>
      </c>
      <c r="G103" s="9">
        <f t="shared" si="29"/>
        <v>1.058919818000073</v>
      </c>
      <c r="H103" s="9">
        <f t="shared" si="30"/>
        <v>1.6882978817000474</v>
      </c>
      <c r="I103" s="9">
        <f t="shared" si="31"/>
        <v>4.7273977593602572</v>
      </c>
      <c r="J103" s="9">
        <f t="shared" si="32"/>
        <v>5.0980196956602821</v>
      </c>
      <c r="K103" s="11">
        <f t="shared" si="33"/>
        <v>0.60606060606060608</v>
      </c>
      <c r="L103" s="11">
        <f t="shared" si="34"/>
        <v>0.22123893805309736</v>
      </c>
      <c r="M103" s="11">
        <f t="shared" si="35"/>
        <v>0.20533880903490759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-0.24378986389489565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0.22136283516232999</v>
      </c>
      <c r="Q103" s="11">
        <f>2*'OddsRatio_working_3-way'!K103*'OddsRatio_working_3-way'!L103*'OddsRatio_working_3-way'!M103</f>
        <v>5.5065381881176621E-2</v>
      </c>
      <c r="R103" s="11">
        <f t="shared" si="36"/>
        <v>0</v>
      </c>
      <c r="S103" s="11">
        <f t="shared" si="37"/>
        <v>-0.90800672196021015</v>
      </c>
      <c r="T103" s="11">
        <f t="shared" si="38"/>
        <v>-0.22587231889557469</v>
      </c>
      <c r="U103" s="11">
        <f>'OddsRatio_working_3-way'!S103-'OddsRatio_working_3-way'!R103^2/3</f>
        <v>-0.90800672196021015</v>
      </c>
      <c r="V103" s="11">
        <f>'OddsRatio_working_3-way'!S103*'OddsRatio_working_3-way'!R103/3-2*'OddsRatio_working_3-way'!R103^3/27-'OddsRatio_working_3-way'!T103</f>
        <v>0.22587231889557469</v>
      </c>
      <c r="W103" s="11">
        <f>'OddsRatio_working_3-way'!V103^2+4*'OddsRatio_working_3-way'!U103^3/27</f>
        <v>-5.98898345442457E-2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0.16651436798930436</v>
      </c>
      <c r="Y103" s="11">
        <f>IF('OddsRatio_working_3-way'!W103&gt;=0,IF('OddsRatio_working_3-way'!V103+SQRT('OddsRatio_working_3-way'!W103)&gt;0,0,PI()),ACOS('OddsRatio_working_3-way'!V103/(2*'OddsRatio_working_3-way'!X103)))</f>
        <v>0.82543588335296025</v>
      </c>
      <c r="Z103" s="11">
        <f>'OddsRatio_working_3-way'!X103^(1/3)*COS('OddsRatio_working_3-way'!Y103/3)</f>
        <v>0.52945990900003648</v>
      </c>
      <c r="AA103" s="11">
        <f>'OddsRatio_working_3-way'!X103^(1/3)*COS(('OddsRatio_working_3-way'!Y103+2*PI())/3)</f>
        <v>-0.39417428253839687</v>
      </c>
      <c r="AB103" s="11">
        <f>'OddsRatio_working_3-way'!X103^(1/3)*COS(('OddsRatio_working_3-way'!Y103+4*PI())/3)</f>
        <v>-0.13528562646164002</v>
      </c>
      <c r="AC103" s="11">
        <f>'OddsRatio_working_3-way'!X103^(1/3)*SIN('OddsRatio_working_3-way'!Y103/3)</f>
        <v>0.14946943527605625</v>
      </c>
      <c r="AD103" s="11">
        <f>'OddsRatio_working_3-way'!X103^(1/3)*SIN(('OddsRatio_working_3-way'!Y103+2*PI())/3)</f>
        <v>0.38379101384140063</v>
      </c>
      <c r="AE103" s="11">
        <f>'OddsRatio_working_3-way'!X103^(1/3)*SIN(('OddsRatio_working_3-way'!Y103+4*PI())/3)</f>
        <v>-0.53326044911745674</v>
      </c>
      <c r="AF103" s="11">
        <f>-'OddsRatio_working_3-way'!U103/(3*'OddsRatio_working_3-way'!X103^(1/3))*COS(('OddsRatio_working_3-way'!Y103)/3)</f>
        <v>0.52945990900003648</v>
      </c>
      <c r="AG103" s="11">
        <f>-'OddsRatio_working_3-way'!U103/(3*'OddsRatio_working_3-way'!X103^(1/3))*COS(('OddsRatio_working_3-way'!Y103+2*PI())/3)</f>
        <v>-0.39417428253839687</v>
      </c>
      <c r="AH103" s="11">
        <f>-'OddsRatio_working_3-way'!U103/(3*'OddsRatio_working_3-way'!X103^(1/3))*COS(('OddsRatio_working_3-way'!Y103+4*PI())/3)</f>
        <v>-0.13528562646164002</v>
      </c>
      <c r="AI103" s="11">
        <f>'OddsRatio_working_3-way'!U103/(3*'OddsRatio_working_3-way'!X103^(1/3))*SIN(('OddsRatio_working_3-way'!Y103)/3)</f>
        <v>-0.14946943527605625</v>
      </c>
      <c r="AJ103" s="11">
        <f>'OddsRatio_working_3-way'!U103/(3*'OddsRatio_working_3-way'!X103^(1/3))*SIN(('OddsRatio_working_3-way'!Y103+2*PI())/3)</f>
        <v>-0.38379101384140063</v>
      </c>
      <c r="AK103" s="11">
        <f>'OddsRatio_working_3-way'!U103/(3*'OddsRatio_working_3-way'!X103^(1/3))*SIN(('OddsRatio_working_3-way'!Y103+4*PI())/3)</f>
        <v>0.53326044911745674</v>
      </c>
      <c r="AL103" s="11">
        <f>'OddsRatio_working_3-way'!Z103+'OddsRatio_working_3-way'!AF103</f>
        <v>1.058919818000073</v>
      </c>
      <c r="AM103" s="11">
        <f>'OddsRatio_working_3-way'!AA103+'OddsRatio_working_3-way'!AG103</f>
        <v>-0.78834856507679374</v>
      </c>
      <c r="AN103" s="11">
        <f>'OddsRatio_working_3-way'!AB103+'OddsRatio_working_3-way'!AH103</f>
        <v>-0.27057125292328005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1.058919818000073</v>
      </c>
      <c r="AS103" s="11">
        <f>IF(('OddsRatio_working_3-way'!X103=0),IF(Q103&gt;0,-Q103^(1/3),(-Q103)^(1/3)),'OddsRatio_working_3-way'!AM103-'OddsRatio_working_3-way'!R103/3)</f>
        <v>-0.78834856507679374</v>
      </c>
      <c r="AT103" s="11">
        <f>IF(('OddsRatio_working_3-way'!X103=0),IF(Q103&gt;0,-Q103^(1/3),(-Q103)^(1/3)),'OddsRatio_working_3-way'!AN103-'OddsRatio_working_3-way'!R103/3)</f>
        <v>-0.27057125292328005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1.81</v>
      </c>
      <c r="B104" s="4">
        <f>IF('True_Odds_Calculator_3-way'!B103="","",'True_Odds_Calculator_3-way'!B103)</f>
        <v>4.05</v>
      </c>
      <c r="C104" s="4">
        <f>IF('True_Odds_Calculator_3-way'!C103="","",'True_Odds_Calculator_3-way'!C103)</f>
        <v>4.33</v>
      </c>
      <c r="D104" s="9">
        <f t="shared" si="26"/>
        <v>0.54008808471130909</v>
      </c>
      <c r="E104" s="9">
        <f t="shared" si="27"/>
        <v>0.23772997992820014</v>
      </c>
      <c r="F104" s="9">
        <f t="shared" si="28"/>
        <v>0.22218193536049088</v>
      </c>
      <c r="G104" s="9">
        <f t="shared" si="29"/>
        <v>1.0512960831458251</v>
      </c>
      <c r="H104" s="9">
        <f t="shared" si="30"/>
        <v>1.8515498273481179</v>
      </c>
      <c r="I104" s="9">
        <f t="shared" si="31"/>
        <v>4.2064530535947666</v>
      </c>
      <c r="J104" s="9">
        <f t="shared" si="32"/>
        <v>4.5008159568755977</v>
      </c>
      <c r="K104" s="11">
        <f t="shared" si="33"/>
        <v>0.5524861878453039</v>
      </c>
      <c r="L104" s="11">
        <f t="shared" si="34"/>
        <v>0.24691358024691359</v>
      </c>
      <c r="M104" s="11">
        <f t="shared" si="35"/>
        <v>0.23094688221709006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-0.25918364742959954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0.22652043968909041</v>
      </c>
      <c r="Q104" s="11">
        <f>2*'OddsRatio_working_3-way'!K104*'OddsRatio_working_3-way'!L104*'OddsRatio_working_3-way'!M104</f>
        <v>6.3009858049816542E-2</v>
      </c>
      <c r="R104" s="11">
        <f t="shared" si="36"/>
        <v>0</v>
      </c>
      <c r="S104" s="11">
        <f t="shared" si="37"/>
        <v>-0.87397658739492334</v>
      </c>
      <c r="T104" s="11">
        <f t="shared" si="38"/>
        <v>-0.24310892556187028</v>
      </c>
      <c r="U104" s="11">
        <f>'OddsRatio_working_3-way'!S104-'OddsRatio_working_3-way'!R104^2/3</f>
        <v>-0.87397658739492334</v>
      </c>
      <c r="V104" s="11">
        <f>'OddsRatio_working_3-way'!S104*'OddsRatio_working_3-way'!R104/3-2*'OddsRatio_working_3-way'!R104^3/27-'OddsRatio_working_3-way'!T104</f>
        <v>0.24310892556187028</v>
      </c>
      <c r="W104" s="11">
        <f>'OddsRatio_working_3-way'!V104^2+4*'OddsRatio_working_3-way'!U104^3/27</f>
        <v>-3.9797898083395976E-2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0.15724173092029589</v>
      </c>
      <c r="Y104" s="11">
        <f>IF('OddsRatio_working_3-way'!W104&gt;=0,IF('OddsRatio_working_3-way'!V104+SQRT('OddsRatio_working_3-way'!W104)&gt;0,0,PI()),ACOS('OddsRatio_working_3-way'!V104/(2*'OddsRatio_working_3-way'!X104)))</f>
        <v>0.68717365792569751</v>
      </c>
      <c r="Z104" s="11">
        <f>'OddsRatio_working_3-way'!X104^(1/3)*COS('OddsRatio_working_3-way'!Y104/3)</f>
        <v>0.52564804157291245</v>
      </c>
      <c r="AA104" s="11">
        <f>'OddsRatio_working_3-way'!X104^(1/3)*COS(('OddsRatio_working_3-way'!Y104+2*PI())/3)</f>
        <v>-0.36895954331144371</v>
      </c>
      <c r="AB104" s="11">
        <f>'OddsRatio_working_3-way'!X104^(1/3)*COS(('OddsRatio_working_3-way'!Y104+4*PI())/3)</f>
        <v>-0.15668849826146883</v>
      </c>
      <c r="AC104" s="11">
        <f>'OddsRatio_working_3-way'!X104^(1/3)*SIN('OddsRatio_working_3-way'!Y104/3)</f>
        <v>0.12255474500076619</v>
      </c>
      <c r="AD104" s="11">
        <f>'OddsRatio_working_3-way'!X104^(1/3)*SIN(('OddsRatio_working_3-way'!Y104+2*PI())/3)</f>
        <v>0.39394718495129771</v>
      </c>
      <c r="AE104" s="11">
        <f>'OddsRatio_working_3-way'!X104^(1/3)*SIN(('OddsRatio_working_3-way'!Y104+4*PI())/3)</f>
        <v>-0.5165019299520639</v>
      </c>
      <c r="AF104" s="11">
        <f>-'OddsRatio_working_3-way'!U104/(3*'OddsRatio_working_3-way'!X104^(1/3))*COS(('OddsRatio_working_3-way'!Y104)/3)</f>
        <v>0.52564804157291256</v>
      </c>
      <c r="AG104" s="11">
        <f>-'OddsRatio_working_3-way'!U104/(3*'OddsRatio_working_3-way'!X104^(1/3))*COS(('OddsRatio_working_3-way'!Y104+2*PI())/3)</f>
        <v>-0.36895954331144376</v>
      </c>
      <c r="AH104" s="11">
        <f>-'OddsRatio_working_3-way'!U104/(3*'OddsRatio_working_3-way'!X104^(1/3))*COS(('OddsRatio_working_3-way'!Y104+4*PI())/3)</f>
        <v>-0.15668849826146886</v>
      </c>
      <c r="AI104" s="11">
        <f>'OddsRatio_working_3-way'!U104/(3*'OddsRatio_working_3-way'!X104^(1/3))*SIN(('OddsRatio_working_3-way'!Y104)/3)</f>
        <v>-0.1225547450007662</v>
      </c>
      <c r="AJ104" s="11">
        <f>'OddsRatio_working_3-way'!U104/(3*'OddsRatio_working_3-way'!X104^(1/3))*SIN(('OddsRatio_working_3-way'!Y104+2*PI())/3)</f>
        <v>-0.39394718495129777</v>
      </c>
      <c r="AK104" s="11">
        <f>'OddsRatio_working_3-way'!U104/(3*'OddsRatio_working_3-way'!X104^(1/3))*SIN(('OddsRatio_working_3-way'!Y104+4*PI())/3)</f>
        <v>0.51650192995206401</v>
      </c>
      <c r="AL104" s="11">
        <f>'OddsRatio_working_3-way'!Z104+'OddsRatio_working_3-way'!AF104</f>
        <v>1.0512960831458251</v>
      </c>
      <c r="AM104" s="11">
        <f>'OddsRatio_working_3-way'!AA104+'OddsRatio_working_3-way'!AG104</f>
        <v>-0.73791908662288752</v>
      </c>
      <c r="AN104" s="11">
        <f>'OddsRatio_working_3-way'!AB104+'OddsRatio_working_3-way'!AH104</f>
        <v>-0.31337699652293771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1.0512960831458251</v>
      </c>
      <c r="AS104" s="11">
        <f>IF(('OddsRatio_working_3-way'!X104=0),IF(Q104&gt;0,-Q104^(1/3),(-Q104)^(1/3)),'OddsRatio_working_3-way'!AM104-'OddsRatio_working_3-way'!R104/3)</f>
        <v>-0.73791908662288752</v>
      </c>
      <c r="AT104" s="11">
        <f>IF(('OddsRatio_working_3-way'!X104=0),IF(Q104&gt;0,-Q104^(1/3),(-Q104)^(1/3)),'OddsRatio_working_3-way'!AN104-'OddsRatio_working_3-way'!R104/3)</f>
        <v>-0.31337699652293771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2.57</v>
      </c>
      <c r="B105" s="4">
        <f>IF('True_Odds_Calculator_3-way'!B104="","",'True_Odds_Calculator_3-way'!B104)</f>
        <v>3.67</v>
      </c>
      <c r="C105" s="4">
        <f>IF('True_Odds_Calculator_3-way'!C104="","",'True_Odds_Calculator_3-way'!C104)</f>
        <v>2.73</v>
      </c>
      <c r="D105" s="9">
        <f t="shared" si="26"/>
        <v>0.37916571997557758</v>
      </c>
      <c r="E105" s="9">
        <f t="shared" si="27"/>
        <v>0.26423076983269833</v>
      </c>
      <c r="F105" s="9">
        <f t="shared" si="28"/>
        <v>0.35660351019172409</v>
      </c>
      <c r="G105" s="9">
        <f t="shared" si="29"/>
        <v>1.0429103326502833</v>
      </c>
      <c r="H105" s="9">
        <f t="shared" si="30"/>
        <v>2.6373692222609444</v>
      </c>
      <c r="I105" s="9">
        <f t="shared" si="31"/>
        <v>3.7845705881762557</v>
      </c>
      <c r="J105" s="9">
        <f t="shared" si="32"/>
        <v>2.8042348754849908</v>
      </c>
      <c r="K105" s="11">
        <f t="shared" si="33"/>
        <v>0.38910505836575876</v>
      </c>
      <c r="L105" s="11">
        <f t="shared" si="34"/>
        <v>0.27247956403269757</v>
      </c>
      <c r="M105" s="11">
        <f t="shared" si="35"/>
        <v>0.36630036630036628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-0.28164054904160285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0.23185288084194988</v>
      </c>
      <c r="Q105" s="11">
        <f>2*'OddsRatio_working_3-way'!K105*'OddsRatio_working_3-way'!L105*'OddsRatio_working_3-way'!M105</f>
        <v>7.7672656898475662E-2</v>
      </c>
      <c r="R105" s="11">
        <f t="shared" si="36"/>
        <v>0</v>
      </c>
      <c r="S105" s="11">
        <f t="shared" si="37"/>
        <v>-0.82322265608032696</v>
      </c>
      <c r="T105" s="11">
        <f t="shared" si="38"/>
        <v>-0.27578648444902071</v>
      </c>
      <c r="U105" s="11">
        <f>'OddsRatio_working_3-way'!S105-'OddsRatio_working_3-way'!R105^2/3</f>
        <v>-0.82322265608032696</v>
      </c>
      <c r="V105" s="11">
        <f>'OddsRatio_working_3-way'!S105*'OddsRatio_working_3-way'!R105/3-2*'OddsRatio_working_3-way'!R105^3/27-'OddsRatio_working_3-way'!T105</f>
        <v>0.27578648444902071</v>
      </c>
      <c r="W105" s="11">
        <f>'OddsRatio_working_3-way'!V105^2+4*'OddsRatio_working_3-way'!U105^3/27</f>
        <v>-6.5928259099480302E-3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0.14374544420145804</v>
      </c>
      <c r="Y105" s="11">
        <f>IF('OddsRatio_working_3-way'!W105&gt;=0,IF('OddsRatio_working_3-way'!V105+SQRT('OddsRatio_working_3-way'!W105)&gt;0,0,PI()),ACOS('OddsRatio_working_3-way'!V105/(2*'OddsRatio_working_3-way'!X105)))</f>
        <v>0.28632690238079439</v>
      </c>
      <c r="Z105" s="11">
        <f>'OddsRatio_working_3-way'!X105^(1/3)*COS('OddsRatio_working_3-way'!Y105/3)</f>
        <v>0.52145516632514166</v>
      </c>
      <c r="AA105" s="11">
        <f>'OddsRatio_working_3-way'!X105^(1/3)*COS(('OddsRatio_working_3-way'!Y105+2*PI())/3)</f>
        <v>-0.303960049605001</v>
      </c>
      <c r="AB105" s="11">
        <f>'OddsRatio_working_3-way'!X105^(1/3)*COS(('OddsRatio_working_3-way'!Y105+4*PI())/3)</f>
        <v>-0.2174951167201408</v>
      </c>
      <c r="AC105" s="11">
        <f>'OddsRatio_working_3-way'!X105^(1/3)*SIN('OddsRatio_working_3-way'!Y105/3)</f>
        <v>4.9920552276537064E-2</v>
      </c>
      <c r="AD105" s="11">
        <f>'OddsRatio_working_3-way'!X105^(1/3)*SIN(('OddsRatio_working_3-way'!Y105+2*PI())/3)</f>
        <v>0.42663314483394388</v>
      </c>
      <c r="AE105" s="11">
        <f>'OddsRatio_working_3-way'!X105^(1/3)*SIN(('OddsRatio_working_3-way'!Y105+4*PI())/3)</f>
        <v>-0.4765536971104809</v>
      </c>
      <c r="AF105" s="11">
        <f>-'OddsRatio_working_3-way'!U105/(3*'OddsRatio_working_3-way'!X105^(1/3))*COS(('OddsRatio_working_3-way'!Y105)/3)</f>
        <v>0.52145516632514177</v>
      </c>
      <c r="AG105" s="11">
        <f>-'OddsRatio_working_3-way'!U105/(3*'OddsRatio_working_3-way'!X105^(1/3))*COS(('OddsRatio_working_3-way'!Y105+2*PI())/3)</f>
        <v>-0.30396004960500106</v>
      </c>
      <c r="AH105" s="11">
        <f>-'OddsRatio_working_3-way'!U105/(3*'OddsRatio_working_3-way'!X105^(1/3))*COS(('OddsRatio_working_3-way'!Y105+4*PI())/3)</f>
        <v>-0.21749511672014085</v>
      </c>
      <c r="AI105" s="11">
        <f>'OddsRatio_working_3-way'!U105/(3*'OddsRatio_working_3-way'!X105^(1/3))*SIN(('OddsRatio_working_3-way'!Y105)/3)</f>
        <v>-4.9920552276537078E-2</v>
      </c>
      <c r="AJ105" s="11">
        <f>'OddsRatio_working_3-way'!U105/(3*'OddsRatio_working_3-way'!X105^(1/3))*SIN(('OddsRatio_working_3-way'!Y105+2*PI())/3)</f>
        <v>-0.42663314483394399</v>
      </c>
      <c r="AK105" s="11">
        <f>'OddsRatio_working_3-way'!U105/(3*'OddsRatio_working_3-way'!X105^(1/3))*SIN(('OddsRatio_working_3-way'!Y105+4*PI())/3)</f>
        <v>0.47655369711048101</v>
      </c>
      <c r="AL105" s="11">
        <f>'OddsRatio_working_3-way'!Z105+'OddsRatio_working_3-way'!AF105</f>
        <v>1.0429103326502833</v>
      </c>
      <c r="AM105" s="11">
        <f>'OddsRatio_working_3-way'!AA105+'OddsRatio_working_3-way'!AG105</f>
        <v>-0.60792009921000201</v>
      </c>
      <c r="AN105" s="11">
        <f>'OddsRatio_working_3-way'!AB105+'OddsRatio_working_3-way'!AH105</f>
        <v>-0.43499023344028165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1.0429103326502833</v>
      </c>
      <c r="AS105" s="11">
        <f>IF(('OddsRatio_working_3-way'!X105=0),IF(Q105&gt;0,-Q105^(1/3),(-Q105)^(1/3)),'OddsRatio_working_3-way'!AM105-'OddsRatio_working_3-way'!R105/3)</f>
        <v>-0.60792009921000201</v>
      </c>
      <c r="AT105" s="11">
        <f>IF(('OddsRatio_working_3-way'!X105=0),IF(Q105&gt;0,-Q105^(1/3),(-Q105)^(1/3)),'OddsRatio_working_3-way'!AN105-'OddsRatio_working_3-way'!R105/3)</f>
        <v>-0.43499023344028165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1.67</v>
      </c>
      <c r="B106" s="4">
        <f>IF('True_Odds_Calculator_3-way'!B105="","",'True_Odds_Calculator_3-way'!B105)</f>
        <v>4.03</v>
      </c>
      <c r="C106" s="4">
        <f>IF('True_Odds_Calculator_3-way'!C105="","",'True_Odds_Calculator_3-way'!C105)</f>
        <v>5.49</v>
      </c>
      <c r="D106" s="9">
        <f t="shared" si="26"/>
        <v>0.5865283069662437</v>
      </c>
      <c r="E106" s="9">
        <f t="shared" si="27"/>
        <v>0.23877481492062519</v>
      </c>
      <c r="F106" s="9">
        <f t="shared" si="28"/>
        <v>0.17469687811313103</v>
      </c>
      <c r="G106" s="9">
        <f t="shared" si="29"/>
        <v>1.0521605224701385</v>
      </c>
      <c r="H106" s="9">
        <f t="shared" si="30"/>
        <v>1.7049475500549929</v>
      </c>
      <c r="I106" s="9">
        <f t="shared" si="31"/>
        <v>4.1880463830845196</v>
      </c>
      <c r="J106" s="9">
        <f t="shared" si="32"/>
        <v>5.7242007458909212</v>
      </c>
      <c r="K106" s="11">
        <f t="shared" si="33"/>
        <v>0.5988023952095809</v>
      </c>
      <c r="L106" s="11">
        <f t="shared" si="34"/>
        <v>0.24813895781637715</v>
      </c>
      <c r="M106" s="11">
        <f t="shared" si="35"/>
        <v>0.18214936247723132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-0.24670043227217608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0.22166138373702093</v>
      </c>
      <c r="Q106" s="11">
        <f>2*'OddsRatio_working_3-way'!K106*'OddsRatio_working_3-way'!L106*'OddsRatio_working_3-way'!M106</f>
        <v>5.4129764038344547E-2</v>
      </c>
      <c r="R106" s="11">
        <f t="shared" si="36"/>
        <v>0</v>
      </c>
      <c r="S106" s="11">
        <f t="shared" si="37"/>
        <v>-0.89850423728674123</v>
      </c>
      <c r="T106" s="11">
        <f t="shared" si="38"/>
        <v>-0.21941495416037635</v>
      </c>
      <c r="U106" s="11">
        <f>'OddsRatio_working_3-way'!S106-'OddsRatio_working_3-way'!R106^2/3</f>
        <v>-0.89850423728674123</v>
      </c>
      <c r="V106" s="11">
        <f>'OddsRatio_working_3-way'!S106*'OddsRatio_working_3-way'!R106/3-2*'OddsRatio_working_3-way'!R106^3/27-'OddsRatio_working_3-way'!T106</f>
        <v>0.21941495416037635</v>
      </c>
      <c r="W106" s="11">
        <f>'OddsRatio_working_3-way'!V106^2+4*'OddsRatio_working_3-way'!U106^3/27</f>
        <v>-5.9319497740689869E-2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0.16390730600700043</v>
      </c>
      <c r="Y106" s="11">
        <f>IF('OddsRatio_working_3-way'!W106&gt;=0,IF('OddsRatio_working_3-way'!V106+SQRT('OddsRatio_working_3-way'!W106)&gt;0,0,PI()),ACOS('OddsRatio_working_3-way'!V106/(2*'OddsRatio_working_3-way'!X106)))</f>
        <v>0.83749462534299757</v>
      </c>
      <c r="Z106" s="11">
        <f>'OddsRatio_working_3-way'!X106^(1/3)*COS('OddsRatio_working_3-way'!Y106/3)</f>
        <v>0.52608026123506924</v>
      </c>
      <c r="AA106" s="11">
        <f>'OddsRatio_working_3-way'!X106^(1/3)*COS(('OddsRatio_working_3-way'!Y106+2*PI())/3)</f>
        <v>-0.39363771243211604</v>
      </c>
      <c r="AB106" s="11">
        <f>'OddsRatio_working_3-way'!X106^(1/3)*COS(('OddsRatio_working_3-way'!Y106+4*PI())/3)</f>
        <v>-0.13244254880295339</v>
      </c>
      <c r="AC106" s="11">
        <f>'OddsRatio_working_3-way'!X106^(1/3)*SIN('OddsRatio_working_3-way'!Y106/3)</f>
        <v>0.15080109803232547</v>
      </c>
      <c r="AD106" s="11">
        <f>'OddsRatio_working_3-way'!X106^(1/3)*SIN(('OddsRatio_working_3-way'!Y106+2*PI())/3)</f>
        <v>0.38019832164296108</v>
      </c>
      <c r="AE106" s="11">
        <f>'OddsRatio_working_3-way'!X106^(1/3)*SIN(('OddsRatio_working_3-way'!Y106+4*PI())/3)</f>
        <v>-0.53099941967528652</v>
      </c>
      <c r="AF106" s="11">
        <f>-'OddsRatio_working_3-way'!U106/(3*'OddsRatio_working_3-way'!X106^(1/3))*COS(('OddsRatio_working_3-way'!Y106)/3)</f>
        <v>0.52608026123506924</v>
      </c>
      <c r="AG106" s="11">
        <f>-'OddsRatio_working_3-way'!U106/(3*'OddsRatio_working_3-way'!X106^(1/3))*COS(('OddsRatio_working_3-way'!Y106+2*PI())/3)</f>
        <v>-0.39363771243211598</v>
      </c>
      <c r="AH106" s="11">
        <f>-'OddsRatio_working_3-way'!U106/(3*'OddsRatio_working_3-way'!X106^(1/3))*COS(('OddsRatio_working_3-way'!Y106+4*PI())/3)</f>
        <v>-0.13244254880295336</v>
      </c>
      <c r="AI106" s="11">
        <f>'OddsRatio_working_3-way'!U106/(3*'OddsRatio_working_3-way'!X106^(1/3))*SIN(('OddsRatio_working_3-way'!Y106)/3)</f>
        <v>-0.15080109803232544</v>
      </c>
      <c r="AJ106" s="11">
        <f>'OddsRatio_working_3-way'!U106/(3*'OddsRatio_working_3-way'!X106^(1/3))*SIN(('OddsRatio_working_3-way'!Y106+2*PI())/3)</f>
        <v>-0.38019832164296102</v>
      </c>
      <c r="AK106" s="11">
        <f>'OddsRatio_working_3-way'!U106/(3*'OddsRatio_working_3-way'!X106^(1/3))*SIN(('OddsRatio_working_3-way'!Y106+4*PI())/3)</f>
        <v>0.53099941967528641</v>
      </c>
      <c r="AL106" s="11">
        <f>'OddsRatio_working_3-way'!Z106+'OddsRatio_working_3-way'!AF106</f>
        <v>1.0521605224701385</v>
      </c>
      <c r="AM106" s="11">
        <f>'OddsRatio_working_3-way'!AA106+'OddsRatio_working_3-way'!AG106</f>
        <v>-0.78727542486423197</v>
      </c>
      <c r="AN106" s="11">
        <f>'OddsRatio_working_3-way'!AB106+'OddsRatio_working_3-way'!AH106</f>
        <v>-0.26488509760590673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1.0521605224701385</v>
      </c>
      <c r="AS106" s="11">
        <f>IF(('OddsRatio_working_3-way'!X106=0),IF(Q106&gt;0,-Q106^(1/3),(-Q106)^(1/3)),'OddsRatio_working_3-way'!AM106-'OddsRatio_working_3-way'!R106/3)</f>
        <v>-0.78727542486423197</v>
      </c>
      <c r="AT106" s="11">
        <f>IF(('OddsRatio_working_3-way'!X106=0),IF(Q106&gt;0,-Q106^(1/3),(-Q106)^(1/3)),'OddsRatio_working_3-way'!AN106-'OddsRatio_working_3-way'!R106/3)</f>
        <v>-0.26488509760590673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1.95</v>
      </c>
      <c r="B107" s="4">
        <f>IF('True_Odds_Calculator_3-way'!B106="","",'True_Odds_Calculator_3-way'!B106)</f>
        <v>3.82</v>
      </c>
      <c r="C107" s="4">
        <f>IF('True_Odds_Calculator_3-way'!C106="","",'True_Odds_Calculator_3-way'!C106)</f>
        <v>3.93</v>
      </c>
      <c r="D107" s="9">
        <f t="shared" si="26"/>
        <v>0.50126840516469073</v>
      </c>
      <c r="E107" s="9">
        <f t="shared" si="27"/>
        <v>0.25294692529713425</v>
      </c>
      <c r="F107" s="9">
        <f t="shared" si="28"/>
        <v>0.24578466953817485</v>
      </c>
      <c r="G107" s="9">
        <f t="shared" si="29"/>
        <v>1.0473044395645674</v>
      </c>
      <c r="H107" s="9">
        <f t="shared" si="30"/>
        <v>1.9949392175863387</v>
      </c>
      <c r="I107" s="9">
        <f t="shared" si="31"/>
        <v>3.9533985195720796</v>
      </c>
      <c r="J107" s="9">
        <f t="shared" si="32"/>
        <v>4.0686020079241834</v>
      </c>
      <c r="K107" s="11">
        <f t="shared" si="33"/>
        <v>0.51282051282051289</v>
      </c>
      <c r="L107" s="11">
        <f t="shared" si="34"/>
        <v>0.26178010471204188</v>
      </c>
      <c r="M107" s="11">
        <f t="shared" si="35"/>
        <v>0.2544529262086514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-0.26813271723547083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0.22886758029238347</v>
      </c>
      <c r="Q107" s="11">
        <f>2*'OddsRatio_working_3-way'!K107*'OddsRatio_working_3-way'!L107*'OddsRatio_working_3-way'!M107</f>
        <v>6.8318680684293573E-2</v>
      </c>
      <c r="R107" s="11">
        <f t="shared" si="36"/>
        <v>0</v>
      </c>
      <c r="S107" s="11">
        <f t="shared" si="37"/>
        <v>-0.85356081366003089</v>
      </c>
      <c r="T107" s="11">
        <f t="shared" si="38"/>
        <v>-0.25479427273433758</v>
      </c>
      <c r="U107" s="11">
        <f>'OddsRatio_working_3-way'!S107-'OddsRatio_working_3-way'!R107^2/3</f>
        <v>-0.85356081366003089</v>
      </c>
      <c r="V107" s="11">
        <f>'OddsRatio_working_3-way'!S107*'OddsRatio_working_3-way'!R107/3-2*'OddsRatio_working_3-way'!R107^3/27-'OddsRatio_working_3-way'!T107</f>
        <v>0.25479427273433758</v>
      </c>
      <c r="W107" s="11">
        <f>'OddsRatio_working_3-way'!V107^2+4*'OddsRatio_working_3-way'!U107^3/27</f>
        <v>-2.7209573576087526E-2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0.15176436916673453</v>
      </c>
      <c r="Y107" s="11">
        <f>IF('OddsRatio_working_3-way'!W107&gt;=0,IF('OddsRatio_working_3-way'!V107+SQRT('OddsRatio_working_3-way'!W107)&gt;0,0,PI()),ACOS('OddsRatio_working_3-way'!V107/(2*'OddsRatio_working_3-way'!X107)))</f>
        <v>0.57454371652460978</v>
      </c>
      <c r="Z107" s="11">
        <f>'OddsRatio_working_3-way'!X107^(1/3)*COS('OddsRatio_working_3-way'!Y107/3)</f>
        <v>0.5236522197822836</v>
      </c>
      <c r="AA107" s="11">
        <f>'OddsRatio_working_3-way'!X107^(1/3)*COS(('OddsRatio_working_3-way'!Y107+2*PI())/3)</f>
        <v>-0.34975487624677137</v>
      </c>
      <c r="AB107" s="11">
        <f>'OddsRatio_working_3-way'!X107^(1/3)*COS(('OddsRatio_working_3-way'!Y107+4*PI())/3)</f>
        <v>-0.17389734353551189</v>
      </c>
      <c r="AC107" s="11">
        <f>'OddsRatio_working_3-way'!X107^(1/3)*SIN('OddsRatio_working_3-way'!Y107/3)</f>
        <v>0.10153139384986902</v>
      </c>
      <c r="AD107" s="11">
        <f>'OddsRatio_working_3-way'!X107^(1/3)*SIN(('OddsRatio_working_3-way'!Y107+2*PI())/3)</f>
        <v>0.40273042815463533</v>
      </c>
      <c r="AE107" s="11">
        <f>'OddsRatio_working_3-way'!X107^(1/3)*SIN(('OddsRatio_working_3-way'!Y107+4*PI())/3)</f>
        <v>-0.50426182200450431</v>
      </c>
      <c r="AF107" s="11">
        <f>-'OddsRatio_working_3-way'!U107/(3*'OddsRatio_working_3-way'!X107^(1/3))*COS(('OddsRatio_working_3-way'!Y107)/3)</f>
        <v>0.52365221978228371</v>
      </c>
      <c r="AG107" s="11">
        <f>-'OddsRatio_working_3-way'!U107/(3*'OddsRatio_working_3-way'!X107^(1/3))*COS(('OddsRatio_working_3-way'!Y107+2*PI())/3)</f>
        <v>-0.34975487624677143</v>
      </c>
      <c r="AH107" s="11">
        <f>-'OddsRatio_working_3-way'!U107/(3*'OddsRatio_working_3-way'!X107^(1/3))*COS(('OddsRatio_working_3-way'!Y107+4*PI())/3)</f>
        <v>-0.17389734353551192</v>
      </c>
      <c r="AI107" s="11">
        <f>'OddsRatio_working_3-way'!U107/(3*'OddsRatio_working_3-way'!X107^(1/3))*SIN(('OddsRatio_working_3-way'!Y107)/3)</f>
        <v>-0.10153139384986905</v>
      </c>
      <c r="AJ107" s="11">
        <f>'OddsRatio_working_3-way'!U107/(3*'OddsRatio_working_3-way'!X107^(1/3))*SIN(('OddsRatio_working_3-way'!Y107+2*PI())/3)</f>
        <v>-0.40273042815463544</v>
      </c>
      <c r="AK107" s="11">
        <f>'OddsRatio_working_3-way'!U107/(3*'OddsRatio_working_3-way'!X107^(1/3))*SIN(('OddsRatio_working_3-way'!Y107+4*PI())/3)</f>
        <v>0.50426182200450442</v>
      </c>
      <c r="AL107" s="11">
        <f>'OddsRatio_working_3-way'!Z107+'OddsRatio_working_3-way'!AF107</f>
        <v>1.0473044395645674</v>
      </c>
      <c r="AM107" s="11">
        <f>'OddsRatio_working_3-way'!AA107+'OddsRatio_working_3-way'!AG107</f>
        <v>-0.69950975249354275</v>
      </c>
      <c r="AN107" s="11">
        <f>'OddsRatio_working_3-way'!AB107+'OddsRatio_working_3-way'!AH107</f>
        <v>-0.34779468707102379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1.0473044395645674</v>
      </c>
      <c r="AS107" s="11">
        <f>IF(('OddsRatio_working_3-way'!X107=0),IF(Q107&gt;0,-Q107^(1/3),(-Q107)^(1/3)),'OddsRatio_working_3-way'!AM107-'OddsRatio_working_3-way'!R107/3)</f>
        <v>-0.69950975249354275</v>
      </c>
      <c r="AT107" s="11">
        <f>IF(('OddsRatio_working_3-way'!X107=0),IF(Q107&gt;0,-Q107^(1/3),(-Q107)^(1/3)),'OddsRatio_working_3-way'!AN107-'OddsRatio_working_3-way'!R107/3)</f>
        <v>-0.34779468707102379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1.7</v>
      </c>
      <c r="B108" s="4">
        <f>IF('True_Odds_Calculator_3-way'!B107="","",'True_Odds_Calculator_3-way'!B107)</f>
        <v>3.85</v>
      </c>
      <c r="C108" s="4">
        <f>IF('True_Odds_Calculator_3-way'!C107="","",'True_Odds_Calculator_3-way'!C107)</f>
        <v>5.51</v>
      </c>
      <c r="D108" s="9">
        <f t="shared" si="26"/>
        <v>0.57586357201393512</v>
      </c>
      <c r="E108" s="9">
        <f t="shared" si="27"/>
        <v>0.25008137658094576</v>
      </c>
      <c r="F108" s="9">
        <f t="shared" si="28"/>
        <v>0.17405505140511887</v>
      </c>
      <c r="G108" s="9">
        <f t="shared" si="29"/>
        <v>1.0521748766261139</v>
      </c>
      <c r="H108" s="9">
        <f t="shared" si="30"/>
        <v>1.7365224136382797</v>
      </c>
      <c r="I108" s="9">
        <f t="shared" si="31"/>
        <v>3.9986983983844246</v>
      </c>
      <c r="J108" s="9">
        <f t="shared" si="32"/>
        <v>5.7453086935837732</v>
      </c>
      <c r="K108" s="11">
        <f t="shared" si="33"/>
        <v>0.58823529411764708</v>
      </c>
      <c r="L108" s="11">
        <f t="shared" si="34"/>
        <v>0.25974025974025972</v>
      </c>
      <c r="M108" s="11">
        <f t="shared" si="35"/>
        <v>0.18148820326678766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-0.24949290060851914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0.2234980776669685</v>
      </c>
      <c r="Q108" s="11">
        <f>2*'OddsRatio_working_3-way'!K108*'OddsRatio_working_3-way'!L108*'OddsRatio_working_3-way'!M108</f>
        <v>5.5458580066245274E-2</v>
      </c>
      <c r="R108" s="11">
        <f t="shared" si="36"/>
        <v>0</v>
      </c>
      <c r="S108" s="11">
        <f t="shared" si="37"/>
        <v>-0.89580936820988233</v>
      </c>
      <c r="T108" s="11">
        <f t="shared" si="38"/>
        <v>-0.22228520302974744</v>
      </c>
      <c r="U108" s="11">
        <f>'OddsRatio_working_3-way'!S108-'OddsRatio_working_3-way'!R108^2/3</f>
        <v>-0.89580936820988233</v>
      </c>
      <c r="V108" s="11">
        <f>'OddsRatio_working_3-way'!S108*'OddsRatio_working_3-way'!R108/3-2*'OddsRatio_working_3-way'!R108^3/27-'OddsRatio_working_3-way'!T108</f>
        <v>0.22228520302974744</v>
      </c>
      <c r="W108" s="11">
        <f>'OddsRatio_working_3-way'!V108^2+4*'OddsRatio_working_3-way'!U108^3/27</f>
        <v>-5.70876747247848E-2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0.16317045244985445</v>
      </c>
      <c r="Y108" s="11">
        <f>IF('OddsRatio_working_3-way'!W108&gt;=0,IF('OddsRatio_working_3-way'!V108+SQRT('OddsRatio_working_3-way'!W108)&gt;0,0,PI()),ACOS('OddsRatio_working_3-way'!V108/(2*'OddsRatio_working_3-way'!X108)))</f>
        <v>0.82147207831983082</v>
      </c>
      <c r="Z108" s="11">
        <f>'OddsRatio_working_3-way'!X108^(1/3)*COS('OddsRatio_working_3-way'!Y108/3)</f>
        <v>0.52608743831305693</v>
      </c>
      <c r="AA108" s="11">
        <f>'OddsRatio_working_3-way'!X108^(1/3)*COS(('OddsRatio_working_3-way'!Y108+2*PI())/3)</f>
        <v>-0.39101382304558041</v>
      </c>
      <c r="AB108" s="11">
        <f>'OddsRatio_working_3-way'!X108^(1/3)*COS(('OddsRatio_working_3-way'!Y108+4*PI())/3)</f>
        <v>-0.13507361526747672</v>
      </c>
      <c r="AC108" s="11">
        <f>'OddsRatio_working_3-way'!X108^(1/3)*SIN('OddsRatio_working_3-way'!Y108/3)</f>
        <v>0.14776714785713696</v>
      </c>
      <c r="AD108" s="11">
        <f>'OddsRatio_working_3-way'!X108^(1/3)*SIN(('OddsRatio_working_3-way'!Y108+2*PI())/3)</f>
        <v>0.38172151226241763</v>
      </c>
      <c r="AE108" s="11">
        <f>'OddsRatio_working_3-way'!X108^(1/3)*SIN(('OddsRatio_working_3-way'!Y108+4*PI())/3)</f>
        <v>-0.52948866011955453</v>
      </c>
      <c r="AF108" s="11">
        <f>-'OddsRatio_working_3-way'!U108/(3*'OddsRatio_working_3-way'!X108^(1/3))*COS(('OddsRatio_working_3-way'!Y108)/3)</f>
        <v>0.52608743831305682</v>
      </c>
      <c r="AG108" s="11">
        <f>-'OddsRatio_working_3-way'!U108/(3*'OddsRatio_working_3-way'!X108^(1/3))*COS(('OddsRatio_working_3-way'!Y108+2*PI())/3)</f>
        <v>-0.3910138230455803</v>
      </c>
      <c r="AH108" s="11">
        <f>-'OddsRatio_working_3-way'!U108/(3*'OddsRatio_working_3-way'!X108^(1/3))*COS(('OddsRatio_working_3-way'!Y108+4*PI())/3)</f>
        <v>-0.13507361526747669</v>
      </c>
      <c r="AI108" s="11">
        <f>'OddsRatio_working_3-way'!U108/(3*'OddsRatio_working_3-way'!X108^(1/3))*SIN(('OddsRatio_working_3-way'!Y108)/3)</f>
        <v>-0.14776714785713693</v>
      </c>
      <c r="AJ108" s="11">
        <f>'OddsRatio_working_3-way'!U108/(3*'OddsRatio_working_3-way'!X108^(1/3))*SIN(('OddsRatio_working_3-way'!Y108+2*PI())/3)</f>
        <v>-0.38172151226241757</v>
      </c>
      <c r="AK108" s="11">
        <f>'OddsRatio_working_3-way'!U108/(3*'OddsRatio_working_3-way'!X108^(1/3))*SIN(('OddsRatio_working_3-way'!Y108+4*PI())/3)</f>
        <v>0.52948866011955442</v>
      </c>
      <c r="AL108" s="11">
        <f>'OddsRatio_working_3-way'!Z108+'OddsRatio_working_3-way'!AF108</f>
        <v>1.0521748766261139</v>
      </c>
      <c r="AM108" s="11">
        <f>'OddsRatio_working_3-way'!AA108+'OddsRatio_working_3-way'!AG108</f>
        <v>-0.78202764609116071</v>
      </c>
      <c r="AN108" s="11">
        <f>'OddsRatio_working_3-way'!AB108+'OddsRatio_working_3-way'!AH108</f>
        <v>-0.27014723053495338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1.0521748766261139</v>
      </c>
      <c r="AS108" s="11">
        <f>IF(('OddsRatio_working_3-way'!X108=0),IF(Q108&gt;0,-Q108^(1/3),(-Q108)^(1/3)),'OddsRatio_working_3-way'!AM108-'OddsRatio_working_3-way'!R108/3)</f>
        <v>-0.78202764609116071</v>
      </c>
      <c r="AT108" s="11">
        <f>IF(('OddsRatio_working_3-way'!X108=0),IF(Q108&gt;0,-Q108^(1/3),(-Q108)^(1/3)),'OddsRatio_working_3-way'!AN108-'OddsRatio_working_3-way'!R108/3)</f>
        <v>-0.27014723053495338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1.22</v>
      </c>
      <c r="B109" s="4">
        <f>IF('True_Odds_Calculator_3-way'!B108="","",'True_Odds_Calculator_3-way'!B108)</f>
        <v>6.3</v>
      </c>
      <c r="C109" s="4">
        <f>IF('True_Odds_Calculator_3-way'!C108="","",'True_Odds_Calculator_3-way'!C108)</f>
        <v>12.48</v>
      </c>
      <c r="D109" s="9">
        <f t="shared" si="26"/>
        <v>0.79366501656521615</v>
      </c>
      <c r="E109" s="9">
        <f t="shared" si="27"/>
        <v>0.13768240108042892</v>
      </c>
      <c r="F109" s="9">
        <f t="shared" si="28"/>
        <v>6.8652582354355007E-2</v>
      </c>
      <c r="G109" s="9">
        <f t="shared" si="29"/>
        <v>1.1817155459350652</v>
      </c>
      <c r="H109" s="9">
        <f t="shared" si="30"/>
        <v>1.2599774201057143</v>
      </c>
      <c r="I109" s="9">
        <f t="shared" si="31"/>
        <v>7.2630923934558442</v>
      </c>
      <c r="J109" s="9">
        <f t="shared" si="32"/>
        <v>14.566094467334549</v>
      </c>
      <c r="K109" s="11">
        <f t="shared" si="33"/>
        <v>0.81967213114754101</v>
      </c>
      <c r="L109" s="11">
        <f t="shared" si="34"/>
        <v>0.15873015873015872</v>
      </c>
      <c r="M109" s="11">
        <f t="shared" si="35"/>
        <v>8.0128205128205121E-2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-0.13954859651580953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0.17722866083521818</v>
      </c>
      <c r="Q109" s="11">
        <f>2*'OddsRatio_working_3-way'!K109*'OddsRatio_working_3-way'!L109*'OddsRatio_working_3-way'!M109</f>
        <v>2.0850430686496259E-2</v>
      </c>
      <c r="R109" s="11">
        <f t="shared" si="36"/>
        <v>0</v>
      </c>
      <c r="S109" s="11">
        <f t="shared" si="37"/>
        <v>-1.2700139253291585</v>
      </c>
      <c r="T109" s="11">
        <f t="shared" si="38"/>
        <v>-0.14941340297990099</v>
      </c>
      <c r="U109" s="11">
        <f>'OddsRatio_working_3-way'!S109-'OddsRatio_working_3-way'!R109^2/3</f>
        <v>-1.2700139253291585</v>
      </c>
      <c r="V109" s="11">
        <f>'OddsRatio_working_3-way'!S109*'OddsRatio_working_3-way'!R109/3-2*'OddsRatio_working_3-way'!R109^3/27-'OddsRatio_working_3-way'!T109</f>
        <v>0.14941340297990099</v>
      </c>
      <c r="W109" s="11">
        <f>'OddsRatio_working_3-way'!V109^2+4*'OddsRatio_working_3-way'!U109^3/27</f>
        <v>-0.28114976556241272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0.27544243071486235</v>
      </c>
      <c r="Y109" s="11">
        <f>IF('OddsRatio_working_3-way'!W109&gt;=0,IF('OddsRatio_working_3-way'!V109+SQRT('OddsRatio_working_3-way'!W109)&gt;0,0,PI()),ACOS('OddsRatio_working_3-way'!V109/(2*'OddsRatio_working_3-way'!X109)))</f>
        <v>1.2961314649094127</v>
      </c>
      <c r="Z109" s="11">
        <f>'OddsRatio_working_3-way'!X109^(1/3)*COS('OddsRatio_working_3-way'!Y109/3)</f>
        <v>0.59085777296753272</v>
      </c>
      <c r="AA109" s="11">
        <f>'OddsRatio_working_3-way'!X109^(1/3)*COS(('OddsRatio_working_3-way'!Y109+2*PI())/3)</f>
        <v>-0.53137125322864598</v>
      </c>
      <c r="AB109" s="11">
        <f>'OddsRatio_working_3-way'!X109^(1/3)*COS(('OddsRatio_working_3-way'!Y109+4*PI())/3)</f>
        <v>-5.9486519738886995E-2</v>
      </c>
      <c r="AC109" s="11">
        <f>'OddsRatio_working_3-way'!X109^(1/3)*SIN('OddsRatio_working_3-way'!Y109/3)</f>
        <v>0.27244277790678728</v>
      </c>
      <c r="AD109" s="11">
        <f>'OddsRatio_working_3-way'!X109^(1/3)*SIN(('OddsRatio_working_3-way'!Y109+2*PI())/3)</f>
        <v>0.37547645245998817</v>
      </c>
      <c r="AE109" s="11">
        <f>'OddsRatio_working_3-way'!X109^(1/3)*SIN(('OddsRatio_working_3-way'!Y109+4*PI())/3)</f>
        <v>-0.64791923036677534</v>
      </c>
      <c r="AF109" s="11">
        <f>-'OddsRatio_working_3-way'!U109/(3*'OddsRatio_working_3-way'!X109^(1/3))*COS(('OddsRatio_working_3-way'!Y109)/3)</f>
        <v>0.59085777296753261</v>
      </c>
      <c r="AG109" s="11">
        <f>-'OddsRatio_working_3-way'!U109/(3*'OddsRatio_working_3-way'!X109^(1/3))*COS(('OddsRatio_working_3-way'!Y109+2*PI())/3)</f>
        <v>-0.53137125322864587</v>
      </c>
      <c r="AH109" s="11">
        <f>-'OddsRatio_working_3-way'!U109/(3*'OddsRatio_working_3-way'!X109^(1/3))*COS(('OddsRatio_working_3-way'!Y109+4*PI())/3)</f>
        <v>-5.9486519738886981E-2</v>
      </c>
      <c r="AI109" s="11">
        <f>'OddsRatio_working_3-way'!U109/(3*'OddsRatio_working_3-way'!X109^(1/3))*SIN(('OddsRatio_working_3-way'!Y109)/3)</f>
        <v>-0.27244277790678723</v>
      </c>
      <c r="AJ109" s="11">
        <f>'OddsRatio_working_3-way'!U109/(3*'OddsRatio_working_3-way'!X109^(1/3))*SIN(('OddsRatio_working_3-way'!Y109+2*PI())/3)</f>
        <v>-0.37547645245998812</v>
      </c>
      <c r="AK109" s="11">
        <f>'OddsRatio_working_3-way'!U109/(3*'OddsRatio_working_3-way'!X109^(1/3))*SIN(('OddsRatio_working_3-way'!Y109+4*PI())/3)</f>
        <v>0.64791923036677523</v>
      </c>
      <c r="AL109" s="11">
        <f>'OddsRatio_working_3-way'!Z109+'OddsRatio_working_3-way'!AF109</f>
        <v>1.1817155459350652</v>
      </c>
      <c r="AM109" s="11">
        <f>'OddsRatio_working_3-way'!AA109+'OddsRatio_working_3-way'!AG109</f>
        <v>-1.0627425064572917</v>
      </c>
      <c r="AN109" s="11">
        <f>'OddsRatio_working_3-way'!AB109+'OddsRatio_working_3-way'!AH109</f>
        <v>-0.11897303947777398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1.1817155459350652</v>
      </c>
      <c r="AS109" s="11">
        <f>IF(('OddsRatio_working_3-way'!X109=0),IF(Q109&gt;0,-Q109^(1/3),(-Q109)^(1/3)),'OddsRatio_working_3-way'!AM109-'OddsRatio_working_3-way'!R109/3)</f>
        <v>-1.0627425064572917</v>
      </c>
      <c r="AT109" s="11">
        <f>IF(('OddsRatio_working_3-way'!X109=0),IF(Q109&gt;0,-Q109^(1/3),(-Q109)^(1/3)),'OddsRatio_working_3-way'!AN109-'OddsRatio_working_3-way'!R109/3)</f>
        <v>-0.11897303947777398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2.2000000000000002</v>
      </c>
      <c r="B110" s="4">
        <f>IF('True_Odds_Calculator_3-way'!B109="","",'True_Odds_Calculator_3-way'!B109)</f>
        <v>3.36</v>
      </c>
      <c r="C110" s="4">
        <f>IF('True_Odds_Calculator_3-way'!C109="","",'True_Odds_Calculator_3-way'!C109)</f>
        <v>3.41</v>
      </c>
      <c r="D110" s="9">
        <f t="shared" si="26"/>
        <v>0.43747604071961027</v>
      </c>
      <c r="E110" s="9">
        <f t="shared" si="27"/>
        <v>0.28338103801396275</v>
      </c>
      <c r="F110" s="9">
        <f t="shared" si="28"/>
        <v>0.27914292126642676</v>
      </c>
      <c r="G110" s="9">
        <f t="shared" si="29"/>
        <v>1.0715328896547232</v>
      </c>
      <c r="H110" s="9">
        <f t="shared" si="30"/>
        <v>2.2858394675856681</v>
      </c>
      <c r="I110" s="9">
        <f t="shared" si="31"/>
        <v>3.5288176195851468</v>
      </c>
      <c r="J110" s="9">
        <f t="shared" si="32"/>
        <v>3.5823942640678834</v>
      </c>
      <c r="K110" s="11">
        <f t="shared" si="33"/>
        <v>0.45454545454545453</v>
      </c>
      <c r="L110" s="11">
        <f t="shared" si="34"/>
        <v>0.29761904761904762</v>
      </c>
      <c r="M110" s="11">
        <f t="shared" si="35"/>
        <v>0.29325513196480935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-0.27076589100049508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0.23684160414365696</v>
      </c>
      <c r="Q110" s="11">
        <f>2*'OddsRatio_working_3-way'!K110*'OddsRatio_working_3-way'!L110*'OddsRatio_working_3-way'!M110</f>
        <v>7.9343920986149716E-2</v>
      </c>
      <c r="R110" s="11">
        <f t="shared" si="36"/>
        <v>0</v>
      </c>
      <c r="S110" s="11">
        <f t="shared" si="37"/>
        <v>-0.8747098952106338</v>
      </c>
      <c r="T110" s="11">
        <f t="shared" si="38"/>
        <v>-0.2930351407740816</v>
      </c>
      <c r="U110" s="11">
        <f>'OddsRatio_working_3-way'!S110-'OddsRatio_working_3-way'!R110^2/3</f>
        <v>-0.8747098952106338</v>
      </c>
      <c r="V110" s="11">
        <f>'OddsRatio_working_3-way'!S110*'OddsRatio_working_3-way'!R110/3-2*'OddsRatio_working_3-way'!R110^3/27-'OddsRatio_working_3-way'!T110</f>
        <v>0.2930351407740816</v>
      </c>
      <c r="W110" s="11">
        <f>'OddsRatio_working_3-way'!V110^2+4*'OddsRatio_working_3-way'!U110^3/27</f>
        <v>-1.327940796922969E-2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0.15743967233333814</v>
      </c>
      <c r="Y110" s="11">
        <f>IF('OddsRatio_working_3-way'!W110&gt;=0,IF('OddsRatio_working_3-way'!V110+SQRT('OddsRatio_working_3-way'!W110)&gt;0,0,PI()),ACOS('OddsRatio_working_3-way'!V110/(2*'OddsRatio_working_3-way'!X110)))</f>
        <v>0.37467462454513534</v>
      </c>
      <c r="Z110" s="11">
        <f>'OddsRatio_working_3-way'!X110^(1/3)*COS('OddsRatio_working_3-way'!Y110/3)</f>
        <v>0.53576644482736158</v>
      </c>
      <c r="AA110" s="11">
        <f>'OddsRatio_working_3-way'!X110^(1/3)*COS(('OddsRatio_working_3-way'!Y110+2*PI())/3)</f>
        <v>-0.326134499227548</v>
      </c>
      <c r="AB110" s="11">
        <f>'OddsRatio_working_3-way'!X110^(1/3)*COS(('OddsRatio_working_3-way'!Y110+4*PI())/3)</f>
        <v>-0.2096319455998133</v>
      </c>
      <c r="AC110" s="11">
        <f>'OddsRatio_working_3-way'!X110^(1/3)*SIN('OddsRatio_working_3-way'!Y110/3)</f>
        <v>6.7262780698251382E-2</v>
      </c>
      <c r="AD110" s="11">
        <f>'OddsRatio_working_3-way'!X110^(1/3)*SIN(('OddsRatio_working_3-way'!Y110+2*PI())/3)</f>
        <v>0.43035596136664339</v>
      </c>
      <c r="AE110" s="11">
        <f>'OddsRatio_working_3-way'!X110^(1/3)*SIN(('OddsRatio_working_3-way'!Y110+4*PI())/3)</f>
        <v>-0.49761874206489476</v>
      </c>
      <c r="AF110" s="11">
        <f>-'OddsRatio_working_3-way'!U110/(3*'OddsRatio_working_3-way'!X110^(1/3))*COS(('OddsRatio_working_3-way'!Y110)/3)</f>
        <v>0.53576644482736147</v>
      </c>
      <c r="AG110" s="11">
        <f>-'OddsRatio_working_3-way'!U110/(3*'OddsRatio_working_3-way'!X110^(1/3))*COS(('OddsRatio_working_3-way'!Y110+2*PI())/3)</f>
        <v>-0.32613449922754795</v>
      </c>
      <c r="AH110" s="11">
        <f>-'OddsRatio_working_3-way'!U110/(3*'OddsRatio_working_3-way'!X110^(1/3))*COS(('OddsRatio_working_3-way'!Y110+4*PI())/3)</f>
        <v>-0.20963194559981324</v>
      </c>
      <c r="AI110" s="11">
        <f>'OddsRatio_working_3-way'!U110/(3*'OddsRatio_working_3-way'!X110^(1/3))*SIN(('OddsRatio_working_3-way'!Y110)/3)</f>
        <v>-6.7262780698251368E-2</v>
      </c>
      <c r="AJ110" s="11">
        <f>'OddsRatio_working_3-way'!U110/(3*'OddsRatio_working_3-way'!X110^(1/3))*SIN(('OddsRatio_working_3-way'!Y110+2*PI())/3)</f>
        <v>-0.43035596136664328</v>
      </c>
      <c r="AK110" s="11">
        <f>'OddsRatio_working_3-way'!U110/(3*'OddsRatio_working_3-way'!X110^(1/3))*SIN(('OddsRatio_working_3-way'!Y110+4*PI())/3)</f>
        <v>0.49761874206489465</v>
      </c>
      <c r="AL110" s="11">
        <f>'OddsRatio_working_3-way'!Z110+'OddsRatio_working_3-way'!AF110</f>
        <v>1.0715328896547232</v>
      </c>
      <c r="AM110" s="11">
        <f>'OddsRatio_working_3-way'!AA110+'OddsRatio_working_3-way'!AG110</f>
        <v>-0.65226899845509601</v>
      </c>
      <c r="AN110" s="11">
        <f>'OddsRatio_working_3-way'!AB110+'OddsRatio_working_3-way'!AH110</f>
        <v>-0.41926389119962654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1.0715328896547232</v>
      </c>
      <c r="AS110" s="11">
        <f>IF(('OddsRatio_working_3-way'!X110=0),IF(Q110&gt;0,-Q110^(1/3),(-Q110)^(1/3)),'OddsRatio_working_3-way'!AM110-'OddsRatio_working_3-way'!R110/3)</f>
        <v>-0.65226899845509601</v>
      </c>
      <c r="AT110" s="11">
        <f>IF(('OddsRatio_working_3-way'!X110=0),IF(Q110&gt;0,-Q110^(1/3),(-Q110)^(1/3)),'OddsRatio_working_3-way'!AN110-'OddsRatio_working_3-way'!R110/3)</f>
        <v>-0.41926389119962654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2.13</v>
      </c>
      <c r="B111" s="4">
        <f>IF('True_Odds_Calculator_3-way'!B110="","",'True_Odds_Calculator_3-way'!B110)</f>
        <v>3.23</v>
      </c>
      <c r="C111" s="4">
        <f>IF('True_Odds_Calculator_3-way'!C110="","",'True_Odds_Calculator_3-way'!C110)</f>
        <v>3.76</v>
      </c>
      <c r="D111" s="9">
        <f t="shared" si="26"/>
        <v>0.45230501971719178</v>
      </c>
      <c r="E111" s="9">
        <f t="shared" si="27"/>
        <v>0.29501596060352281</v>
      </c>
      <c r="F111" s="9">
        <f t="shared" si="28"/>
        <v>0.2526790196792853</v>
      </c>
      <c r="G111" s="9">
        <f t="shared" si="29"/>
        <v>1.0715906349263529</v>
      </c>
      <c r="H111" s="9">
        <f t="shared" si="30"/>
        <v>2.2108974174667795</v>
      </c>
      <c r="I111" s="9">
        <f t="shared" si="31"/>
        <v>3.3896471158857664</v>
      </c>
      <c r="J111" s="9">
        <f t="shared" si="32"/>
        <v>3.9575901523967336</v>
      </c>
      <c r="K111" s="11">
        <f t="shared" si="33"/>
        <v>0.46948356807511737</v>
      </c>
      <c r="L111" s="11">
        <f t="shared" si="34"/>
        <v>0.30959752321981426</v>
      </c>
      <c r="M111" s="11">
        <f t="shared" si="35"/>
        <v>0.26595744680851063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-0.26885766214439666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0.23658186521142538</v>
      </c>
      <c r="Q111" s="11">
        <f>2*'OddsRatio_working_3-way'!K111*'OddsRatio_working_3-way'!L111*'OddsRatio_working_3-way'!M111</f>
        <v>7.7314335036413509E-2</v>
      </c>
      <c r="R111" s="11">
        <f t="shared" si="36"/>
        <v>0</v>
      </c>
      <c r="S111" s="11">
        <f t="shared" si="37"/>
        <v>-0.8799521029992563</v>
      </c>
      <c r="T111" s="11">
        <f t="shared" si="38"/>
        <v>-0.28756604673178304</v>
      </c>
      <c r="U111" s="11">
        <f>'OddsRatio_working_3-way'!S111-'OddsRatio_working_3-way'!R111^2/3</f>
        <v>-0.8799521029992563</v>
      </c>
      <c r="V111" s="11">
        <f>'OddsRatio_working_3-way'!S111*'OddsRatio_working_3-way'!R111/3-2*'OddsRatio_working_3-way'!R111^3/27-'OddsRatio_working_3-way'!T111</f>
        <v>0.28756604673178304</v>
      </c>
      <c r="W111" s="11">
        <f>'OddsRatio_working_3-way'!V111^2+4*'OddsRatio_working_3-way'!U111^3/27</f>
        <v>-1.8248099395831191E-2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0.15885711396470195</v>
      </c>
      <c r="Y111" s="11">
        <f>IF('OddsRatio_working_3-way'!W111&gt;=0,IF('OddsRatio_working_3-way'!V111+SQRT('OddsRatio_working_3-way'!W111)&gt;0,0,PI()),ACOS('OddsRatio_working_3-way'!V111/(2*'OddsRatio_working_3-way'!X111)))</f>
        <v>0.43916001993668807</v>
      </c>
      <c r="Z111" s="11">
        <f>'OddsRatio_working_3-way'!X111^(1/3)*COS('OddsRatio_working_3-way'!Y111/3)</f>
        <v>0.53579531746317643</v>
      </c>
      <c r="AA111" s="11">
        <f>'OddsRatio_working_3-way'!X111^(1/3)*COS(('OddsRatio_working_3-way'!Y111+2*PI())/3)</f>
        <v>-0.33631227038885492</v>
      </c>
      <c r="AB111" s="11">
        <f>'OddsRatio_working_3-way'!X111^(1/3)*COS(('OddsRatio_working_3-way'!Y111+4*PI())/3)</f>
        <v>-0.19948304707432163</v>
      </c>
      <c r="AC111" s="11">
        <f>'OddsRatio_working_3-way'!X111^(1/3)*SIN('OddsRatio_working_3-way'!Y111/3)</f>
        <v>7.8998388913653253E-2</v>
      </c>
      <c r="AD111" s="11">
        <f>'OddsRatio_working_3-way'!X111^(1/3)*SIN(('OddsRatio_working_3-way'!Y111+2*PI())/3)</f>
        <v>0.42451316169503217</v>
      </c>
      <c r="AE111" s="11">
        <f>'OddsRatio_working_3-way'!X111^(1/3)*SIN(('OddsRatio_working_3-way'!Y111+4*PI())/3)</f>
        <v>-0.50351155060868547</v>
      </c>
      <c r="AF111" s="11">
        <f>-'OddsRatio_working_3-way'!U111/(3*'OddsRatio_working_3-way'!X111^(1/3))*COS(('OddsRatio_working_3-way'!Y111)/3)</f>
        <v>0.53579531746317632</v>
      </c>
      <c r="AG111" s="11">
        <f>-'OddsRatio_working_3-way'!U111/(3*'OddsRatio_working_3-way'!X111^(1/3))*COS(('OddsRatio_working_3-way'!Y111+2*PI())/3)</f>
        <v>-0.33631227038885486</v>
      </c>
      <c r="AH111" s="11">
        <f>-'OddsRatio_working_3-way'!U111/(3*'OddsRatio_working_3-way'!X111^(1/3))*COS(('OddsRatio_working_3-way'!Y111+4*PI())/3)</f>
        <v>-0.19948304707432157</v>
      </c>
      <c r="AI111" s="11">
        <f>'OddsRatio_working_3-way'!U111/(3*'OddsRatio_working_3-way'!X111^(1/3))*SIN(('OddsRatio_working_3-way'!Y111)/3)</f>
        <v>-7.8998388913653239E-2</v>
      </c>
      <c r="AJ111" s="11">
        <f>'OddsRatio_working_3-way'!U111/(3*'OddsRatio_working_3-way'!X111^(1/3))*SIN(('OddsRatio_working_3-way'!Y111+2*PI())/3)</f>
        <v>-0.42451316169503212</v>
      </c>
      <c r="AK111" s="11">
        <f>'OddsRatio_working_3-way'!U111/(3*'OddsRatio_working_3-way'!X111^(1/3))*SIN(('OddsRatio_working_3-way'!Y111+4*PI())/3)</f>
        <v>0.50351155060868535</v>
      </c>
      <c r="AL111" s="11">
        <f>'OddsRatio_working_3-way'!Z111+'OddsRatio_working_3-way'!AF111</f>
        <v>1.0715906349263529</v>
      </c>
      <c r="AM111" s="11">
        <f>'OddsRatio_working_3-way'!AA111+'OddsRatio_working_3-way'!AG111</f>
        <v>-0.67262454077770983</v>
      </c>
      <c r="AN111" s="11">
        <f>'OddsRatio_working_3-way'!AB111+'OddsRatio_working_3-way'!AH111</f>
        <v>-0.3989660941486432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1.0715906349263529</v>
      </c>
      <c r="AS111" s="11">
        <f>IF(('OddsRatio_working_3-way'!X111=0),IF(Q111&gt;0,-Q111^(1/3),(-Q111)^(1/3)),'OddsRatio_working_3-way'!AM111-'OddsRatio_working_3-way'!R111/3)</f>
        <v>-0.67262454077770983</v>
      </c>
      <c r="AT111" s="11">
        <f>IF(('OddsRatio_working_3-way'!X111=0),IF(Q111&gt;0,-Q111^(1/3),(-Q111)^(1/3)),'OddsRatio_working_3-way'!AN111-'OddsRatio_working_3-way'!R111/3)</f>
        <v>-0.3989660941486432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1.66</v>
      </c>
      <c r="B112" s="4">
        <f>IF('True_Odds_Calculator_3-way'!B111="","",'True_Odds_Calculator_3-way'!B111)</f>
        <v>4.01</v>
      </c>
      <c r="C112" s="4">
        <f>IF('True_Odds_Calculator_3-way'!C111="","",'True_Odds_Calculator_3-way'!C111)</f>
        <v>5.19</v>
      </c>
      <c r="D112" s="9">
        <f t="shared" si="26"/>
        <v>0.58380610573967084</v>
      </c>
      <c r="E112" s="9">
        <f t="shared" si="27"/>
        <v>0.2352252375751552</v>
      </c>
      <c r="F112" s="9">
        <f t="shared" si="28"/>
        <v>0.18096865668517437</v>
      </c>
      <c r="G112" s="9">
        <f t="shared" si="29"/>
        <v>1.0801476779459063</v>
      </c>
      <c r="H112" s="9">
        <f t="shared" si="30"/>
        <v>1.7128974674442976</v>
      </c>
      <c r="I112" s="9">
        <f t="shared" si="31"/>
        <v>4.2512445106171777</v>
      </c>
      <c r="J112" s="9">
        <f t="shared" si="32"/>
        <v>5.5258187705933484</v>
      </c>
      <c r="K112" s="11">
        <f t="shared" si="33"/>
        <v>0.60240963855421692</v>
      </c>
      <c r="L112" s="11">
        <f t="shared" si="34"/>
        <v>0.24937655860349128</v>
      </c>
      <c r="M112" s="11">
        <f t="shared" si="35"/>
        <v>0.19267822736030826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-0.24093763085148767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0.22751117192741388</v>
      </c>
      <c r="Q112" s="11">
        <f>2*'OddsRatio_working_3-way'!K112*'OddsRatio_working_3-way'!L112*'OddsRatio_working_3-way'!M112</f>
        <v>5.7890883442090042E-2</v>
      </c>
      <c r="R112" s="11">
        <f t="shared" si="36"/>
        <v>0</v>
      </c>
      <c r="S112" s="11">
        <f t="shared" si="37"/>
        <v>-0.94427413070916366</v>
      </c>
      <c r="T112" s="11">
        <f t="shared" si="38"/>
        <v>-0.24027331570207724</v>
      </c>
      <c r="U112" s="11">
        <f>'OddsRatio_working_3-way'!S112-'OddsRatio_working_3-way'!R112^2/3</f>
        <v>-0.94427413070916366</v>
      </c>
      <c r="V112" s="11">
        <f>'OddsRatio_working_3-way'!S112*'OddsRatio_working_3-way'!R112/3-2*'OddsRatio_working_3-way'!R112^3/27-'OddsRatio_working_3-way'!T112</f>
        <v>0.24027331570207724</v>
      </c>
      <c r="W112" s="11">
        <f>'OddsRatio_working_3-way'!V112^2+4*'OddsRatio_working_3-way'!U112^3/27</f>
        <v>-6.7004357475553153E-2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0.17658965408116584</v>
      </c>
      <c r="Y112" s="11">
        <f>IF('OddsRatio_working_3-way'!W112&gt;=0,IF('OddsRatio_working_3-way'!V112+SQRT('OddsRatio_working_3-way'!W112)&gt;0,0,PI()),ACOS('OddsRatio_working_3-way'!V112/(2*'OddsRatio_working_3-way'!X112)))</f>
        <v>0.82260346977148069</v>
      </c>
      <c r="Z112" s="11">
        <f>'OddsRatio_working_3-way'!X112^(1/3)*COS('OddsRatio_working_3-way'!Y112/3)</f>
        <v>0.54007383897295314</v>
      </c>
      <c r="AA112" s="11">
        <f>'OddsRatio_working_3-way'!X112^(1/3)*COS(('OddsRatio_working_3-way'!Y112+2*PI())/3)</f>
        <v>-0.40159952443200564</v>
      </c>
      <c r="AB112" s="11">
        <f>'OddsRatio_working_3-way'!X112^(1/3)*COS(('OddsRatio_working_3-way'!Y112+4*PI())/3)</f>
        <v>-0.13847431454094741</v>
      </c>
      <c r="AC112" s="11">
        <f>'OddsRatio_working_3-way'!X112^(1/3)*SIN('OddsRatio_working_3-way'!Y112/3)</f>
        <v>0.15191541076117926</v>
      </c>
      <c r="AD112" s="11">
        <f>'OddsRatio_working_3-way'!X112^(1/3)*SIN(('OddsRatio_working_3-way'!Y112+2*PI())/3)</f>
        <v>0.39175995908937405</v>
      </c>
      <c r="AE112" s="11">
        <f>'OddsRatio_working_3-way'!X112^(1/3)*SIN(('OddsRatio_working_3-way'!Y112+4*PI())/3)</f>
        <v>-0.54367536985055331</v>
      </c>
      <c r="AF112" s="11">
        <f>-'OddsRatio_working_3-way'!U112/(3*'OddsRatio_working_3-way'!X112^(1/3))*COS(('OddsRatio_working_3-way'!Y112)/3)</f>
        <v>0.54007383897295314</v>
      </c>
      <c r="AG112" s="11">
        <f>-'OddsRatio_working_3-way'!U112/(3*'OddsRatio_working_3-way'!X112^(1/3))*COS(('OddsRatio_working_3-way'!Y112+2*PI())/3)</f>
        <v>-0.40159952443200564</v>
      </c>
      <c r="AH112" s="11">
        <f>-'OddsRatio_working_3-way'!U112/(3*'OddsRatio_working_3-way'!X112^(1/3))*COS(('OddsRatio_working_3-way'!Y112+4*PI())/3)</f>
        <v>-0.13847431454094741</v>
      </c>
      <c r="AI112" s="11">
        <f>'OddsRatio_working_3-way'!U112/(3*'OddsRatio_working_3-way'!X112^(1/3))*SIN(('OddsRatio_working_3-way'!Y112)/3)</f>
        <v>-0.15191541076117926</v>
      </c>
      <c r="AJ112" s="11">
        <f>'OddsRatio_working_3-way'!U112/(3*'OddsRatio_working_3-way'!X112^(1/3))*SIN(('OddsRatio_working_3-way'!Y112+2*PI())/3)</f>
        <v>-0.39175995908937405</v>
      </c>
      <c r="AK112" s="11">
        <f>'OddsRatio_working_3-way'!U112/(3*'OddsRatio_working_3-way'!X112^(1/3))*SIN(('OddsRatio_working_3-way'!Y112+4*PI())/3)</f>
        <v>0.54367536985055331</v>
      </c>
      <c r="AL112" s="11">
        <f>'OddsRatio_working_3-way'!Z112+'OddsRatio_working_3-way'!AF112</f>
        <v>1.0801476779459063</v>
      </c>
      <c r="AM112" s="11">
        <f>'OddsRatio_working_3-way'!AA112+'OddsRatio_working_3-way'!AG112</f>
        <v>-0.80319904886401128</v>
      </c>
      <c r="AN112" s="11">
        <f>'OddsRatio_working_3-way'!AB112+'OddsRatio_working_3-way'!AH112</f>
        <v>-0.27694862908189483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1.0801476779459063</v>
      </c>
      <c r="AS112" s="11">
        <f>IF(('OddsRatio_working_3-way'!X112=0),IF(Q112&gt;0,-Q112^(1/3),(-Q112)^(1/3)),'OddsRatio_working_3-way'!AM112-'OddsRatio_working_3-way'!R112/3)</f>
        <v>-0.80319904886401128</v>
      </c>
      <c r="AT112" s="11">
        <f>IF(('OddsRatio_working_3-way'!X112=0),IF(Q112&gt;0,-Q112^(1/3),(-Q112)^(1/3)),'OddsRatio_working_3-way'!AN112-'OddsRatio_working_3-way'!R112/3)</f>
        <v>-0.27694862908189483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1.87</v>
      </c>
      <c r="B113" s="4">
        <f>IF('True_Odds_Calculator_3-way'!B112="","",'True_Odds_Calculator_3-way'!B112)</f>
        <v>3.77</v>
      </c>
      <c r="C113" s="4">
        <f>IF('True_Odds_Calculator_3-way'!C112="","",'True_Odds_Calculator_3-way'!C112)</f>
        <v>4.13</v>
      </c>
      <c r="D113" s="9">
        <f t="shared" si="26"/>
        <v>0.51785156534654175</v>
      </c>
      <c r="E113" s="9">
        <f t="shared" si="27"/>
        <v>0.25224533662680426</v>
      </c>
      <c r="F113" s="9">
        <f t="shared" si="28"/>
        <v>0.22990309802665423</v>
      </c>
      <c r="G113" s="9">
        <f t="shared" si="29"/>
        <v>1.0701784838269059</v>
      </c>
      <c r="H113" s="9">
        <f t="shared" si="30"/>
        <v>1.9310552809294081</v>
      </c>
      <c r="I113" s="9">
        <f t="shared" si="31"/>
        <v>3.9643944002005282</v>
      </c>
      <c r="J113" s="9">
        <f t="shared" si="32"/>
        <v>4.3496586543782163</v>
      </c>
      <c r="K113" s="11">
        <f t="shared" si="33"/>
        <v>0.53475935828876997</v>
      </c>
      <c r="L113" s="11">
        <f t="shared" si="34"/>
        <v>0.26525198938992045</v>
      </c>
      <c r="M113" s="11">
        <f t="shared" si="35"/>
        <v>0.24213075060532688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-0.25906595896625817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0.23251750827643836</v>
      </c>
      <c r="Q113" s="11">
        <f>2*'OddsRatio_working_3-way'!K113*'OddsRatio_working_3-way'!L113*'OddsRatio_working_3-way'!M113</f>
        <v>6.8690548973837029E-2</v>
      </c>
      <c r="R113" s="11">
        <f t="shared" si="36"/>
        <v>0</v>
      </c>
      <c r="S113" s="11">
        <f t="shared" si="37"/>
        <v>-0.89752242712336594</v>
      </c>
      <c r="T113" s="11">
        <f t="shared" si="38"/>
        <v>-0.26514695040572106</v>
      </c>
      <c r="U113" s="11">
        <f>'OddsRatio_working_3-way'!S113-'OddsRatio_working_3-way'!R113^2/3</f>
        <v>-0.89752242712336594</v>
      </c>
      <c r="V113" s="11">
        <f>'OddsRatio_working_3-way'!S113*'OddsRatio_working_3-way'!R113/3-2*'OddsRatio_working_3-way'!R113^3/27-'OddsRatio_working_3-way'!T113</f>
        <v>0.26514695040572106</v>
      </c>
      <c r="W113" s="11">
        <f>'OddsRatio_working_3-way'!V113^2+4*'OddsRatio_working_3-way'!U113^3/27</f>
        <v>-3.680762154882701E-2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0.16363872315124628</v>
      </c>
      <c r="Y113" s="11">
        <f>IF('OddsRatio_working_3-way'!W113&gt;=0,IF('OddsRatio_working_3-way'!V113+SQRT('OddsRatio_working_3-way'!W113)&gt;0,0,PI()),ACOS('OddsRatio_working_3-way'!V113/(2*'OddsRatio_working_3-way'!X113)))</f>
        <v>0.6263720811574115</v>
      </c>
      <c r="Z113" s="11">
        <f>'OddsRatio_working_3-way'!X113^(1/3)*COS('OddsRatio_working_3-way'!Y113/3)</f>
        <v>0.53508924191345297</v>
      </c>
      <c r="AA113" s="11">
        <f>'OddsRatio_working_3-way'!X113^(1/3)*COS(('OddsRatio_working_3-way'!Y113+2*PI())/3)</f>
        <v>-0.36572931514174739</v>
      </c>
      <c r="AB113" s="11">
        <f>'OddsRatio_working_3-way'!X113^(1/3)*COS(('OddsRatio_working_3-way'!Y113+4*PI())/3)</f>
        <v>-0.16935992677170555</v>
      </c>
      <c r="AC113" s="11">
        <f>'OddsRatio_working_3-way'!X113^(1/3)*SIN('OddsRatio_working_3-way'!Y113/3)</f>
        <v>0.11337391923604583</v>
      </c>
      <c r="AD113" s="11">
        <f>'OddsRatio_working_3-way'!X113^(1/3)*SIN(('OddsRatio_working_3-way'!Y113+2*PI())/3)</f>
        <v>0.40671391717078448</v>
      </c>
      <c r="AE113" s="11">
        <f>'OddsRatio_working_3-way'!X113^(1/3)*SIN(('OddsRatio_working_3-way'!Y113+4*PI())/3)</f>
        <v>-0.52008783640683021</v>
      </c>
      <c r="AF113" s="11">
        <f>-'OddsRatio_working_3-way'!U113/(3*'OddsRatio_working_3-way'!X113^(1/3))*COS(('OddsRatio_working_3-way'!Y113)/3)</f>
        <v>0.53508924191345297</v>
      </c>
      <c r="AG113" s="11">
        <f>-'OddsRatio_working_3-way'!U113/(3*'OddsRatio_working_3-way'!X113^(1/3))*COS(('OddsRatio_working_3-way'!Y113+2*PI())/3)</f>
        <v>-0.36572931514174739</v>
      </c>
      <c r="AH113" s="11">
        <f>-'OddsRatio_working_3-way'!U113/(3*'OddsRatio_working_3-way'!X113^(1/3))*COS(('OddsRatio_working_3-way'!Y113+4*PI())/3)</f>
        <v>-0.16935992677170555</v>
      </c>
      <c r="AI113" s="11">
        <f>'OddsRatio_working_3-way'!U113/(3*'OddsRatio_working_3-way'!X113^(1/3))*SIN(('OddsRatio_working_3-way'!Y113)/3)</f>
        <v>-0.11337391923604583</v>
      </c>
      <c r="AJ113" s="11">
        <f>'OddsRatio_working_3-way'!U113/(3*'OddsRatio_working_3-way'!X113^(1/3))*SIN(('OddsRatio_working_3-way'!Y113+2*PI())/3)</f>
        <v>-0.40671391717078448</v>
      </c>
      <c r="AK113" s="11">
        <f>'OddsRatio_working_3-way'!U113/(3*'OddsRatio_working_3-way'!X113^(1/3))*SIN(('OddsRatio_working_3-way'!Y113+4*PI())/3)</f>
        <v>0.52008783640683021</v>
      </c>
      <c r="AL113" s="11">
        <f>'OddsRatio_working_3-way'!Z113+'OddsRatio_working_3-way'!AF113</f>
        <v>1.0701784838269059</v>
      </c>
      <c r="AM113" s="11">
        <f>'OddsRatio_working_3-way'!AA113+'OddsRatio_working_3-way'!AG113</f>
        <v>-0.73145863028349478</v>
      </c>
      <c r="AN113" s="11">
        <f>'OddsRatio_working_3-way'!AB113+'OddsRatio_working_3-way'!AH113</f>
        <v>-0.33871985354341111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1.0701784838269059</v>
      </c>
      <c r="AS113" s="11">
        <f>IF(('OddsRatio_working_3-way'!X113=0),IF(Q113&gt;0,-Q113^(1/3),(-Q113)^(1/3)),'OddsRatio_working_3-way'!AM113-'OddsRatio_working_3-way'!R113/3)</f>
        <v>-0.73145863028349478</v>
      </c>
      <c r="AT113" s="11">
        <f>IF(('OddsRatio_working_3-way'!X113=0),IF(Q113&gt;0,-Q113^(1/3),(-Q113)^(1/3)),'OddsRatio_working_3-way'!AN113-'OddsRatio_working_3-way'!R113/3)</f>
        <v>-0.33871985354341111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1.48</v>
      </c>
      <c r="B114" s="4">
        <f>IF('True_Odds_Calculator_3-way'!B113="","",'True_Odds_Calculator_3-way'!B113)</f>
        <v>4.13</v>
      </c>
      <c r="C114" s="4">
        <f>IF('True_Odds_Calculator_3-way'!C113="","",'True_Odds_Calculator_3-way'!C113)</f>
        <v>8.02</v>
      </c>
      <c r="D114" s="9">
        <f t="shared" si="26"/>
        <v>0.65706568937944165</v>
      </c>
      <c r="E114" s="9">
        <f t="shared" si="27"/>
        <v>0.22710037353471654</v>
      </c>
      <c r="F114" s="9">
        <f t="shared" si="28"/>
        <v>0.11583393708584154</v>
      </c>
      <c r="G114" s="9">
        <f t="shared" si="29"/>
        <v>1.0873288500792777</v>
      </c>
      <c r="H114" s="9">
        <f t="shared" si="30"/>
        <v>1.5219178480380535</v>
      </c>
      <c r="I114" s="9">
        <f t="shared" si="31"/>
        <v>4.4033393007481392</v>
      </c>
      <c r="J114" s="9">
        <f t="shared" si="32"/>
        <v>8.6330485275565305</v>
      </c>
      <c r="K114" s="11">
        <f t="shared" si="33"/>
        <v>0.67567567567567566</v>
      </c>
      <c r="L114" s="11">
        <f t="shared" si="34"/>
        <v>0.24213075060532688</v>
      </c>
      <c r="M114" s="11">
        <f t="shared" si="35"/>
        <v>0.12468827930174564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-0.2151476227303607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0.21684385985497615</v>
      </c>
      <c r="Q114" s="11">
        <f>2*'OddsRatio_working_3-way'!K114*'OddsRatio_working_3-way'!L114*'OddsRatio_working_3-way'!M114</f>
        <v>4.0798468458132862E-2</v>
      </c>
      <c r="R114" s="11">
        <f t="shared" si="36"/>
        <v>0</v>
      </c>
      <c r="S114" s="11">
        <f t="shared" si="37"/>
        <v>-1.0078840616646798</v>
      </c>
      <c r="T114" s="11">
        <f t="shared" si="38"/>
        <v>-0.18963011508272437</v>
      </c>
      <c r="U114" s="11">
        <f>'OddsRatio_working_3-way'!S114-'OddsRatio_working_3-way'!R114^2/3</f>
        <v>-1.0078840616646798</v>
      </c>
      <c r="V114" s="11">
        <f>'OddsRatio_working_3-way'!S114*'OddsRatio_working_3-way'!R114/3-2*'OddsRatio_working_3-way'!R114^3/27-'OddsRatio_working_3-way'!T114</f>
        <v>0.18963011508272437</v>
      </c>
      <c r="W114" s="11">
        <f>'OddsRatio_working_3-way'!V114^2+4*'OddsRatio_working_3-way'!U114^3/27</f>
        <v>-0.11572029357814512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0.19473050231308936</v>
      </c>
      <c r="Y114" s="11">
        <f>IF('OddsRatio_working_3-way'!W114&gt;=0,IF('OddsRatio_working_3-way'!V114+SQRT('OddsRatio_working_3-way'!W114)&gt;0,0,PI()),ACOS('OddsRatio_working_3-way'!V114/(2*'OddsRatio_working_3-way'!X114)))</f>
        <v>1.0622546498238545</v>
      </c>
      <c r="Z114" s="11">
        <f>'OddsRatio_working_3-way'!X114^(1/3)*COS('OddsRatio_working_3-way'!Y114/3)</f>
        <v>0.54366442503963885</v>
      </c>
      <c r="AA114" s="11">
        <f>'OddsRatio_working_3-way'!X114^(1/3)*COS(('OddsRatio_working_3-way'!Y114+2*PI())/3)</f>
        <v>-0.44588036713775592</v>
      </c>
      <c r="AB114" s="11">
        <f>'OddsRatio_working_3-way'!X114^(1/3)*COS(('OddsRatio_working_3-way'!Y114+4*PI())/3)</f>
        <v>-9.7784057901883131E-2</v>
      </c>
      <c r="AC114" s="11">
        <f>'OddsRatio_working_3-way'!X114^(1/3)*SIN('OddsRatio_working_3-way'!Y114/3)</f>
        <v>0.20097349784124655</v>
      </c>
      <c r="AD114" s="11">
        <f>'OddsRatio_working_3-way'!X114^(1/3)*SIN(('OddsRatio_working_3-way'!Y114+2*PI())/3)</f>
        <v>0.37034045429756474</v>
      </c>
      <c r="AE114" s="11">
        <f>'OddsRatio_working_3-way'!X114^(1/3)*SIN(('OddsRatio_working_3-way'!Y114+4*PI())/3)</f>
        <v>-0.57131395213881109</v>
      </c>
      <c r="AF114" s="11">
        <f>-'OddsRatio_working_3-way'!U114/(3*'OddsRatio_working_3-way'!X114^(1/3))*COS(('OddsRatio_working_3-way'!Y114)/3)</f>
        <v>0.54366442503963885</v>
      </c>
      <c r="AG114" s="11">
        <f>-'OddsRatio_working_3-way'!U114/(3*'OddsRatio_working_3-way'!X114^(1/3))*COS(('OddsRatio_working_3-way'!Y114+2*PI())/3)</f>
        <v>-0.44588036713775592</v>
      </c>
      <c r="AH114" s="11">
        <f>-'OddsRatio_working_3-way'!U114/(3*'OddsRatio_working_3-way'!X114^(1/3))*COS(('OddsRatio_working_3-way'!Y114+4*PI())/3)</f>
        <v>-9.7784057901883131E-2</v>
      </c>
      <c r="AI114" s="11">
        <f>'OddsRatio_working_3-way'!U114/(3*'OddsRatio_working_3-way'!X114^(1/3))*SIN(('OddsRatio_working_3-way'!Y114)/3)</f>
        <v>-0.20097349784124655</v>
      </c>
      <c r="AJ114" s="11">
        <f>'OddsRatio_working_3-way'!U114/(3*'OddsRatio_working_3-way'!X114^(1/3))*SIN(('OddsRatio_working_3-way'!Y114+2*PI())/3)</f>
        <v>-0.37034045429756474</v>
      </c>
      <c r="AK114" s="11">
        <f>'OddsRatio_working_3-way'!U114/(3*'OddsRatio_working_3-way'!X114^(1/3))*SIN(('OddsRatio_working_3-way'!Y114+4*PI())/3)</f>
        <v>0.57131395213881109</v>
      </c>
      <c r="AL114" s="11">
        <f>'OddsRatio_working_3-way'!Z114+'OddsRatio_working_3-way'!AF114</f>
        <v>1.0873288500792777</v>
      </c>
      <c r="AM114" s="11">
        <f>'OddsRatio_working_3-way'!AA114+'OddsRatio_working_3-way'!AG114</f>
        <v>-0.89176073427551183</v>
      </c>
      <c r="AN114" s="11">
        <f>'OddsRatio_working_3-way'!AB114+'OddsRatio_working_3-way'!AH114</f>
        <v>-0.19556811580376626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1.0873288500792777</v>
      </c>
      <c r="AS114" s="11">
        <f>IF(('OddsRatio_working_3-way'!X114=0),IF(Q114&gt;0,-Q114^(1/3),(-Q114)^(1/3)),'OddsRatio_working_3-way'!AM114-'OddsRatio_working_3-way'!R114/3)</f>
        <v>-0.89176073427551183</v>
      </c>
      <c r="AT114" s="11">
        <f>IF(('OddsRatio_working_3-way'!X114=0),IF(Q114&gt;0,-Q114^(1/3),(-Q114)^(1/3)),'OddsRatio_working_3-way'!AN114-'OddsRatio_working_3-way'!R114/3)</f>
        <v>-0.19556811580376626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2.06</v>
      </c>
      <c r="B115" s="4">
        <f>IF('True_Odds_Calculator_3-way'!B114="","",'True_Odds_Calculator_3-way'!B114)</f>
        <v>3.54</v>
      </c>
      <c r="C115" s="4">
        <f>IF('True_Odds_Calculator_3-way'!C114="","",'True_Odds_Calculator_3-way'!C114)</f>
        <v>3.83</v>
      </c>
      <c r="D115" s="9">
        <f t="shared" si="26"/>
        <v>0.47413940008170352</v>
      </c>
      <c r="E115" s="9">
        <f t="shared" si="27"/>
        <v>0.27340203333186469</v>
      </c>
      <c r="F115" s="9">
        <f t="shared" si="28"/>
        <v>0.25245856658643179</v>
      </c>
      <c r="G115" s="9">
        <f t="shared" si="29"/>
        <v>1.0463060135854807</v>
      </c>
      <c r="H115" s="9">
        <f t="shared" si="30"/>
        <v>2.1090843744006094</v>
      </c>
      <c r="I115" s="9">
        <f t="shared" si="31"/>
        <v>3.6576172745071212</v>
      </c>
      <c r="J115" s="9">
        <f t="shared" si="32"/>
        <v>3.9610460184469112</v>
      </c>
      <c r="K115" s="11">
        <f t="shared" si="33"/>
        <v>0.4854368932038835</v>
      </c>
      <c r="L115" s="11">
        <f t="shared" si="34"/>
        <v>0.2824858757062147</v>
      </c>
      <c r="M115" s="11">
        <f t="shared" si="35"/>
        <v>0.2610966057441253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-0.27280778600934086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0.23021929336497254</v>
      </c>
      <c r="Q115" s="11">
        <f>2*'OddsRatio_working_3-way'!K115*'OddsRatio_working_3-way'!L115*'OddsRatio_working_3-way'!M115</f>
        <v>7.1607867298591768E-2</v>
      </c>
      <c r="R115" s="11">
        <f t="shared" si="36"/>
        <v>0</v>
      </c>
      <c r="S115" s="11">
        <f t="shared" si="37"/>
        <v>-0.84388828021605622</v>
      </c>
      <c r="T115" s="11">
        <f t="shared" si="38"/>
        <v>-0.26248469058042184</v>
      </c>
      <c r="U115" s="11">
        <f>'OddsRatio_working_3-way'!S115-'OddsRatio_working_3-way'!R115^2/3</f>
        <v>-0.84388828021605622</v>
      </c>
      <c r="V115" s="11">
        <f>'OddsRatio_working_3-way'!S115*'OddsRatio_working_3-way'!R115/3-2*'OddsRatio_working_3-way'!R115^3/27-'OddsRatio_working_3-way'!T115</f>
        <v>0.26248469058042184</v>
      </c>
      <c r="W115" s="11">
        <f>'OddsRatio_working_3-way'!V115^2+4*'OddsRatio_working_3-way'!U115^3/27</f>
        <v>-2.0134804918935267E-2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0.14919200523824583</v>
      </c>
      <c r="Y115" s="11">
        <f>IF('OddsRatio_working_3-way'!W115&gt;=0,IF('OddsRatio_working_3-way'!V115+SQRT('OddsRatio_working_3-way'!W115)&gt;0,0,PI()),ACOS('OddsRatio_working_3-way'!V115/(2*'OddsRatio_working_3-way'!X115)))</f>
        <v>0.49559161221282322</v>
      </c>
      <c r="Z115" s="11">
        <f>'OddsRatio_working_3-way'!X115^(1/3)*COS('OddsRatio_working_3-way'!Y115/3)</f>
        <v>0.52315300679274035</v>
      </c>
      <c r="AA115" s="11">
        <f>'OddsRatio_working_3-way'!X115^(1/3)*COS(('OddsRatio_working_3-way'!Y115+2*PI())/3)</f>
        <v>-0.33710973228803287</v>
      </c>
      <c r="AB115" s="11">
        <f>'OddsRatio_working_3-way'!X115^(1/3)*COS(('OddsRatio_working_3-way'!Y115+4*PI())/3)</f>
        <v>-0.18604327450470762</v>
      </c>
      <c r="AC115" s="11">
        <f>'OddsRatio_working_3-way'!X115^(1/3)*SIN('OddsRatio_working_3-way'!Y115/3)</f>
        <v>8.7218260066726033E-2</v>
      </c>
      <c r="AD115" s="11">
        <f>'OddsRatio_working_3-way'!X115^(1/3)*SIN(('OddsRatio_working_3-way'!Y115+2*PI())/3)</f>
        <v>0.40945466391536306</v>
      </c>
      <c r="AE115" s="11">
        <f>'OddsRatio_working_3-way'!X115^(1/3)*SIN(('OddsRatio_working_3-way'!Y115+4*PI())/3)</f>
        <v>-0.49667292398208918</v>
      </c>
      <c r="AF115" s="11">
        <f>-'OddsRatio_working_3-way'!U115/(3*'OddsRatio_working_3-way'!X115^(1/3))*COS(('OddsRatio_working_3-way'!Y115)/3)</f>
        <v>0.52315300679274024</v>
      </c>
      <c r="AG115" s="11">
        <f>-'OddsRatio_working_3-way'!U115/(3*'OddsRatio_working_3-way'!X115^(1/3))*COS(('OddsRatio_working_3-way'!Y115+2*PI())/3)</f>
        <v>-0.33710973228803282</v>
      </c>
      <c r="AH115" s="11">
        <f>-'OddsRatio_working_3-way'!U115/(3*'OddsRatio_working_3-way'!X115^(1/3))*COS(('OddsRatio_working_3-way'!Y115+4*PI())/3)</f>
        <v>-0.18604327450470759</v>
      </c>
      <c r="AI115" s="11">
        <f>'OddsRatio_working_3-way'!U115/(3*'OddsRatio_working_3-way'!X115^(1/3))*SIN(('OddsRatio_working_3-way'!Y115)/3)</f>
        <v>-8.7218260066726019E-2</v>
      </c>
      <c r="AJ115" s="11">
        <f>'OddsRatio_working_3-way'!U115/(3*'OddsRatio_working_3-way'!X115^(1/3))*SIN(('OddsRatio_working_3-way'!Y115+2*PI())/3)</f>
        <v>-0.409454663915363</v>
      </c>
      <c r="AK115" s="11">
        <f>'OddsRatio_working_3-way'!U115/(3*'OddsRatio_working_3-way'!X115^(1/3))*SIN(('OddsRatio_working_3-way'!Y115+4*PI())/3)</f>
        <v>0.49667292398208907</v>
      </c>
      <c r="AL115" s="11">
        <f>'OddsRatio_working_3-way'!Z115+'OddsRatio_working_3-way'!AF115</f>
        <v>1.0463060135854807</v>
      </c>
      <c r="AM115" s="11">
        <f>'OddsRatio_working_3-way'!AA115+'OddsRatio_working_3-way'!AG115</f>
        <v>-0.67421946457606574</v>
      </c>
      <c r="AN115" s="11">
        <f>'OddsRatio_working_3-way'!AB115+'OddsRatio_working_3-way'!AH115</f>
        <v>-0.37208654900941518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1.0463060135854807</v>
      </c>
      <c r="AS115" s="11">
        <f>IF(('OddsRatio_working_3-way'!X115=0),IF(Q115&gt;0,-Q115^(1/3),(-Q115)^(1/3)),'OddsRatio_working_3-way'!AM115-'OddsRatio_working_3-way'!R115/3)</f>
        <v>-0.67421946457606574</v>
      </c>
      <c r="AT115" s="11">
        <f>IF(('OddsRatio_working_3-way'!X115=0),IF(Q115&gt;0,-Q115^(1/3),(-Q115)^(1/3)),'OddsRatio_working_3-way'!AN115-'OddsRatio_working_3-way'!R115/3)</f>
        <v>-0.37208654900941518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2.6</v>
      </c>
      <c r="B116" s="4">
        <f>IF('True_Odds_Calculator_3-way'!B115="","",'True_Odds_Calculator_3-way'!B115)</f>
        <v>3.37</v>
      </c>
      <c r="C116" s="4">
        <f>IF('True_Odds_Calculator_3-way'!C115="","",'True_Odds_Calculator_3-way'!C115)</f>
        <v>2.8</v>
      </c>
      <c r="D116" s="9">
        <f t="shared" si="26"/>
        <v>0.37108867322415762</v>
      </c>
      <c r="E116" s="9">
        <f t="shared" si="27"/>
        <v>0.28486915582650785</v>
      </c>
      <c r="F116" s="9">
        <f t="shared" si="28"/>
        <v>0.34404217094933431</v>
      </c>
      <c r="G116" s="9">
        <f t="shared" si="29"/>
        <v>1.0592335675992626</v>
      </c>
      <c r="H116" s="9">
        <f t="shared" si="30"/>
        <v>2.6947737081588206</v>
      </c>
      <c r="I116" s="9">
        <f t="shared" si="31"/>
        <v>3.5103835552102525</v>
      </c>
      <c r="J116" s="9">
        <f t="shared" si="32"/>
        <v>2.9066204216786722</v>
      </c>
      <c r="K116" s="11">
        <f t="shared" si="33"/>
        <v>0.38461538461538458</v>
      </c>
      <c r="L116" s="11">
        <f t="shared" si="34"/>
        <v>0.29673590504451036</v>
      </c>
      <c r="M116" s="11">
        <f t="shared" si="35"/>
        <v>0.35714285714285715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-0.27821436723513859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0.23518766100368471</v>
      </c>
      <c r="Q116" s="11">
        <f>2*'OddsRatio_working_3-way'!K116*'OddsRatio_working_3-way'!L116*'OddsRatio_working_3-way'!M116</f>
        <v>8.1520853034206142E-2</v>
      </c>
      <c r="R116" s="11">
        <f t="shared" si="36"/>
        <v>0</v>
      </c>
      <c r="S116" s="11">
        <f t="shared" si="37"/>
        <v>-0.84534692920768906</v>
      </c>
      <c r="T116" s="11">
        <f t="shared" si="38"/>
        <v>-0.29301453352086276</v>
      </c>
      <c r="U116" s="11">
        <f>'OddsRatio_working_3-way'!S116-'OddsRatio_working_3-way'!R116^2/3</f>
        <v>-0.84534692920768906</v>
      </c>
      <c r="V116" s="11">
        <f>'OddsRatio_working_3-way'!S116*'OddsRatio_working_3-way'!R116/3-2*'OddsRatio_working_3-way'!R116^3/27-'OddsRatio_working_3-way'!T116</f>
        <v>0.29301453352086276</v>
      </c>
      <c r="W116" s="11">
        <f>'OddsRatio_working_3-way'!V116^2+4*'OddsRatio_working_3-way'!U116^3/27</f>
        <v>-3.6379762620845774E-3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0.14957898675660744</v>
      </c>
      <c r="Y116" s="11">
        <f>IF('OddsRatio_working_3-way'!W116&gt;=0,IF('OddsRatio_working_3-way'!V116+SQRT('OddsRatio_working_3-way'!W116)&gt;0,0,PI()),ACOS('OddsRatio_working_3-way'!V116/(2*'OddsRatio_working_3-way'!X116)))</f>
        <v>0.20300958584837536</v>
      </c>
      <c r="Z116" s="11">
        <f>'OddsRatio_working_3-way'!X116^(1/3)*COS('OddsRatio_working_3-way'!Y116/3)</f>
        <v>0.52961678379963129</v>
      </c>
      <c r="AA116" s="11">
        <f>'OddsRatio_working_3-way'!X116^(1/3)*COS(('OddsRatio_working_3-way'!Y116+2*PI())/3)</f>
        <v>-0.29589342109753825</v>
      </c>
      <c r="AB116" s="11">
        <f>'OddsRatio_working_3-way'!X116^(1/3)*COS(('OddsRatio_working_3-way'!Y116+4*PI())/3)</f>
        <v>-0.23372336270209307</v>
      </c>
      <c r="AC116" s="11">
        <f>'OddsRatio_working_3-way'!X116^(1/3)*SIN('OddsRatio_working_3-way'!Y116/3)</f>
        <v>3.5893899950144983E-2</v>
      </c>
      <c r="AD116" s="11">
        <f>'OddsRatio_working_3-way'!X116^(1/3)*SIN(('OddsRatio_working_3-way'!Y116+2*PI())/3)</f>
        <v>0.44071463906601882</v>
      </c>
      <c r="AE116" s="11">
        <f>'OddsRatio_working_3-way'!X116^(1/3)*SIN(('OddsRatio_working_3-way'!Y116+4*PI())/3)</f>
        <v>-0.47660853901616385</v>
      </c>
      <c r="AF116" s="11">
        <f>-'OddsRatio_working_3-way'!U116/(3*'OddsRatio_working_3-way'!X116^(1/3))*COS(('OddsRatio_working_3-way'!Y116)/3)</f>
        <v>0.52961678379963129</v>
      </c>
      <c r="AG116" s="11">
        <f>-'OddsRatio_working_3-way'!U116/(3*'OddsRatio_working_3-way'!X116^(1/3))*COS(('OddsRatio_working_3-way'!Y116+2*PI())/3)</f>
        <v>-0.29589342109753825</v>
      </c>
      <c r="AH116" s="11">
        <f>-'OddsRatio_working_3-way'!U116/(3*'OddsRatio_working_3-way'!X116^(1/3))*COS(('OddsRatio_working_3-way'!Y116+4*PI())/3)</f>
        <v>-0.23372336270209307</v>
      </c>
      <c r="AI116" s="11">
        <f>'OddsRatio_working_3-way'!U116/(3*'OddsRatio_working_3-way'!X116^(1/3))*SIN(('OddsRatio_working_3-way'!Y116)/3)</f>
        <v>-3.5893899950144983E-2</v>
      </c>
      <c r="AJ116" s="11">
        <f>'OddsRatio_working_3-way'!U116/(3*'OddsRatio_working_3-way'!X116^(1/3))*SIN(('OddsRatio_working_3-way'!Y116+2*PI())/3)</f>
        <v>-0.44071463906601882</v>
      </c>
      <c r="AK116" s="11">
        <f>'OddsRatio_working_3-way'!U116/(3*'OddsRatio_working_3-way'!X116^(1/3))*SIN(('OddsRatio_working_3-way'!Y116+4*PI())/3)</f>
        <v>0.47660853901616385</v>
      </c>
      <c r="AL116" s="11">
        <f>'OddsRatio_working_3-way'!Z116+'OddsRatio_working_3-way'!AF116</f>
        <v>1.0592335675992626</v>
      </c>
      <c r="AM116" s="11">
        <f>'OddsRatio_working_3-way'!AA116+'OddsRatio_working_3-way'!AG116</f>
        <v>-0.59178684219507649</v>
      </c>
      <c r="AN116" s="11">
        <f>'OddsRatio_working_3-way'!AB116+'OddsRatio_working_3-way'!AH116</f>
        <v>-0.46744672540418614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1.0592335675992626</v>
      </c>
      <c r="AS116" s="11">
        <f>IF(('OddsRatio_working_3-way'!X116=0),IF(Q116&gt;0,-Q116^(1/3),(-Q116)^(1/3)),'OddsRatio_working_3-way'!AM116-'OddsRatio_working_3-way'!R116/3)</f>
        <v>-0.59178684219507649</v>
      </c>
      <c r="AT116" s="11">
        <f>IF(('OddsRatio_working_3-way'!X116=0),IF(Q116&gt;0,-Q116^(1/3),(-Q116)^(1/3)),'OddsRatio_working_3-way'!AN116-'OddsRatio_working_3-way'!R116/3)</f>
        <v>-0.46744672540418614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2.1</v>
      </c>
      <c r="B117" s="4">
        <f>IF('True_Odds_Calculator_3-way'!B116="","",'True_Odds_Calculator_3-way'!B116)</f>
        <v>3.02</v>
      </c>
      <c r="C117" s="4">
        <f>IF('True_Odds_Calculator_3-way'!C116="","",'True_Odds_Calculator_3-way'!C116)</f>
        <v>4.01</v>
      </c>
      <c r="D117" s="9">
        <f t="shared" si="26"/>
        <v>0.45449240996235946</v>
      </c>
      <c r="E117" s="9">
        <f t="shared" si="27"/>
        <v>0.31209935426342927</v>
      </c>
      <c r="F117" s="9">
        <f t="shared" si="28"/>
        <v>0.23340823577421116</v>
      </c>
      <c r="G117" s="9">
        <f t="shared" si="29"/>
        <v>1.091142514314773</v>
      </c>
      <c r="H117" s="9">
        <f t="shared" si="30"/>
        <v>2.2002567657462504</v>
      </c>
      <c r="I117" s="9">
        <f t="shared" si="31"/>
        <v>3.204107878915841</v>
      </c>
      <c r="J117" s="9">
        <f t="shared" si="32"/>
        <v>4.2843389680874671</v>
      </c>
      <c r="K117" s="11">
        <f t="shared" si="33"/>
        <v>0.47619047619047616</v>
      </c>
      <c r="L117" s="11">
        <f t="shared" si="34"/>
        <v>0.33112582781456956</v>
      </c>
      <c r="M117" s="11">
        <f t="shared" si="35"/>
        <v>0.24937655860349128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-0.2629904268027502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0.24104041378735441</v>
      </c>
      <c r="Q117" s="11">
        <f>2*'OddsRatio_working_3-way'!K117*'OddsRatio_working_3-way'!L117*'OddsRatio_working_3-way'!M117</f>
        <v>7.864287562393292E-2</v>
      </c>
      <c r="R117" s="11">
        <f t="shared" si="36"/>
        <v>0</v>
      </c>
      <c r="S117" s="11">
        <f t="shared" si="37"/>
        <v>-0.91653683640789374</v>
      </c>
      <c r="T117" s="11">
        <f t="shared" si="38"/>
        <v>-0.29903322558169454</v>
      </c>
      <c r="U117" s="11">
        <f>'OddsRatio_working_3-way'!S117-'OddsRatio_working_3-way'!R117^2/3</f>
        <v>-0.91653683640789374</v>
      </c>
      <c r="V117" s="11">
        <f>'OddsRatio_working_3-way'!S117*'OddsRatio_working_3-way'!R117/3-2*'OddsRatio_working_3-way'!R117^3/27-'OddsRatio_working_3-way'!T117</f>
        <v>0.29903322558169454</v>
      </c>
      <c r="W117" s="11">
        <f>'OddsRatio_working_3-way'!V117^2+4*'OddsRatio_working_3-way'!U117^3/27</f>
        <v>-2.4642447855565228E-2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0.16886630648042095</v>
      </c>
      <c r="Y117" s="11">
        <f>IF('OddsRatio_working_3-way'!W117&gt;=0,IF('OddsRatio_working_3-way'!V117+SQRT('OddsRatio_working_3-way'!W117)&gt;0,0,PI()),ACOS('OddsRatio_working_3-way'!V117/(2*'OddsRatio_working_3-way'!X117)))</f>
        <v>0.48341210416373492</v>
      </c>
      <c r="Z117" s="11">
        <f>'OddsRatio_working_3-way'!X117^(1/3)*COS('OddsRatio_working_3-way'!Y117/3)</f>
        <v>0.54557125715738652</v>
      </c>
      <c r="AA117" s="11">
        <f>'OddsRatio_working_3-way'!X117^(1/3)*COS(('OddsRatio_working_3-way'!Y117+2*PI())/3)</f>
        <v>-0.3495854438438033</v>
      </c>
      <c r="AB117" s="11">
        <f>'OddsRatio_working_3-way'!X117^(1/3)*COS(('OddsRatio_working_3-way'!Y117+4*PI())/3)</f>
        <v>-0.19598581331358308</v>
      </c>
      <c r="AC117" s="11">
        <f>'OddsRatio_working_3-way'!X117^(1/3)*SIN('OddsRatio_working_3-way'!Y117/3)</f>
        <v>8.8680788034049704E-2</v>
      </c>
      <c r="AD117" s="11">
        <f>'OddsRatio_working_3-way'!X117^(1/3)*SIN(('OddsRatio_working_3-way'!Y117+2*PI())/3)</f>
        <v>0.42813817425588468</v>
      </c>
      <c r="AE117" s="11">
        <f>'OddsRatio_working_3-way'!X117^(1/3)*SIN(('OddsRatio_working_3-way'!Y117+4*PI())/3)</f>
        <v>-0.51681896228993429</v>
      </c>
      <c r="AF117" s="11">
        <f>-'OddsRatio_working_3-way'!U117/(3*'OddsRatio_working_3-way'!X117^(1/3))*COS(('OddsRatio_working_3-way'!Y117)/3)</f>
        <v>0.54557125715738652</v>
      </c>
      <c r="AG117" s="11">
        <f>-'OddsRatio_working_3-way'!U117/(3*'OddsRatio_working_3-way'!X117^(1/3))*COS(('OddsRatio_working_3-way'!Y117+2*PI())/3)</f>
        <v>-0.3495854438438033</v>
      </c>
      <c r="AH117" s="11">
        <f>-'OddsRatio_working_3-way'!U117/(3*'OddsRatio_working_3-way'!X117^(1/3))*COS(('OddsRatio_working_3-way'!Y117+4*PI())/3)</f>
        <v>-0.19598581331358308</v>
      </c>
      <c r="AI117" s="11">
        <f>'OddsRatio_working_3-way'!U117/(3*'OddsRatio_working_3-way'!X117^(1/3))*SIN(('OddsRatio_working_3-way'!Y117)/3)</f>
        <v>-8.8680788034049704E-2</v>
      </c>
      <c r="AJ117" s="11">
        <f>'OddsRatio_working_3-way'!U117/(3*'OddsRatio_working_3-way'!X117^(1/3))*SIN(('OddsRatio_working_3-way'!Y117+2*PI())/3)</f>
        <v>-0.42813817425588468</v>
      </c>
      <c r="AK117" s="11">
        <f>'OddsRatio_working_3-way'!U117/(3*'OddsRatio_working_3-way'!X117^(1/3))*SIN(('OddsRatio_working_3-way'!Y117+4*PI())/3)</f>
        <v>0.51681896228993429</v>
      </c>
      <c r="AL117" s="11">
        <f>'OddsRatio_working_3-way'!Z117+'OddsRatio_working_3-way'!AF117</f>
        <v>1.091142514314773</v>
      </c>
      <c r="AM117" s="11">
        <f>'OddsRatio_working_3-way'!AA117+'OddsRatio_working_3-way'!AG117</f>
        <v>-0.6991708876876066</v>
      </c>
      <c r="AN117" s="11">
        <f>'OddsRatio_working_3-way'!AB117+'OddsRatio_working_3-way'!AH117</f>
        <v>-0.39197162662716617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1.091142514314773</v>
      </c>
      <c r="AS117" s="11">
        <f>IF(('OddsRatio_working_3-way'!X117=0),IF(Q117&gt;0,-Q117^(1/3),(-Q117)^(1/3)),'OddsRatio_working_3-way'!AM117-'OddsRatio_working_3-way'!R117/3)</f>
        <v>-0.6991708876876066</v>
      </c>
      <c r="AT117" s="11">
        <f>IF(('OddsRatio_working_3-way'!X117=0),IF(Q117&gt;0,-Q117^(1/3),(-Q117)^(1/3)),'OddsRatio_working_3-way'!AN117-'OddsRatio_working_3-way'!R117/3)</f>
        <v>-0.39197162662716617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3.98</v>
      </c>
      <c r="B118" s="4">
        <f>IF('True_Odds_Calculator_3-way'!B117="","",'True_Odds_Calculator_3-way'!B117)</f>
        <v>3.6</v>
      </c>
      <c r="C118" s="4">
        <f>IF('True_Odds_Calculator_3-way'!C117="","",'True_Odds_Calculator_3-way'!C117)</f>
        <v>1.98</v>
      </c>
      <c r="D118" s="9">
        <f t="shared" si="26"/>
        <v>0.24127483399204111</v>
      </c>
      <c r="E118" s="9">
        <f t="shared" si="27"/>
        <v>0.26711860998082521</v>
      </c>
      <c r="F118" s="9">
        <f t="shared" si="28"/>
        <v>0.49160655602713371</v>
      </c>
      <c r="G118" s="9">
        <f t="shared" si="29"/>
        <v>1.0552520384855137</v>
      </c>
      <c r="H118" s="9">
        <f t="shared" si="30"/>
        <v>4.1446510746868315</v>
      </c>
      <c r="I118" s="9">
        <f t="shared" si="31"/>
        <v>3.7436553000623349</v>
      </c>
      <c r="J118" s="9">
        <f t="shared" si="32"/>
        <v>2.0341469977158035</v>
      </c>
      <c r="K118" s="11">
        <f t="shared" si="33"/>
        <v>0.25125628140703515</v>
      </c>
      <c r="L118" s="11">
        <f t="shared" si="34"/>
        <v>0.27777777777777779</v>
      </c>
      <c r="M118" s="11">
        <f t="shared" si="35"/>
        <v>0.50505050505050508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-0.26764856831858497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0.23123473709738368</v>
      </c>
      <c r="Q118" s="11">
        <f>2*'OddsRatio_working_3-way'!K118*'OddsRatio_working_3-way'!L118*'OddsRatio_working_3-way'!M118</f>
        <v>7.0498395456519411E-2</v>
      </c>
      <c r="R118" s="11">
        <f t="shared" si="36"/>
        <v>0</v>
      </c>
      <c r="S118" s="11">
        <f t="shared" si="37"/>
        <v>-0.86394909021946453</v>
      </c>
      <c r="T118" s="11">
        <f t="shared" si="38"/>
        <v>-0.26339911287178797</v>
      </c>
      <c r="U118" s="11">
        <f>'OddsRatio_working_3-way'!S118-'OddsRatio_working_3-way'!R118^2/3</f>
        <v>-0.86394909021946453</v>
      </c>
      <c r="V118" s="11">
        <f>'OddsRatio_working_3-way'!S118*'OddsRatio_working_3-way'!R118/3-2*'OddsRatio_working_3-way'!R118^3/27-'OddsRatio_working_3-way'!T118</f>
        <v>0.26339911287178797</v>
      </c>
      <c r="W118" s="11">
        <f>'OddsRatio_working_3-way'!V118^2+4*'OddsRatio_working_3-way'!U118^3/27</f>
        <v>-2.6155505690242026E-2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0.15454335827841884</v>
      </c>
      <c r="Y118" s="11">
        <f>IF('OddsRatio_working_3-way'!W118&gt;=0,IF('OddsRatio_working_3-way'!V118+SQRT('OddsRatio_working_3-way'!W118)&gt;0,0,PI()),ACOS('OddsRatio_working_3-way'!V118/(2*'OddsRatio_working_3-way'!X118)))</f>
        <v>0.55064892155370671</v>
      </c>
      <c r="Z118" s="11">
        <f>'OddsRatio_working_3-way'!X118^(1/3)*COS('OddsRatio_working_3-way'!Y118/3)</f>
        <v>0.52762601924275698</v>
      </c>
      <c r="AA118" s="11">
        <f>'OddsRatio_working_3-way'!X118^(1/3)*COS(('OddsRatio_working_3-way'!Y118+2*PI())/3)</f>
        <v>-0.34863847996135072</v>
      </c>
      <c r="AB118" s="11">
        <f>'OddsRatio_working_3-way'!X118^(1/3)*COS(('OddsRatio_working_3-way'!Y118+4*PI())/3)</f>
        <v>-0.1789875392814062</v>
      </c>
      <c r="AC118" s="11">
        <f>'OddsRatio_working_3-way'!X118^(1/3)*SIN('OddsRatio_working_3-way'!Y118/3)</f>
        <v>9.794801626983915E-2</v>
      </c>
      <c r="AD118" s="11">
        <f>'OddsRatio_working_3-way'!X118^(1/3)*SIN(('OddsRatio_working_3-way'!Y118+2*PI())/3)</f>
        <v>0.40796352822696508</v>
      </c>
      <c r="AE118" s="11">
        <f>'OddsRatio_working_3-way'!X118^(1/3)*SIN(('OddsRatio_working_3-way'!Y118+4*PI())/3)</f>
        <v>-0.50591154449680431</v>
      </c>
      <c r="AF118" s="11">
        <f>-'OddsRatio_working_3-way'!U118/(3*'OddsRatio_working_3-way'!X118^(1/3))*COS(('OddsRatio_working_3-way'!Y118)/3)</f>
        <v>0.52762601924275687</v>
      </c>
      <c r="AG118" s="11">
        <f>-'OddsRatio_working_3-way'!U118/(3*'OddsRatio_working_3-way'!X118^(1/3))*COS(('OddsRatio_working_3-way'!Y118+2*PI())/3)</f>
        <v>-0.34863847996135067</v>
      </c>
      <c r="AH118" s="11">
        <f>-'OddsRatio_working_3-way'!U118/(3*'OddsRatio_working_3-way'!X118^(1/3))*COS(('OddsRatio_working_3-way'!Y118+4*PI())/3)</f>
        <v>-0.17898753928140615</v>
      </c>
      <c r="AI118" s="11">
        <f>'OddsRatio_working_3-way'!U118/(3*'OddsRatio_working_3-way'!X118^(1/3))*SIN(('OddsRatio_working_3-way'!Y118)/3)</f>
        <v>-9.7948016269839122E-2</v>
      </c>
      <c r="AJ118" s="11">
        <f>'OddsRatio_working_3-way'!U118/(3*'OddsRatio_working_3-way'!X118^(1/3))*SIN(('OddsRatio_working_3-way'!Y118+2*PI())/3)</f>
        <v>-0.40796352822696497</v>
      </c>
      <c r="AK118" s="11">
        <f>'OddsRatio_working_3-way'!U118/(3*'OddsRatio_working_3-way'!X118^(1/3))*SIN(('OddsRatio_working_3-way'!Y118+4*PI())/3)</f>
        <v>0.5059115444968042</v>
      </c>
      <c r="AL118" s="11">
        <f>'OddsRatio_working_3-way'!Z118+'OddsRatio_working_3-way'!AF118</f>
        <v>1.0552520384855137</v>
      </c>
      <c r="AM118" s="11">
        <f>'OddsRatio_working_3-way'!AA118+'OddsRatio_working_3-way'!AG118</f>
        <v>-0.69727695992270133</v>
      </c>
      <c r="AN118" s="11">
        <f>'OddsRatio_working_3-way'!AB118+'OddsRatio_working_3-way'!AH118</f>
        <v>-0.35797507856281235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1.0552520384855137</v>
      </c>
      <c r="AS118" s="11">
        <f>IF(('OddsRatio_working_3-way'!X118=0),IF(Q118&gt;0,-Q118^(1/3),(-Q118)^(1/3)),'OddsRatio_working_3-way'!AM118-'OddsRatio_working_3-way'!R118/3)</f>
        <v>-0.69727695992270133</v>
      </c>
      <c r="AT118" s="11">
        <f>IF(('OddsRatio_working_3-way'!X118=0),IF(Q118&gt;0,-Q118^(1/3),(-Q118)^(1/3)),'OddsRatio_working_3-way'!AN118-'OddsRatio_working_3-way'!R118/3)</f>
        <v>-0.35797507856281235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2.31</v>
      </c>
      <c r="B119" s="4">
        <f>IF('True_Odds_Calculator_3-way'!B118="","",'True_Odds_Calculator_3-way'!B118)</f>
        <v>3.84</v>
      </c>
      <c r="C119" s="4">
        <f>IF('True_Odds_Calculator_3-way'!C118="","",'True_Odds_Calculator_3-way'!C118)</f>
        <v>2.95</v>
      </c>
      <c r="D119" s="9">
        <f t="shared" si="26"/>
        <v>0.42087734140527822</v>
      </c>
      <c r="E119" s="9">
        <f t="shared" si="27"/>
        <v>0.25106322359509442</v>
      </c>
      <c r="F119" s="9">
        <f t="shared" si="28"/>
        <v>0.32805943499962736</v>
      </c>
      <c r="G119" s="9">
        <f t="shared" si="29"/>
        <v>1.0503734030048171</v>
      </c>
      <c r="H119" s="9">
        <f t="shared" si="30"/>
        <v>2.3759891579363104</v>
      </c>
      <c r="I119" s="9">
        <f t="shared" si="31"/>
        <v>3.98306046453368</v>
      </c>
      <c r="J119" s="9">
        <f t="shared" si="32"/>
        <v>3.0482281358593935</v>
      </c>
      <c r="K119" s="11">
        <f t="shared" si="33"/>
        <v>0.4329004329004329</v>
      </c>
      <c r="L119" s="11">
        <f t="shared" si="34"/>
        <v>0.26041666666666669</v>
      </c>
      <c r="M119" s="11">
        <f t="shared" si="35"/>
        <v>0.33898305084745761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-0.2772420023479345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0.23311199158656781</v>
      </c>
      <c r="Q119" s="11">
        <f>2*'OddsRatio_working_3-way'!K119*'OddsRatio_working_3-way'!L119*'OddsRatio_working_3-way'!M119</f>
        <v>7.6430161175923897E-2</v>
      </c>
      <c r="R119" s="11">
        <f t="shared" si="36"/>
        <v>0</v>
      </c>
      <c r="S119" s="11">
        <f t="shared" si="37"/>
        <v>-0.84082494575989897</v>
      </c>
      <c r="T119" s="11">
        <f t="shared" si="38"/>
        <v>-0.27568031008521288</v>
      </c>
      <c r="U119" s="11">
        <f>'OddsRatio_working_3-way'!S119-'OddsRatio_working_3-way'!R119^2/3</f>
        <v>-0.84082494575989897</v>
      </c>
      <c r="V119" s="11">
        <f>'OddsRatio_working_3-way'!S119*'OddsRatio_working_3-way'!R119/3-2*'OddsRatio_working_3-way'!R119^3/27-'OddsRatio_working_3-way'!T119</f>
        <v>0.27568031008521288</v>
      </c>
      <c r="W119" s="11">
        <f>'OddsRatio_working_3-way'!V119^2+4*'OddsRatio_working_3-way'!U119^3/27</f>
        <v>-1.2067323771385474E-2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0.14838038713056437</v>
      </c>
      <c r="Y119" s="11">
        <f>IF('OddsRatio_working_3-way'!W119&gt;=0,IF('OddsRatio_working_3-way'!V119+SQRT('OddsRatio_working_3-way'!W119)&gt;0,0,PI()),ACOS('OddsRatio_working_3-way'!V119/(2*'OddsRatio_working_3-way'!X119)))</f>
        <v>0.37918996579890085</v>
      </c>
      <c r="Z119" s="11">
        <f>'OddsRatio_working_3-way'!X119^(1/3)*COS('OddsRatio_working_3-way'!Y119/3)</f>
        <v>0.52518670150240865</v>
      </c>
      <c r="AA119" s="11">
        <f>'OddsRatio_working_3-way'!X119^(1/3)*COS(('OddsRatio_working_3-way'!Y119+2*PI())/3)</f>
        <v>-0.32038982870392868</v>
      </c>
      <c r="AB119" s="11">
        <f>'OddsRatio_working_3-way'!X119^(1/3)*COS(('OddsRatio_working_3-way'!Y119+4*PI())/3)</f>
        <v>-0.20479687279848005</v>
      </c>
      <c r="AC119" s="11">
        <f>'OddsRatio_working_3-way'!X119^(1/3)*SIN('OddsRatio_working_3-way'!Y119/3)</f>
        <v>6.6737624208435348E-2</v>
      </c>
      <c r="AD119" s="11">
        <f>'OddsRatio_working_3-way'!X119^(1/3)*SIN(('OddsRatio_working_3-way'!Y119+2*PI())/3)</f>
        <v>0.42145621312662318</v>
      </c>
      <c r="AE119" s="11">
        <f>'OddsRatio_working_3-way'!X119^(1/3)*SIN(('OddsRatio_working_3-way'!Y119+4*PI())/3)</f>
        <v>-0.4881938373350585</v>
      </c>
      <c r="AF119" s="11">
        <f>-'OddsRatio_working_3-way'!U119/(3*'OddsRatio_working_3-way'!X119^(1/3))*COS(('OddsRatio_working_3-way'!Y119)/3)</f>
        <v>0.52518670150240854</v>
      </c>
      <c r="AG119" s="11">
        <f>-'OddsRatio_working_3-way'!U119/(3*'OddsRatio_working_3-way'!X119^(1/3))*COS(('OddsRatio_working_3-way'!Y119+2*PI())/3)</f>
        <v>-0.32038982870392857</v>
      </c>
      <c r="AH119" s="11">
        <f>-'OddsRatio_working_3-way'!U119/(3*'OddsRatio_working_3-way'!X119^(1/3))*COS(('OddsRatio_working_3-way'!Y119+4*PI())/3)</f>
        <v>-0.20479687279848002</v>
      </c>
      <c r="AI119" s="11">
        <f>'OddsRatio_working_3-way'!U119/(3*'OddsRatio_working_3-way'!X119^(1/3))*SIN(('OddsRatio_working_3-way'!Y119)/3)</f>
        <v>-6.6737624208435334E-2</v>
      </c>
      <c r="AJ119" s="11">
        <f>'OddsRatio_working_3-way'!U119/(3*'OddsRatio_working_3-way'!X119^(1/3))*SIN(('OddsRatio_working_3-way'!Y119+2*PI())/3)</f>
        <v>-0.42145621312662312</v>
      </c>
      <c r="AK119" s="11">
        <f>'OddsRatio_working_3-way'!U119/(3*'OddsRatio_working_3-way'!X119^(1/3))*SIN(('OddsRatio_working_3-way'!Y119+4*PI())/3)</f>
        <v>0.48819383733505839</v>
      </c>
      <c r="AL119" s="11">
        <f>'OddsRatio_working_3-way'!Z119+'OddsRatio_working_3-way'!AF119</f>
        <v>1.0503734030048171</v>
      </c>
      <c r="AM119" s="11">
        <f>'OddsRatio_working_3-way'!AA119+'OddsRatio_working_3-way'!AG119</f>
        <v>-0.64077965740785725</v>
      </c>
      <c r="AN119" s="11">
        <f>'OddsRatio_working_3-way'!AB119+'OddsRatio_working_3-way'!AH119</f>
        <v>-0.40959374559696005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1.0503734030048171</v>
      </c>
      <c r="AS119" s="11">
        <f>IF(('OddsRatio_working_3-way'!X119=0),IF(Q119&gt;0,-Q119^(1/3),(-Q119)^(1/3)),'OddsRatio_working_3-way'!AM119-'OddsRatio_working_3-way'!R119/3)</f>
        <v>-0.64077965740785725</v>
      </c>
      <c r="AT119" s="11">
        <f>IF(('OddsRatio_working_3-way'!X119=0),IF(Q119&gt;0,-Q119^(1/3),(-Q119)^(1/3)),'OddsRatio_working_3-way'!AN119-'OddsRatio_working_3-way'!R119/3)</f>
        <v>-0.40959374559696005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3.68</v>
      </c>
      <c r="B120" s="4">
        <f>IF('True_Odds_Calculator_3-way'!B119="","",'True_Odds_Calculator_3-way'!B119)</f>
        <v>3.57</v>
      </c>
      <c r="C120" s="4">
        <f>IF('True_Odds_Calculator_3-way'!C119="","",'True_Odds_Calculator_3-way'!C119)</f>
        <v>2.0699999999999998</v>
      </c>
      <c r="D120" s="9">
        <f t="shared" si="26"/>
        <v>0.26113656804404362</v>
      </c>
      <c r="E120" s="9">
        <f t="shared" si="27"/>
        <v>0.26930359938153803</v>
      </c>
      <c r="F120" s="9">
        <f t="shared" si="28"/>
        <v>0.46955983257441852</v>
      </c>
      <c r="G120" s="9">
        <f t="shared" si="29"/>
        <v>1.0557514502711389</v>
      </c>
      <c r="H120" s="9">
        <f t="shared" si="30"/>
        <v>3.8294138867266523</v>
      </c>
      <c r="I120" s="9">
        <f t="shared" si="31"/>
        <v>3.7132812271968265</v>
      </c>
      <c r="J120" s="9">
        <f t="shared" si="32"/>
        <v>2.1296540517901184</v>
      </c>
      <c r="K120" s="11">
        <f t="shared" si="33"/>
        <v>0.27173913043478259</v>
      </c>
      <c r="L120" s="11">
        <f t="shared" si="34"/>
        <v>0.28011204481792717</v>
      </c>
      <c r="M120" s="11">
        <f t="shared" si="35"/>
        <v>0.48309178743961356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-0.2709975189403635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0.23239709662482932</v>
      </c>
      <c r="Q120" s="11">
        <f>2*'OddsRatio_working_3-way'!K120*'OddsRatio_working_3-way'!L120*'OddsRatio_working_3-way'!M120</f>
        <v>7.3543385007857384E-2</v>
      </c>
      <c r="R120" s="11">
        <f t="shared" si="36"/>
        <v>0</v>
      </c>
      <c r="S120" s="11">
        <f t="shared" si="37"/>
        <v>-0.85756171323461927</v>
      </c>
      <c r="T120" s="11">
        <f t="shared" si="38"/>
        <v>-0.27138028899829725</v>
      </c>
      <c r="U120" s="11">
        <f>'OddsRatio_working_3-way'!S120-'OddsRatio_working_3-way'!R120^2/3</f>
        <v>-0.85756171323461927</v>
      </c>
      <c r="V120" s="11">
        <f>'OddsRatio_working_3-way'!S120*'OddsRatio_working_3-way'!R120/3-2*'OddsRatio_working_3-way'!R120^3/27-'OddsRatio_working_3-way'!T120</f>
        <v>0.27138028899829725</v>
      </c>
      <c r="W120" s="11">
        <f>'OddsRatio_working_3-way'!V120^2+4*'OddsRatio_working_3-way'!U120^3/27</f>
        <v>-1.9784035566020083E-2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0.15283266733818676</v>
      </c>
      <c r="Y120" s="11">
        <f>IF('OddsRatio_working_3-way'!W120&gt;=0,IF('OddsRatio_working_3-way'!V120+SQRT('OddsRatio_working_3-way'!W120)&gt;0,0,PI()),ACOS('OddsRatio_working_3-way'!V120/(2*'OddsRatio_working_3-way'!X120)))</f>
        <v>0.47817825493100874</v>
      </c>
      <c r="Z120" s="11">
        <f>'OddsRatio_working_3-way'!X120^(1/3)*COS('OddsRatio_working_3-way'!Y120/3)</f>
        <v>0.52787572513556946</v>
      </c>
      <c r="AA120" s="11">
        <f>'OddsRatio_working_3-way'!X120^(1/3)*COS(('OddsRatio_working_3-way'!Y120+2*PI())/3)</f>
        <v>-0.33742828655691676</v>
      </c>
      <c r="AB120" s="11">
        <f>'OddsRatio_working_3-way'!X120^(1/3)*COS(('OddsRatio_working_3-way'!Y120+4*PI())/3)</f>
        <v>-0.1904474385786524</v>
      </c>
      <c r="AC120" s="11">
        <f>'OddsRatio_working_3-way'!X120^(1/3)*SIN('OddsRatio_working_3-way'!Y120/3)</f>
        <v>8.4859432145970359E-2</v>
      </c>
      <c r="AD120" s="11">
        <f>'OddsRatio_working_3-way'!X120^(1/3)*SIN(('OddsRatio_working_3-way'!Y120+2*PI())/3)</f>
        <v>0.41472407193554983</v>
      </c>
      <c r="AE120" s="11">
        <f>'OddsRatio_working_3-way'!X120^(1/3)*SIN(('OddsRatio_working_3-way'!Y120+4*PI())/3)</f>
        <v>-0.49958350408152008</v>
      </c>
      <c r="AF120" s="11">
        <f>-'OddsRatio_working_3-way'!U120/(3*'OddsRatio_working_3-way'!X120^(1/3))*COS(('OddsRatio_working_3-way'!Y120)/3)</f>
        <v>0.52787572513556935</v>
      </c>
      <c r="AG120" s="11">
        <f>-'OddsRatio_working_3-way'!U120/(3*'OddsRatio_working_3-way'!X120^(1/3))*COS(('OddsRatio_working_3-way'!Y120+2*PI())/3)</f>
        <v>-0.3374282865569167</v>
      </c>
      <c r="AH120" s="11">
        <f>-'OddsRatio_working_3-way'!U120/(3*'OddsRatio_working_3-way'!X120^(1/3))*COS(('OddsRatio_working_3-way'!Y120+4*PI())/3)</f>
        <v>-0.19044743857865234</v>
      </c>
      <c r="AI120" s="11">
        <f>'OddsRatio_working_3-way'!U120/(3*'OddsRatio_working_3-way'!X120^(1/3))*SIN(('OddsRatio_working_3-way'!Y120)/3)</f>
        <v>-8.4859432145970332E-2</v>
      </c>
      <c r="AJ120" s="11">
        <f>'OddsRatio_working_3-way'!U120/(3*'OddsRatio_working_3-way'!X120^(1/3))*SIN(('OddsRatio_working_3-way'!Y120+2*PI())/3)</f>
        <v>-0.41472407193554972</v>
      </c>
      <c r="AK120" s="11">
        <f>'OddsRatio_working_3-way'!U120/(3*'OddsRatio_working_3-way'!X120^(1/3))*SIN(('OddsRatio_working_3-way'!Y120+4*PI())/3)</f>
        <v>0.49958350408151997</v>
      </c>
      <c r="AL120" s="11">
        <f>'OddsRatio_working_3-way'!Z120+'OddsRatio_working_3-way'!AF120</f>
        <v>1.0557514502711389</v>
      </c>
      <c r="AM120" s="11">
        <f>'OddsRatio_working_3-way'!AA120+'OddsRatio_working_3-way'!AG120</f>
        <v>-0.6748565731138334</v>
      </c>
      <c r="AN120" s="11">
        <f>'OddsRatio_working_3-way'!AB120+'OddsRatio_working_3-way'!AH120</f>
        <v>-0.38089487715730475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1.0557514502711389</v>
      </c>
      <c r="AS120" s="11">
        <f>IF(('OddsRatio_working_3-way'!X120=0),IF(Q120&gt;0,-Q120^(1/3),(-Q120)^(1/3)),'OddsRatio_working_3-way'!AM120-'OddsRatio_working_3-way'!R120/3)</f>
        <v>-0.6748565731138334</v>
      </c>
      <c r="AT120" s="11">
        <f>IF(('OddsRatio_working_3-way'!X120=0),IF(Q120&gt;0,-Q120^(1/3),(-Q120)^(1/3)),'OddsRatio_working_3-way'!AN120-'OddsRatio_working_3-way'!R120/3)</f>
        <v>-0.38089487715730475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2.4</v>
      </c>
      <c r="B121" s="4">
        <f>IF('True_Odds_Calculator_3-way'!B120="","",'True_Odds_Calculator_3-way'!B120)</f>
        <v>3.65</v>
      </c>
      <c r="C121" s="4">
        <f>IF('True_Odds_Calculator_3-way'!C120="","",'True_Odds_Calculator_3-way'!C120)</f>
        <v>2.97</v>
      </c>
      <c r="D121" s="9">
        <f t="shared" si="26"/>
        <v>0.4066500798152104</v>
      </c>
      <c r="E121" s="9">
        <f t="shared" si="27"/>
        <v>0.26582315966368053</v>
      </c>
      <c r="F121" s="9">
        <f t="shared" si="28"/>
        <v>0.32752676052110885</v>
      </c>
      <c r="G121" s="9">
        <f t="shared" si="29"/>
        <v>1.0422262101931876</v>
      </c>
      <c r="H121" s="9">
        <f t="shared" si="30"/>
        <v>2.4591166942704628</v>
      </c>
      <c r="I121" s="9">
        <f t="shared" si="31"/>
        <v>3.7618994570119475</v>
      </c>
      <c r="J121" s="9">
        <f t="shared" si="32"/>
        <v>3.0531856340805801</v>
      </c>
      <c r="K121" s="11">
        <f t="shared" si="33"/>
        <v>0.41666666666666669</v>
      </c>
      <c r="L121" s="11">
        <f t="shared" si="34"/>
        <v>0.27397260273972601</v>
      </c>
      <c r="M121" s="11">
        <f t="shared" si="35"/>
        <v>0.33670033670033667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-0.28091800808695777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0.23138539120274282</v>
      </c>
      <c r="Q121" s="11">
        <f>2*'OddsRatio_working_3-way'!K121*'OddsRatio_working_3-way'!L121*'OddsRatio_working_3-way'!M121</f>
        <v>7.6872222990944442E-2</v>
      </c>
      <c r="R121" s="11">
        <f t="shared" si="36"/>
        <v>0</v>
      </c>
      <c r="S121" s="11">
        <f t="shared" si="37"/>
        <v>-0.82367589311368672</v>
      </c>
      <c r="T121" s="11">
        <f t="shared" si="38"/>
        <v>-0.27364647611750387</v>
      </c>
      <c r="U121" s="11">
        <f>'OddsRatio_working_3-way'!S121-'OddsRatio_working_3-way'!R121^2/3</f>
        <v>-0.82367589311368672</v>
      </c>
      <c r="V121" s="11">
        <f>'OddsRatio_working_3-way'!S121*'OddsRatio_working_3-way'!R121/3-2*'OddsRatio_working_3-way'!R121^3/27-'OddsRatio_working_3-way'!T121</f>
        <v>0.27364647611750387</v>
      </c>
      <c r="W121" s="11">
        <f>'OddsRatio_working_3-way'!V121^2+4*'OddsRatio_working_3-way'!U121^3/27</f>
        <v>-7.905206293086664E-3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0.14386417221168574</v>
      </c>
      <c r="Y121" s="11">
        <f>IF('OddsRatio_working_3-way'!W121&gt;=0,IF('OddsRatio_working_3-way'!V121+SQRT('OddsRatio_working_3-way'!W121)&gt;0,0,PI()),ACOS('OddsRatio_working_3-way'!V121/(2*'OddsRatio_working_3-way'!X121)))</f>
        <v>0.31415297565355083</v>
      </c>
      <c r="Z121" s="11">
        <f>'OddsRatio_working_3-way'!X121^(1/3)*COS('OddsRatio_working_3-way'!Y121/3)</f>
        <v>0.52111310509659381</v>
      </c>
      <c r="AA121" s="11">
        <f>'OddsRatio_working_3-way'!X121^(1/3)*COS(('OddsRatio_working_3-way'!Y121+2*PI())/3)</f>
        <v>-0.30798884166511575</v>
      </c>
      <c r="AB121" s="11">
        <f>'OddsRatio_working_3-way'!X121^(1/3)*COS(('OddsRatio_working_3-way'!Y121+4*PI())/3)</f>
        <v>-0.21312426343147797</v>
      </c>
      <c r="AC121" s="11">
        <f>'OddsRatio_working_3-way'!X121^(1/3)*SIN('OddsRatio_working_3-way'!Y121/3)</f>
        <v>5.477008977975107E-2</v>
      </c>
      <c r="AD121" s="11">
        <f>'OddsRatio_working_3-way'!X121^(1/3)*SIN(('OddsRatio_working_3-way'!Y121+2*PI())/3)</f>
        <v>0.42391214236876473</v>
      </c>
      <c r="AE121" s="11">
        <f>'OddsRatio_working_3-way'!X121^(1/3)*SIN(('OddsRatio_working_3-way'!Y121+4*PI())/3)</f>
        <v>-0.47868223214851585</v>
      </c>
      <c r="AF121" s="11">
        <f>-'OddsRatio_working_3-way'!U121/(3*'OddsRatio_working_3-way'!X121^(1/3))*COS(('OddsRatio_working_3-way'!Y121)/3)</f>
        <v>0.5211131050965937</v>
      </c>
      <c r="AG121" s="11">
        <f>-'OddsRatio_working_3-way'!U121/(3*'OddsRatio_working_3-way'!X121^(1/3))*COS(('OddsRatio_working_3-way'!Y121+2*PI())/3)</f>
        <v>-0.3079888416651157</v>
      </c>
      <c r="AH121" s="11">
        <f>-'OddsRatio_working_3-way'!U121/(3*'OddsRatio_working_3-way'!X121^(1/3))*COS(('OddsRatio_working_3-way'!Y121+4*PI())/3)</f>
        <v>-0.21312426343147792</v>
      </c>
      <c r="AI121" s="11">
        <f>'OddsRatio_working_3-way'!U121/(3*'OddsRatio_working_3-way'!X121^(1/3))*SIN(('OddsRatio_working_3-way'!Y121)/3)</f>
        <v>-5.4770089779751056E-2</v>
      </c>
      <c r="AJ121" s="11">
        <f>'OddsRatio_working_3-way'!U121/(3*'OddsRatio_working_3-way'!X121^(1/3))*SIN(('OddsRatio_working_3-way'!Y121+2*PI())/3)</f>
        <v>-0.42391214236876462</v>
      </c>
      <c r="AK121" s="11">
        <f>'OddsRatio_working_3-way'!U121/(3*'OddsRatio_working_3-way'!X121^(1/3))*SIN(('OddsRatio_working_3-way'!Y121+4*PI())/3)</f>
        <v>0.47868223214851574</v>
      </c>
      <c r="AL121" s="11">
        <f>'OddsRatio_working_3-way'!Z121+'OddsRatio_working_3-way'!AF121</f>
        <v>1.0422262101931876</v>
      </c>
      <c r="AM121" s="11">
        <f>'OddsRatio_working_3-way'!AA121+'OddsRatio_working_3-way'!AG121</f>
        <v>-0.61597768333023151</v>
      </c>
      <c r="AN121" s="11">
        <f>'OddsRatio_working_3-way'!AB121+'OddsRatio_working_3-way'!AH121</f>
        <v>-0.42624852686295589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1.0422262101931876</v>
      </c>
      <c r="AS121" s="11">
        <f>IF(('OddsRatio_working_3-way'!X121=0),IF(Q121&gt;0,-Q121^(1/3),(-Q121)^(1/3)),'OddsRatio_working_3-way'!AM121-'OddsRatio_working_3-way'!R121/3)</f>
        <v>-0.61597768333023151</v>
      </c>
      <c r="AT121" s="11">
        <f>IF(('OddsRatio_working_3-way'!X121=0),IF(Q121&gt;0,-Q121^(1/3),(-Q121)^(1/3)),'OddsRatio_working_3-way'!AN121-'OddsRatio_working_3-way'!R121/3)</f>
        <v>-0.42624852686295589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1.87</v>
      </c>
      <c r="B122" s="4">
        <f>IF('True_Odds_Calculator_3-way'!B121="","",'True_Odds_Calculator_3-way'!B121)</f>
        <v>3.48</v>
      </c>
      <c r="C122" s="4">
        <f>IF('True_Odds_Calculator_3-way'!C121="","",'True_Odds_Calculator_3-way'!C121)</f>
        <v>4.47</v>
      </c>
      <c r="D122" s="9">
        <f t="shared" si="26"/>
        <v>0.51635886906964334</v>
      </c>
      <c r="E122" s="9">
        <f t="shared" si="27"/>
        <v>0.27248287152063361</v>
      </c>
      <c r="F122" s="9">
        <f t="shared" si="28"/>
        <v>0.21115825940972305</v>
      </c>
      <c r="G122" s="9">
        <f t="shared" si="29"/>
        <v>1.0765949404501931</v>
      </c>
      <c r="H122" s="9">
        <f t="shared" si="30"/>
        <v>1.9366375981916679</v>
      </c>
      <c r="I122" s="9">
        <f t="shared" si="31"/>
        <v>3.6699554523164792</v>
      </c>
      <c r="J122" s="9">
        <f t="shared" si="32"/>
        <v>4.7357844433621699</v>
      </c>
      <c r="K122" s="11">
        <f t="shared" si="33"/>
        <v>0.53475935828876997</v>
      </c>
      <c r="L122" s="11">
        <f t="shared" si="34"/>
        <v>0.28735632183908044</v>
      </c>
      <c r="M122" s="11">
        <f t="shared" si="35"/>
        <v>0.2237136465324385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-0.25737836318175833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0.23445311164657173</v>
      </c>
      <c r="Q122" s="11">
        <f>2*'OddsRatio_working_3-way'!K122*'OddsRatio_working_3-way'!L122*'OddsRatio_working_3-way'!M122</f>
        <v>6.8754578195475591E-2</v>
      </c>
      <c r="R122" s="11">
        <f t="shared" si="36"/>
        <v>0</v>
      </c>
      <c r="S122" s="11">
        <f t="shared" si="37"/>
        <v>-0.91092782139189765</v>
      </c>
      <c r="T122" s="11">
        <f t="shared" si="38"/>
        <v>-0.26713425847269734</v>
      </c>
      <c r="U122" s="11">
        <f>'OddsRatio_working_3-way'!S122-'OddsRatio_working_3-way'!R122^2/3</f>
        <v>-0.91092782139189765</v>
      </c>
      <c r="V122" s="11">
        <f>'OddsRatio_working_3-way'!S122*'OddsRatio_working_3-way'!R122/3-2*'OddsRatio_working_3-way'!R122^3/27-'OddsRatio_working_3-way'!T122</f>
        <v>0.26713425847269734</v>
      </c>
      <c r="W122" s="11">
        <f>'OddsRatio_working_3-way'!V122^2+4*'OddsRatio_working_3-way'!U122^3/27</f>
        <v>-4.0621263892468798E-2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0.16731854047163053</v>
      </c>
      <c r="Y122" s="11">
        <f>IF('OddsRatio_working_3-way'!W122&gt;=0,IF('OddsRatio_working_3-way'!V122+SQRT('OddsRatio_working_3-way'!W122)&gt;0,0,PI()),ACOS('OddsRatio_working_3-way'!V122/(2*'OddsRatio_working_3-way'!X122)))</f>
        <v>0.64636148069444721</v>
      </c>
      <c r="Z122" s="11">
        <f>'OddsRatio_working_3-way'!X122^(1/3)*COS('OddsRatio_working_3-way'!Y122/3)</f>
        <v>0.53829747022509655</v>
      </c>
      <c r="AA122" s="11">
        <f>'OddsRatio_working_3-way'!X122^(1/3)*COS(('OddsRatio_working_3-way'!Y122+2*PI())/3)</f>
        <v>-0.37117241133488588</v>
      </c>
      <c r="AB122" s="11">
        <f>'OddsRatio_working_3-way'!X122^(1/3)*COS(('OddsRatio_working_3-way'!Y122+4*PI())/3)</f>
        <v>-0.16712505889021084</v>
      </c>
      <c r="AC122" s="11">
        <f>'OddsRatio_working_3-way'!X122^(1/3)*SIN('OddsRatio_working_3-way'!Y122/3)</f>
        <v>0.1178067938613637</v>
      </c>
      <c r="AD122" s="11">
        <f>'OddsRatio_working_3-way'!X122^(1/3)*SIN(('OddsRatio_working_3-way'!Y122+2*PI())/3)</f>
        <v>0.40727588707714935</v>
      </c>
      <c r="AE122" s="11">
        <f>'OddsRatio_working_3-way'!X122^(1/3)*SIN(('OddsRatio_working_3-way'!Y122+4*PI())/3)</f>
        <v>-0.52508268093851296</v>
      </c>
      <c r="AF122" s="11">
        <f>-'OddsRatio_working_3-way'!U122/(3*'OddsRatio_working_3-way'!X122^(1/3))*COS(('OddsRatio_working_3-way'!Y122)/3)</f>
        <v>0.53829747022509655</v>
      </c>
      <c r="AG122" s="11">
        <f>-'OddsRatio_working_3-way'!U122/(3*'OddsRatio_working_3-way'!X122^(1/3))*COS(('OddsRatio_working_3-way'!Y122+2*PI())/3)</f>
        <v>-0.37117241133488582</v>
      </c>
      <c r="AH122" s="11">
        <f>-'OddsRatio_working_3-way'!U122/(3*'OddsRatio_working_3-way'!X122^(1/3))*COS(('OddsRatio_working_3-way'!Y122+4*PI())/3)</f>
        <v>-0.16712505889021081</v>
      </c>
      <c r="AI122" s="11">
        <f>'OddsRatio_working_3-way'!U122/(3*'OddsRatio_working_3-way'!X122^(1/3))*SIN(('OddsRatio_working_3-way'!Y122)/3)</f>
        <v>-0.11780679386136367</v>
      </c>
      <c r="AJ122" s="11">
        <f>'OddsRatio_working_3-way'!U122/(3*'OddsRatio_working_3-way'!X122^(1/3))*SIN(('OddsRatio_working_3-way'!Y122+2*PI())/3)</f>
        <v>-0.40727588707714929</v>
      </c>
      <c r="AK122" s="11">
        <f>'OddsRatio_working_3-way'!U122/(3*'OddsRatio_working_3-way'!X122^(1/3))*SIN(('OddsRatio_working_3-way'!Y122+4*PI())/3)</f>
        <v>0.52508268093851285</v>
      </c>
      <c r="AL122" s="11">
        <f>'OddsRatio_working_3-way'!Z122+'OddsRatio_working_3-way'!AF122</f>
        <v>1.0765949404501931</v>
      </c>
      <c r="AM122" s="11">
        <f>'OddsRatio_working_3-way'!AA122+'OddsRatio_working_3-way'!AG122</f>
        <v>-0.74234482266977175</v>
      </c>
      <c r="AN122" s="11">
        <f>'OddsRatio_working_3-way'!AB122+'OddsRatio_working_3-way'!AH122</f>
        <v>-0.33425011778042168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1.0765949404501931</v>
      </c>
      <c r="AS122" s="11">
        <f>IF(('OddsRatio_working_3-way'!X122=0),IF(Q122&gt;0,-Q122^(1/3),(-Q122)^(1/3)),'OddsRatio_working_3-way'!AM122-'OddsRatio_working_3-way'!R122/3)</f>
        <v>-0.74234482266977175</v>
      </c>
      <c r="AT122" s="11">
        <f>IF(('OddsRatio_working_3-way'!X122=0),IF(Q122&gt;0,-Q122^(1/3),(-Q122)^(1/3)),'OddsRatio_working_3-way'!AN122-'OddsRatio_working_3-way'!R122/3)</f>
        <v>-0.33425011778042168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2.64</v>
      </c>
      <c r="B123" s="4">
        <f>IF('True_Odds_Calculator_3-way'!B122="","",'True_Odds_Calculator_3-way'!B122)</f>
        <v>3.24</v>
      </c>
      <c r="C123" s="4">
        <f>IF('True_Odds_Calculator_3-way'!C122="","",'True_Odds_Calculator_3-way'!C122)</f>
        <v>2.84</v>
      </c>
      <c r="D123" s="9">
        <f t="shared" si="26"/>
        <v>0.36501525688252112</v>
      </c>
      <c r="E123" s="9">
        <f t="shared" si="27"/>
        <v>0.29620372725117072</v>
      </c>
      <c r="F123" s="9">
        <f t="shared" si="28"/>
        <v>0.33878101586630827</v>
      </c>
      <c r="G123" s="9">
        <f t="shared" si="29"/>
        <v>1.0607387271450048</v>
      </c>
      <c r="H123" s="9">
        <f t="shared" si="30"/>
        <v>2.7396115125178082</v>
      </c>
      <c r="I123" s="9">
        <f t="shared" si="31"/>
        <v>3.3760547488048114</v>
      </c>
      <c r="J123" s="9">
        <f t="shared" si="32"/>
        <v>2.9517592579468084</v>
      </c>
      <c r="K123" s="11">
        <f t="shared" si="33"/>
        <v>0.37878787878787878</v>
      </c>
      <c r="L123" s="11">
        <f t="shared" si="34"/>
        <v>0.30864197530864196</v>
      </c>
      <c r="M123" s="11">
        <f t="shared" si="35"/>
        <v>0.35211267605633806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-0.27825463819204055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0.23546629571668692</v>
      </c>
      <c r="Q123" s="11">
        <f>2*'OddsRatio_working_3-way'!K123*'OddsRatio_working_3-way'!L123*'OddsRatio_working_3-way'!M123</f>
        <v>8.2330872628212232E-2</v>
      </c>
      <c r="R123" s="11">
        <f t="shared" si="36"/>
        <v>0</v>
      </c>
      <c r="S123" s="11">
        <f t="shared" si="37"/>
        <v>-0.84622595061354278</v>
      </c>
      <c r="T123" s="11">
        <f t="shared" si="38"/>
        <v>-0.29588319951522485</v>
      </c>
      <c r="U123" s="11">
        <f>'OddsRatio_working_3-way'!S123-'OddsRatio_working_3-way'!R123^2/3</f>
        <v>-0.84622595061354278</v>
      </c>
      <c r="V123" s="11">
        <f>'OddsRatio_working_3-way'!S123*'OddsRatio_working_3-way'!R123/3-2*'OddsRatio_working_3-way'!R123^3/27-'OddsRatio_working_3-way'!T123</f>
        <v>0.29588319951522485</v>
      </c>
      <c r="W123" s="11">
        <f>'OddsRatio_working_3-way'!V123^2+4*'OddsRatio_working_3-way'!U123^3/27</f>
        <v>-2.228097428891726E-3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0.14981235361633072</v>
      </c>
      <c r="Y123" s="11">
        <f>IF('OddsRatio_working_3-way'!W123&gt;=0,IF('OddsRatio_working_3-way'!V123+SQRT('OddsRatio_working_3-way'!W123)&gt;0,0,PI()),ACOS('OddsRatio_working_3-way'!V123/(2*'OddsRatio_working_3-way'!X123)))</f>
        <v>0.15819854262468946</v>
      </c>
      <c r="Z123" s="11">
        <f>'OddsRatio_working_3-way'!X123^(1/3)*COS('OddsRatio_working_3-way'!Y123/3)</f>
        <v>0.53036936357250242</v>
      </c>
      <c r="AA123" s="11">
        <f>'OddsRatio_working_3-way'!X123^(1/3)*COS(('OddsRatio_working_3-way'!Y123+2*PI())/3)</f>
        <v>-0.28942805801894195</v>
      </c>
      <c r="AB123" s="11">
        <f>'OddsRatio_working_3-way'!X123^(1/3)*COS(('OddsRatio_working_3-way'!Y123+4*PI())/3)</f>
        <v>-0.24094130555356078</v>
      </c>
      <c r="AC123" s="11">
        <f>'OddsRatio_working_3-way'!X123^(1/3)*SIN('OddsRatio_working_3-way'!Y123/3)</f>
        <v>2.7993839588018769E-2</v>
      </c>
      <c r="AD123" s="11">
        <f>'OddsRatio_working_3-way'!X123^(1/3)*SIN(('OddsRatio_working_3-way'!Y123+2*PI())/3)</f>
        <v>0.44531642244876274</v>
      </c>
      <c r="AE123" s="11">
        <f>'OddsRatio_working_3-way'!X123^(1/3)*SIN(('OddsRatio_working_3-way'!Y123+4*PI())/3)</f>
        <v>-0.47331026203678134</v>
      </c>
      <c r="AF123" s="11">
        <f>-'OddsRatio_working_3-way'!U123/(3*'OddsRatio_working_3-way'!X123^(1/3))*COS(('OddsRatio_working_3-way'!Y123)/3)</f>
        <v>0.53036936357250242</v>
      </c>
      <c r="AG123" s="11">
        <f>-'OddsRatio_working_3-way'!U123/(3*'OddsRatio_working_3-way'!X123^(1/3))*COS(('OddsRatio_working_3-way'!Y123+2*PI())/3)</f>
        <v>-0.28942805801894195</v>
      </c>
      <c r="AH123" s="11">
        <f>-'OddsRatio_working_3-way'!U123/(3*'OddsRatio_working_3-way'!X123^(1/3))*COS(('OddsRatio_working_3-way'!Y123+4*PI())/3)</f>
        <v>-0.24094130555356078</v>
      </c>
      <c r="AI123" s="11">
        <f>'OddsRatio_working_3-way'!U123/(3*'OddsRatio_working_3-way'!X123^(1/3))*SIN(('OddsRatio_working_3-way'!Y123)/3)</f>
        <v>-2.7993839588018769E-2</v>
      </c>
      <c r="AJ123" s="11">
        <f>'OddsRatio_working_3-way'!U123/(3*'OddsRatio_working_3-way'!X123^(1/3))*SIN(('OddsRatio_working_3-way'!Y123+2*PI())/3)</f>
        <v>-0.44531642244876274</v>
      </c>
      <c r="AK123" s="11">
        <f>'OddsRatio_working_3-way'!U123/(3*'OddsRatio_working_3-way'!X123^(1/3))*SIN(('OddsRatio_working_3-way'!Y123+4*PI())/3)</f>
        <v>0.47331026203678134</v>
      </c>
      <c r="AL123" s="11">
        <f>'OddsRatio_working_3-way'!Z123+'OddsRatio_working_3-way'!AF123</f>
        <v>1.0607387271450048</v>
      </c>
      <c r="AM123" s="11">
        <f>'OddsRatio_working_3-way'!AA123+'OddsRatio_working_3-way'!AG123</f>
        <v>-0.57885611603788389</v>
      </c>
      <c r="AN123" s="11">
        <f>'OddsRatio_working_3-way'!AB123+'OddsRatio_working_3-way'!AH123</f>
        <v>-0.48188261110712155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1.0607387271450048</v>
      </c>
      <c r="AS123" s="11">
        <f>IF(('OddsRatio_working_3-way'!X123=0),IF(Q123&gt;0,-Q123^(1/3),(-Q123)^(1/3)),'OddsRatio_working_3-way'!AM123-'OddsRatio_working_3-way'!R123/3)</f>
        <v>-0.57885611603788389</v>
      </c>
      <c r="AT123" s="11">
        <f>IF(('OddsRatio_working_3-way'!X123=0),IF(Q123&gt;0,-Q123^(1/3),(-Q123)^(1/3)),'OddsRatio_working_3-way'!AN123-'OddsRatio_working_3-way'!R123/3)</f>
        <v>-0.48188261110712155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3.27</v>
      </c>
      <c r="B2" s="4">
        <f>IF('True_Odds_Calculator_3-way'!B3="","",'True_Odds_Calculator_3-way'!B3)</f>
        <v>3.34</v>
      </c>
      <c r="C2" s="4">
        <f>IF('True_Odds_Calculator_3-way'!C3="","",'True_Odds_Calculator_3-way'!C3)</f>
        <v>2.33</v>
      </c>
      <c r="D2" s="4">
        <f>IF(A2="","",((1/A2)+(1/B2)+(1/C2))-1)</f>
        <v>3.4396144514530436E-2</v>
      </c>
      <c r="E2" s="4">
        <f>IF(A2="","",(3*A2)/(3-($D2*A2)))</f>
        <v>3.3973736447932192</v>
      </c>
      <c r="F2" s="4">
        <f>IF(B2="","",(3*B2)/(3-($D2*B2)))</f>
        <v>3.472996216812724</v>
      </c>
      <c r="G2" s="4">
        <f>IF(C2="","",(3*C2)/(3-($D2*C2)))</f>
        <v>2.3939528682480522</v>
      </c>
      <c r="I2" s="4">
        <f>IF(A2="","",D2+1)</f>
        <v>1.0343961445145304</v>
      </c>
    </row>
    <row r="3" spans="1:9" x14ac:dyDescent="0.2">
      <c r="A3" s="4">
        <f>IF('True_Odds_Calculator_3-way'!A4="","",'True_Odds_Calculator_3-way'!A4)</f>
        <v>1.79</v>
      </c>
      <c r="B3" s="4">
        <f>IF('True_Odds_Calculator_3-way'!B4="","",'True_Odds_Calculator_3-way'!B4)</f>
        <v>4.1500000000000004</v>
      </c>
      <c r="C3" s="4">
        <f>IF('True_Odds_Calculator_3-way'!C4="","",'True_Odds_Calculator_3-way'!C4)</f>
        <v>4.37</v>
      </c>
      <c r="D3" s="4">
        <f t="shared" ref="D3:D66" si="0">IF(A3="","",((1/A3)+(1/B3)+(1/C3))-1)</f>
        <v>2.8456025243861705E-2</v>
      </c>
      <c r="E3" s="4">
        <f t="shared" ref="E3:E66" si="1">IF(A3="","",(3*A3)/(3-($D3*A3)))</f>
        <v>1.8209169144179116</v>
      </c>
      <c r="F3" s="4">
        <f t="shared" ref="F3:F66" si="2">IF(B3="","",(3*B3)/(3-($D3*B3)))</f>
        <v>4.3200553871254428</v>
      </c>
      <c r="G3" s="4">
        <f t="shared" ref="G3:G66" si="3">IF(C3="","",(3*C3)/(3-($D3*C3)))</f>
        <v>4.5589737636134116</v>
      </c>
      <c r="I3" s="4">
        <f t="shared" ref="I3:I66" si="4">IF(A3="","",D3+1)</f>
        <v>1.0284560252438617</v>
      </c>
    </row>
    <row r="4" spans="1:9" x14ac:dyDescent="0.2">
      <c r="A4" s="4">
        <f>IF('True_Odds_Calculator_3-way'!A5="","",'True_Odds_Calculator_3-way'!A5)</f>
        <v>1.72</v>
      </c>
      <c r="B4" s="4">
        <f>IF('True_Odds_Calculator_3-way'!B5="","",'True_Odds_Calculator_3-way'!B5)</f>
        <v>3.97</v>
      </c>
      <c r="C4" s="4">
        <f>IF('True_Odds_Calculator_3-way'!C5="","",'True_Odds_Calculator_3-way'!C5)</f>
        <v>5.03</v>
      </c>
      <c r="D4" s="4">
        <f t="shared" si="0"/>
        <v>3.2091674660606362E-2</v>
      </c>
      <c r="E4" s="4">
        <f t="shared" si="1"/>
        <v>1.7522398585754162</v>
      </c>
      <c r="F4" s="4">
        <f t="shared" si="2"/>
        <v>4.1460754613852124</v>
      </c>
      <c r="G4" s="4">
        <f t="shared" si="3"/>
        <v>5.3160404049909413</v>
      </c>
      <c r="I4" s="4">
        <f t="shared" si="4"/>
        <v>1.0320916746606064</v>
      </c>
    </row>
    <row r="5" spans="1:9" x14ac:dyDescent="0.2">
      <c r="A5" s="4">
        <f>IF('True_Odds_Calculator_3-way'!A6="","",'True_Odds_Calculator_3-way'!A6)</f>
        <v>4.87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1.82</v>
      </c>
      <c r="D5" s="4">
        <f t="shared" si="0"/>
        <v>3.0271452149368772E-2</v>
      </c>
      <c r="E5" s="4">
        <f t="shared" si="1"/>
        <v>5.1216828624584663</v>
      </c>
      <c r="F5" s="4">
        <f t="shared" si="2"/>
        <v>3.7680166356954308</v>
      </c>
      <c r="G5" s="4">
        <f t="shared" si="3"/>
        <v>1.8540490187329157</v>
      </c>
      <c r="I5" s="4">
        <f t="shared" si="4"/>
        <v>1.0302714521493688</v>
      </c>
    </row>
    <row r="6" spans="1: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2.98</v>
      </c>
      <c r="C6" s="4">
        <f>IF('True_Odds_Calculator_3-way'!C7="","",'True_Odds_Calculator_3-way'!C7)</f>
        <v>2.74</v>
      </c>
      <c r="D6" s="4">
        <f t="shared" si="0"/>
        <v>2.626687247109416E-2</v>
      </c>
      <c r="E6" s="4">
        <f t="shared" si="1"/>
        <v>3.1548002941960713</v>
      </c>
      <c r="F6" s="4">
        <f t="shared" si="2"/>
        <v>3.0598365200844175</v>
      </c>
      <c r="G6" s="4">
        <f t="shared" si="3"/>
        <v>2.807349465218004</v>
      </c>
      <c r="I6" s="4">
        <f t="shared" si="4"/>
        <v>1.0262668724710942</v>
      </c>
    </row>
    <row r="7" spans="1:9" x14ac:dyDescent="0.2">
      <c r="A7" s="4">
        <f>IF('True_Odds_Calculator_3-way'!A8="","",'True_Odds_Calculator_3-way'!A8)</f>
        <v>8.59</v>
      </c>
      <c r="B7" s="4">
        <f>IF('True_Odds_Calculator_3-way'!B8="","",'True_Odds_Calculator_3-way'!B8)</f>
        <v>4.8499999999999996</v>
      </c>
      <c r="C7" s="4">
        <f>IF('True_Odds_Calculator_3-way'!C8="","",'True_Odds_Calculator_3-way'!C8)</f>
        <v>1.41</v>
      </c>
      <c r="D7" s="4">
        <f t="shared" si="0"/>
        <v>3.1819860556326018E-2</v>
      </c>
      <c r="E7" s="4">
        <f t="shared" si="1"/>
        <v>9.4510977101909948</v>
      </c>
      <c r="F7" s="4">
        <f t="shared" si="2"/>
        <v>5.1130247720142288</v>
      </c>
      <c r="G7" s="4">
        <f t="shared" si="3"/>
        <v>1.4314071730231124</v>
      </c>
      <c r="I7" s="4">
        <f t="shared" si="4"/>
        <v>1.031819860556326</v>
      </c>
    </row>
    <row r="8" spans="1:9" x14ac:dyDescent="0.2">
      <c r="A8" s="4">
        <f>IF('True_Odds_Calculator_3-way'!A9="","",'True_Odds_Calculator_3-way'!A9)</f>
        <v>1.24</v>
      </c>
      <c r="B8" s="4">
        <f>IF('True_Odds_Calculator_3-way'!B9="","",'True_Odds_Calculator_3-way'!B9)</f>
        <v>6.12</v>
      </c>
      <c r="C8" s="4">
        <f>IF('True_Odds_Calculator_3-way'!C9="","",'True_Odds_Calculator_3-way'!C9)</f>
        <v>15.99</v>
      </c>
      <c r="D8" s="4">
        <f t="shared" si="0"/>
        <v>3.2389392643014103E-2</v>
      </c>
      <c r="E8" s="4">
        <f t="shared" si="1"/>
        <v>1.2568259020856458</v>
      </c>
      <c r="F8" s="4">
        <f t="shared" si="2"/>
        <v>6.5529842466889692</v>
      </c>
      <c r="G8" s="4">
        <f t="shared" si="3"/>
        <v>19.326426600139129</v>
      </c>
      <c r="I8" s="4">
        <f t="shared" si="4"/>
        <v>1.0323893926430141</v>
      </c>
    </row>
    <row r="9" spans="1:9" x14ac:dyDescent="0.2">
      <c r="A9" s="4">
        <f>IF('True_Odds_Calculator_3-way'!A10="","",'True_Odds_Calculator_3-way'!A10)</f>
        <v>2.7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2.81</v>
      </c>
      <c r="D9" s="4">
        <f t="shared" si="0"/>
        <v>2.7447075768475271E-2</v>
      </c>
      <c r="E9" s="4">
        <f t="shared" si="1"/>
        <v>2.7683856824236601</v>
      </c>
      <c r="F9" s="4">
        <f t="shared" si="2"/>
        <v>3.4240032913994063</v>
      </c>
      <c r="G9" s="4">
        <f t="shared" si="3"/>
        <v>2.8841478681436792</v>
      </c>
      <c r="I9" s="4">
        <f t="shared" si="4"/>
        <v>1.0274470757684753</v>
      </c>
    </row>
    <row r="10" spans="1:9" x14ac:dyDescent="0.2">
      <c r="A10" s="4">
        <f>IF('True_Odds_Calculator_3-way'!A11="","",'True_Odds_Calculator_3-way'!A11)</f>
        <v>2.0099999999999998</v>
      </c>
      <c r="B10" s="4">
        <f>IF('True_Odds_Calculator_3-way'!B11="","",'True_Odds_Calculator_3-way'!B11)</f>
        <v>3.76</v>
      </c>
      <c r="C10" s="4">
        <f>IF('True_Odds_Calculator_3-way'!C11="","",'True_Odds_Calculator_3-way'!C11)</f>
        <v>3.78</v>
      </c>
      <c r="D10" s="4">
        <f t="shared" si="0"/>
        <v>2.802014916972051E-2</v>
      </c>
      <c r="E10" s="4">
        <f t="shared" si="1"/>
        <v>2.0484567017754798</v>
      </c>
      <c r="F10" s="4">
        <f t="shared" si="2"/>
        <v>3.8968519334942582</v>
      </c>
      <c r="G10" s="4">
        <f t="shared" si="3"/>
        <v>3.9183384594451951</v>
      </c>
      <c r="I10" s="4">
        <f t="shared" si="4"/>
        <v>1.0280201491697205</v>
      </c>
    </row>
    <row r="11" spans="1:9" x14ac:dyDescent="0.2">
      <c r="A11" s="4">
        <f>IF('True_Odds_Calculator_3-way'!A12="","",'True_Odds_Calculator_3-way'!A12)</f>
        <v>3.83</v>
      </c>
      <c r="B11" s="4">
        <f>IF('True_Odds_Calculator_3-way'!B12="","",'True_Odds_Calculator_3-way'!B12)</f>
        <v>3.75</v>
      </c>
      <c r="C11" s="4">
        <f>IF('True_Odds_Calculator_3-way'!C12="","",'True_Odds_Calculator_3-way'!C12)</f>
        <v>1.82</v>
      </c>
      <c r="D11" s="4">
        <f t="shared" si="0"/>
        <v>7.7213821861341181E-2</v>
      </c>
      <c r="E11" s="4">
        <f t="shared" si="1"/>
        <v>4.2488344309503603</v>
      </c>
      <c r="F11" s="4">
        <f t="shared" si="2"/>
        <v>4.1506051038852068</v>
      </c>
      <c r="G11" s="4">
        <f t="shared" si="3"/>
        <v>1.9094441935126485</v>
      </c>
      <c r="I11" s="4">
        <f t="shared" si="4"/>
        <v>1.0772138218613412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3.9</v>
      </c>
      <c r="C12" s="4">
        <f>IF('True_Odds_Calculator_3-way'!C13="","",'True_Odds_Calculator_3-way'!C13)</f>
        <v>5.54</v>
      </c>
      <c r="D12" s="4">
        <f t="shared" si="0"/>
        <v>5.0412604088048596E-2</v>
      </c>
      <c r="E12" s="4">
        <f t="shared" si="1"/>
        <v>1.6759044442660815</v>
      </c>
      <c r="F12" s="4">
        <f t="shared" si="2"/>
        <v>4.1735172335333965</v>
      </c>
      <c r="G12" s="4">
        <f t="shared" si="3"/>
        <v>6.1086901971486345</v>
      </c>
      <c r="I12" s="4">
        <f t="shared" si="4"/>
        <v>1.0504126040880486</v>
      </c>
    </row>
    <row r="13" spans="1:9" x14ac:dyDescent="0.2">
      <c r="A13" s="4">
        <f>IF('True_Odds_Calculator_3-way'!A14="","",'True_Odds_Calculator_3-way'!A14)</f>
        <v>3.51</v>
      </c>
      <c r="B13" s="4">
        <f>IF('True_Odds_Calculator_3-way'!B14="","",'True_Odds_Calculator_3-way'!B14)</f>
        <v>3.41</v>
      </c>
      <c r="C13" s="4">
        <f>IF('True_Odds_Calculator_3-way'!C14="","",'True_Odds_Calculator_3-way'!C14)</f>
        <v>2.19</v>
      </c>
      <c r="D13" s="4">
        <f t="shared" si="0"/>
        <v>3.4776421431304216E-2</v>
      </c>
      <c r="E13" s="4">
        <f t="shared" si="1"/>
        <v>3.6588737672289229</v>
      </c>
      <c r="F13" s="4">
        <f t="shared" si="2"/>
        <v>3.5503421827558093</v>
      </c>
      <c r="G13" s="4">
        <f t="shared" si="3"/>
        <v>2.2470452608659759</v>
      </c>
      <c r="I13" s="4">
        <f t="shared" si="4"/>
        <v>1.0347764214313042</v>
      </c>
    </row>
    <row r="14" spans="1:9" x14ac:dyDescent="0.2">
      <c r="A14" s="4">
        <f>IF('True_Odds_Calculator_3-way'!A15="","",'True_Odds_Calculator_3-way'!A15)</f>
        <v>4.66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1.87</v>
      </c>
      <c r="D14" s="4">
        <f t="shared" si="0"/>
        <v>3.4251917867166526E-2</v>
      </c>
      <c r="E14" s="4">
        <f t="shared" si="1"/>
        <v>4.9218661446743583</v>
      </c>
      <c r="F14" s="4">
        <f t="shared" si="2"/>
        <v>3.6565346913334165</v>
      </c>
      <c r="G14" s="4">
        <f t="shared" si="3"/>
        <v>1.9107961906405593</v>
      </c>
      <c r="I14" s="4">
        <f t="shared" si="4"/>
        <v>1.0342519178671665</v>
      </c>
    </row>
    <row r="15" spans="1:9" x14ac:dyDescent="0.2">
      <c r="A15" s="4">
        <f>IF('True_Odds_Calculator_3-way'!A16="","",'True_Odds_Calculator_3-way'!A16)</f>
        <v>2.31</v>
      </c>
      <c r="B15" s="4">
        <f>IF('True_Odds_Calculator_3-way'!B16="","",'True_Odds_Calculator_3-way'!B16)</f>
        <v>3.34</v>
      </c>
      <c r="C15" s="4">
        <f>IF('True_Odds_Calculator_3-way'!C16="","",'True_Odds_Calculator_3-way'!C16)</f>
        <v>3.2</v>
      </c>
      <c r="D15" s="4">
        <f t="shared" si="0"/>
        <v>4.4801630505223233E-2</v>
      </c>
      <c r="E15" s="4">
        <f t="shared" si="1"/>
        <v>2.3925359230024794</v>
      </c>
      <c r="F15" s="4">
        <f t="shared" si="2"/>
        <v>3.5153422800699379</v>
      </c>
      <c r="G15" s="4">
        <f t="shared" si="3"/>
        <v>3.3605976021865618</v>
      </c>
      <c r="I15" s="4">
        <f t="shared" si="4"/>
        <v>1.0448016305052232</v>
      </c>
    </row>
    <row r="16" spans="1: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3.17</v>
      </c>
      <c r="C16" s="4">
        <f>IF('True_Odds_Calculator_3-way'!C17="","",'True_Odds_Calculator_3-way'!C17)</f>
        <v>2.97</v>
      </c>
      <c r="D16" s="4">
        <f t="shared" si="0"/>
        <v>4.2782749949548116E-2</v>
      </c>
      <c r="E16" s="4">
        <f t="shared" si="1"/>
        <v>2.657001675342249</v>
      </c>
      <c r="F16" s="4">
        <f t="shared" si="2"/>
        <v>3.3200917384180433</v>
      </c>
      <c r="G16" s="4">
        <f t="shared" si="3"/>
        <v>3.1013577677426065</v>
      </c>
      <c r="I16" s="4">
        <f t="shared" si="4"/>
        <v>1.0427827499495481</v>
      </c>
    </row>
    <row r="17" spans="1:9" x14ac:dyDescent="0.2">
      <c r="A17" s="4">
        <f>IF('True_Odds_Calculator_3-way'!A18="","",'True_Odds_Calculator_3-way'!A18)</f>
        <v>2.48</v>
      </c>
      <c r="B17" s="4">
        <f>IF('True_Odds_Calculator_3-way'!B18="","",'True_Odds_Calculator_3-way'!B18)</f>
        <v>3.07</v>
      </c>
      <c r="C17" s="4">
        <f>IF('True_Odds_Calculator_3-way'!C18="","",'True_Odds_Calculator_3-way'!C18)</f>
        <v>3.18</v>
      </c>
      <c r="D17" s="4">
        <f t="shared" si="0"/>
        <v>4.3424114279445591E-2</v>
      </c>
      <c r="E17" s="4">
        <f t="shared" si="1"/>
        <v>2.5723399770396047</v>
      </c>
      <c r="F17" s="4">
        <f t="shared" si="2"/>
        <v>3.2127668232730509</v>
      </c>
      <c r="G17" s="4">
        <f t="shared" si="3"/>
        <v>3.3334366249204663</v>
      </c>
      <c r="I17" s="4">
        <f t="shared" si="4"/>
        <v>1.0434241142794456</v>
      </c>
    </row>
    <row r="18" spans="1:9" x14ac:dyDescent="0.2">
      <c r="A18" s="4">
        <f>IF('True_Odds_Calculator_3-way'!A19="","",'True_Odds_Calculator_3-way'!A19)</f>
        <v>1.53</v>
      </c>
      <c r="B18" s="4">
        <f>IF('True_Odds_Calculator_3-way'!B19="","",'True_Odds_Calculator_3-way'!B19)</f>
        <v>4.04</v>
      </c>
      <c r="C18" s="4">
        <f>IF('True_Odds_Calculator_3-way'!C19="","",'True_Odds_Calculator_3-way'!C19)</f>
        <v>6.79</v>
      </c>
      <c r="D18" s="4">
        <f t="shared" si="0"/>
        <v>4.8394928724441399E-2</v>
      </c>
      <c r="E18" s="4">
        <f t="shared" si="1"/>
        <v>1.5687181823582201</v>
      </c>
      <c r="F18" s="4">
        <f t="shared" si="2"/>
        <v>4.321649861877221</v>
      </c>
      <c r="G18" s="4">
        <f t="shared" si="3"/>
        <v>7.6252197130310426</v>
      </c>
      <c r="I18" s="4">
        <f t="shared" si="4"/>
        <v>1.0483949287244414</v>
      </c>
    </row>
    <row r="19" spans="1:9" x14ac:dyDescent="0.2">
      <c r="A19" s="4">
        <f>IF('True_Odds_Calculator_3-way'!A20="","",'True_Odds_Calculator_3-way'!A20)</f>
        <v>1.81</v>
      </c>
      <c r="B19" s="4">
        <f>IF('True_Odds_Calculator_3-way'!B20="","",'True_Odds_Calculator_3-way'!B20)</f>
        <v>3.93</v>
      </c>
      <c r="C19" s="4">
        <f>IF('True_Odds_Calculator_3-way'!C20="","",'True_Odds_Calculator_3-way'!C20)</f>
        <v>4.5199999999999996</v>
      </c>
      <c r="D19" s="4">
        <f t="shared" si="0"/>
        <v>2.8178052107052487E-2</v>
      </c>
      <c r="E19" s="4">
        <f t="shared" si="1"/>
        <v>1.8413035563587736</v>
      </c>
      <c r="F19" s="4">
        <f t="shared" si="2"/>
        <v>4.0806292817346721</v>
      </c>
      <c r="G19" s="4">
        <f t="shared" si="3"/>
        <v>4.7204044491520847</v>
      </c>
      <c r="I19" s="4">
        <f t="shared" si="4"/>
        <v>1.0281780521070525</v>
      </c>
    </row>
    <row r="20" spans="1:9" x14ac:dyDescent="0.2">
      <c r="A20" s="4">
        <f>IF('True_Odds_Calculator_3-way'!A21="","",'True_Odds_Calculator_3-way'!A21)</f>
        <v>2.89</v>
      </c>
      <c r="B20" s="4">
        <f>IF('True_Odds_Calculator_3-way'!B21="","",'True_Odds_Calculator_3-way'!B21)</f>
        <v>3.51</v>
      </c>
      <c r="C20" s="4">
        <f>IF('True_Odds_Calculator_3-way'!C21="","",'True_Odds_Calculator_3-way'!C21)</f>
        <v>2.52</v>
      </c>
      <c r="D20" s="4">
        <f t="shared" si="0"/>
        <v>2.7746442971356311E-2</v>
      </c>
      <c r="E20" s="4">
        <f t="shared" si="1"/>
        <v>2.9693684677124823</v>
      </c>
      <c r="F20" s="4">
        <f t="shared" si="2"/>
        <v>3.6277695087517321</v>
      </c>
      <c r="G20" s="4">
        <f t="shared" si="3"/>
        <v>2.5801352433253433</v>
      </c>
      <c r="I20" s="4">
        <f t="shared" si="4"/>
        <v>1.0277464429713563</v>
      </c>
    </row>
    <row r="21" spans="1:9" x14ac:dyDescent="0.2">
      <c r="A21" s="4">
        <f>IF('True_Odds_Calculator_3-way'!A22="","",'True_Odds_Calculator_3-way'!A22)</f>
        <v>1.58</v>
      </c>
      <c r="B21" s="4">
        <f>IF('True_Odds_Calculator_3-way'!B22="","",'True_Odds_Calculator_3-way'!B22)</f>
        <v>4.43</v>
      </c>
      <c r="C21" s="4">
        <f>IF('True_Odds_Calculator_3-way'!C22="","",'True_Odds_Calculator_3-way'!C22)</f>
        <v>5.81</v>
      </c>
      <c r="D21" s="4">
        <f t="shared" si="0"/>
        <v>3.0762066303494873E-2</v>
      </c>
      <c r="E21" s="4">
        <f t="shared" si="1"/>
        <v>1.6060196950883812</v>
      </c>
      <c r="F21" s="4">
        <f t="shared" si="2"/>
        <v>4.6408102824308841</v>
      </c>
      <c r="G21" s="4">
        <f t="shared" si="3"/>
        <v>6.178063497969891</v>
      </c>
      <c r="I21" s="4">
        <f t="shared" si="4"/>
        <v>1.0307620663034949</v>
      </c>
    </row>
    <row r="22" spans="1:9" x14ac:dyDescent="0.2">
      <c r="A22" s="4">
        <f>IF('True_Odds_Calculator_3-way'!A23="","",'True_Odds_Calculator_3-way'!A23)</f>
        <v>1.41</v>
      </c>
      <c r="B22" s="4">
        <f>IF('True_Odds_Calculator_3-way'!B23="","",'True_Odds_Calculator_3-way'!B23)</f>
        <v>4.74</v>
      </c>
      <c r="C22" s="4">
        <f>IF('True_Odds_Calculator_3-way'!C23="","",'True_Odds_Calculator_3-way'!C23)</f>
        <v>8.44</v>
      </c>
      <c r="D22" s="4">
        <f t="shared" si="0"/>
        <v>3.8673734613324351E-2</v>
      </c>
      <c r="E22" s="4">
        <f t="shared" si="1"/>
        <v>1.436103559327419</v>
      </c>
      <c r="F22" s="4">
        <f t="shared" si="2"/>
        <v>5.0484851652592555</v>
      </c>
      <c r="G22" s="4">
        <f t="shared" si="3"/>
        <v>9.470399406873339</v>
      </c>
      <c r="I22" s="4">
        <f t="shared" si="4"/>
        <v>1.0386737346133244</v>
      </c>
    </row>
    <row r="23" spans="1:9" x14ac:dyDescent="0.2">
      <c r="A23" s="4">
        <f>IF('True_Odds_Calculator_3-way'!A24="","",'True_Odds_Calculator_3-way'!A24)</f>
        <v>1.82</v>
      </c>
      <c r="B23" s="4">
        <f>IF('True_Odds_Calculator_3-way'!B24="","",'True_Odds_Calculator_3-way'!B24)</f>
        <v>3.95</v>
      </c>
      <c r="C23" s="4">
        <f>IF('True_Odds_Calculator_3-way'!C24="","",'True_Odds_Calculator_3-way'!C24)</f>
        <v>4.4000000000000004</v>
      </c>
      <c r="D23" s="4">
        <f t="shared" si="0"/>
        <v>2.9887833685301901E-2</v>
      </c>
      <c r="E23" s="4">
        <f t="shared" si="1"/>
        <v>1.8536095603833216</v>
      </c>
      <c r="F23" s="4">
        <f t="shared" si="2"/>
        <v>4.1118092085308469</v>
      </c>
      <c r="G23" s="4">
        <f t="shared" si="3"/>
        <v>4.6017185863366556</v>
      </c>
      <c r="I23" s="4">
        <f t="shared" si="4"/>
        <v>1.0298878336853019</v>
      </c>
    </row>
    <row r="24" spans="1:9" x14ac:dyDescent="0.2">
      <c r="A24" s="4">
        <f>IF('True_Odds_Calculator_3-way'!A25="","",'True_Odds_Calculator_3-way'!A25)</f>
        <v>2.23</v>
      </c>
      <c r="B24" s="4">
        <f>IF('True_Odds_Calculator_3-way'!B25="","",'True_Odds_Calculator_3-way'!B25)</f>
        <v>3.24</v>
      </c>
      <c r="C24" s="4">
        <f>IF('True_Odds_Calculator_3-way'!C25="","",'True_Odds_Calculator_3-way'!C25)</f>
        <v>3.71</v>
      </c>
      <c r="D24" s="4">
        <f t="shared" si="0"/>
        <v>2.6614247557925852E-2</v>
      </c>
      <c r="E24" s="4">
        <f t="shared" si="1"/>
        <v>2.2750070499452977</v>
      </c>
      <c r="F24" s="4">
        <f t="shared" si="2"/>
        <v>3.3358846239427957</v>
      </c>
      <c r="G24" s="4">
        <f t="shared" si="3"/>
        <v>3.836262734355262</v>
      </c>
      <c r="I24" s="4">
        <f t="shared" si="4"/>
        <v>1.0266142475579259</v>
      </c>
    </row>
    <row r="25" spans="1:9" x14ac:dyDescent="0.2">
      <c r="A25" s="4">
        <f>IF('True_Odds_Calculator_3-way'!A26="","",'True_Odds_Calculator_3-way'!A26)</f>
        <v>1.79</v>
      </c>
      <c r="B25" s="4">
        <f>IF('True_Odds_Calculator_3-way'!B26="","",'True_Odds_Calculator_3-way'!B26)</f>
        <v>3.78</v>
      </c>
      <c r="C25" s="4">
        <f>IF('True_Odds_Calculator_3-way'!C26="","",'True_Odds_Calculator_3-way'!C26)</f>
        <v>4.83</v>
      </c>
      <c r="D25" s="4">
        <f t="shared" si="0"/>
        <v>3.0248819901479429E-2</v>
      </c>
      <c r="E25" s="4">
        <f t="shared" si="1"/>
        <v>1.8229005523351836</v>
      </c>
      <c r="F25" s="4">
        <f t="shared" si="2"/>
        <v>3.929777631129284</v>
      </c>
      <c r="G25" s="4">
        <f t="shared" si="3"/>
        <v>5.0772658956897336</v>
      </c>
      <c r="I25" s="4">
        <f t="shared" si="4"/>
        <v>1.0302488199014794</v>
      </c>
    </row>
    <row r="26" spans="1:9" x14ac:dyDescent="0.2">
      <c r="A26" s="4">
        <f>IF('True_Odds_Calculator_3-way'!A27="","",'True_Odds_Calculator_3-way'!A27)</f>
        <v>2.13</v>
      </c>
      <c r="B26" s="4">
        <f>IF('True_Odds_Calculator_3-way'!B27="","",'True_Odds_Calculator_3-way'!B27)</f>
        <v>3.39</v>
      </c>
      <c r="C26" s="4">
        <f>IF('True_Odds_Calculator_3-way'!C27="","",'True_Odds_Calculator_3-way'!C27)</f>
        <v>3.79</v>
      </c>
      <c r="D26" s="4">
        <f t="shared" si="0"/>
        <v>2.8321061556643823E-2</v>
      </c>
      <c r="E26" s="4">
        <f t="shared" si="1"/>
        <v>2.1737088366561022</v>
      </c>
      <c r="F26" s="4">
        <f t="shared" si="2"/>
        <v>3.5020762440796425</v>
      </c>
      <c r="G26" s="4">
        <f t="shared" si="3"/>
        <v>3.9306339194907012</v>
      </c>
      <c r="I26" s="4">
        <f t="shared" si="4"/>
        <v>1.0283210615566438</v>
      </c>
    </row>
    <row r="27" spans="1:9" x14ac:dyDescent="0.2">
      <c r="A27" s="4">
        <f>IF('True_Odds_Calculator_3-way'!A28="","",'True_Odds_Calculator_3-way'!A28)</f>
        <v>2.86</v>
      </c>
      <c r="B27" s="4">
        <f>IF('True_Odds_Calculator_3-way'!B28="","",'True_Odds_Calculator_3-way'!B28)</f>
        <v>3.28</v>
      </c>
      <c r="C27" s="4">
        <f>IF('True_Odds_Calculator_3-way'!C28="","",'True_Odds_Calculator_3-way'!C28)</f>
        <v>2.68</v>
      </c>
      <c r="D27" s="4">
        <f t="shared" si="0"/>
        <v>2.7662726789046355E-2</v>
      </c>
      <c r="E27" s="4">
        <f t="shared" si="1"/>
        <v>2.9374662716687001</v>
      </c>
      <c r="F27" s="4">
        <f t="shared" si="2"/>
        <v>3.3822961302562131</v>
      </c>
      <c r="G27" s="4">
        <f t="shared" si="3"/>
        <v>2.7479063607227094</v>
      </c>
      <c r="I27" s="4">
        <f t="shared" si="4"/>
        <v>1.0276627267890464</v>
      </c>
    </row>
    <row r="28" spans="1:9" x14ac:dyDescent="0.2">
      <c r="A28" s="4">
        <f>IF('True_Odds_Calculator_3-way'!A29="","",'True_Odds_Calculator_3-way'!A29)</f>
        <v>4.25</v>
      </c>
      <c r="B28" s="4">
        <f>IF('True_Odds_Calculator_3-way'!B29="","",'True_Odds_Calculator_3-way'!B29)</f>
        <v>3.89</v>
      </c>
      <c r="C28" s="4">
        <f>IF('True_Odds_Calculator_3-way'!C29="","",'True_Odds_Calculator_3-way'!C29)</f>
        <v>1.86</v>
      </c>
      <c r="D28" s="4">
        <f t="shared" si="0"/>
        <v>2.9997934989569153E-2</v>
      </c>
      <c r="E28" s="4">
        <f t="shared" si="1"/>
        <v>4.438628736392614</v>
      </c>
      <c r="F28" s="4">
        <f t="shared" si="2"/>
        <v>4.0474343590339821</v>
      </c>
      <c r="G28" s="4">
        <f t="shared" si="3"/>
        <v>1.8952492087835553</v>
      </c>
      <c r="I28" s="4">
        <f t="shared" si="4"/>
        <v>1.0299979349895692</v>
      </c>
    </row>
    <row r="29" spans="1:9" x14ac:dyDescent="0.2">
      <c r="A29" s="4">
        <f>IF('True_Odds_Calculator_3-way'!A30="","",'True_Odds_Calculator_3-way'!A30)</f>
        <v>1.92</v>
      </c>
      <c r="B29" s="4">
        <f>IF('True_Odds_Calculator_3-way'!B30="","",'True_Odds_Calculator_3-way'!B30)</f>
        <v>3.75</v>
      </c>
      <c r="C29" s="4">
        <f>IF('True_Odds_Calculator_3-way'!C30="","",'True_Odds_Calculator_3-way'!C30)</f>
        <v>4.1500000000000004</v>
      </c>
      <c r="D29" s="4">
        <f t="shared" si="0"/>
        <v>2.8463855421686723E-2</v>
      </c>
      <c r="E29" s="4">
        <f t="shared" si="1"/>
        <v>1.9556253681523661</v>
      </c>
      <c r="F29" s="4">
        <f t="shared" si="2"/>
        <v>3.8883466718719495</v>
      </c>
      <c r="G29" s="4">
        <f t="shared" si="3"/>
        <v>4.3201040988939496</v>
      </c>
      <c r="I29" s="4">
        <f t="shared" si="4"/>
        <v>1.0284638554216867</v>
      </c>
    </row>
    <row r="30" spans="1:9" x14ac:dyDescent="0.2">
      <c r="A30" s="4">
        <f>IF('True_Odds_Calculator_3-way'!A31="","",'True_Odds_Calculator_3-way'!A31)</f>
        <v>1.94</v>
      </c>
      <c r="B30" s="4">
        <f>IF('True_Odds_Calculator_3-way'!B31="","",'True_Odds_Calculator_3-way'!B31)</f>
        <v>3.81</v>
      </c>
      <c r="C30" s="4">
        <f>IF('True_Odds_Calculator_3-way'!C31="","",'True_Odds_Calculator_3-way'!C31)</f>
        <v>3.96</v>
      </c>
      <c r="D30" s="4">
        <f t="shared" si="0"/>
        <v>3.0456361652075659E-2</v>
      </c>
      <c r="E30" s="4">
        <f t="shared" si="1"/>
        <v>1.9789761608302876</v>
      </c>
      <c r="F30" s="4">
        <f t="shared" si="2"/>
        <v>3.9632987274090188</v>
      </c>
      <c r="G30" s="4">
        <f t="shared" si="3"/>
        <v>4.1258698596384002</v>
      </c>
      <c r="I30" s="4">
        <f t="shared" si="4"/>
        <v>1.0304563616520757</v>
      </c>
    </row>
    <row r="31" spans="1:9" x14ac:dyDescent="0.2">
      <c r="A31" s="4">
        <f>IF('True_Odds_Calculator_3-way'!A32="","",'True_Odds_Calculator_3-way'!A32)</f>
        <v>2.3199999999999998</v>
      </c>
      <c r="B31" s="4">
        <f>IF('True_Odds_Calculator_3-way'!B32="","",'True_Odds_Calculator_3-way'!B32)</f>
        <v>2.99</v>
      </c>
      <c r="C31" s="4">
        <f>IF('True_Odds_Calculator_3-way'!C32="","",'True_Odds_Calculator_3-way'!C32)</f>
        <v>3.83</v>
      </c>
      <c r="D31" s="4">
        <f t="shared" si="0"/>
        <v>2.6579249037863129E-2</v>
      </c>
      <c r="E31" s="4">
        <f t="shared" si="1"/>
        <v>2.3686874690629218</v>
      </c>
      <c r="F31" s="4">
        <f t="shared" si="2"/>
        <v>3.0713623908524199</v>
      </c>
      <c r="G31" s="4">
        <f t="shared" si="3"/>
        <v>3.9645276887805387</v>
      </c>
      <c r="I31" s="4">
        <f t="shared" si="4"/>
        <v>1.0265792490378631</v>
      </c>
    </row>
    <row r="32" spans="1:9" x14ac:dyDescent="0.2">
      <c r="A32" s="4">
        <f>IF('True_Odds_Calculator_3-way'!A33="","",'True_Odds_Calculator_3-way'!A33)</f>
        <v>2.14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4.03</v>
      </c>
      <c r="D32" s="4">
        <f t="shared" si="0"/>
        <v>2.8908301266996839E-2</v>
      </c>
      <c r="E32" s="4">
        <f t="shared" si="1"/>
        <v>2.1850586514308903</v>
      </c>
      <c r="F32" s="4">
        <f t="shared" si="2"/>
        <v>3.2911677326640216</v>
      </c>
      <c r="G32" s="4">
        <f t="shared" si="3"/>
        <v>4.1928218845103391</v>
      </c>
      <c r="I32" s="4">
        <f t="shared" si="4"/>
        <v>1.0289083012669968</v>
      </c>
    </row>
    <row r="33" spans="1:9" x14ac:dyDescent="0.2">
      <c r="A33" s="4">
        <f>IF('True_Odds_Calculator_3-way'!A34="","",'True_Odds_Calculator_3-way'!A34)</f>
        <v>1.87</v>
      </c>
      <c r="B33" s="4">
        <f>IF('True_Odds_Calculator_3-way'!B34="","",'True_Odds_Calculator_3-way'!B34)</f>
        <v>3.82</v>
      </c>
      <c r="C33" s="4">
        <f>IF('True_Odds_Calculator_3-way'!C34="","",'True_Odds_Calculator_3-way'!C34)</f>
        <v>4.3099999999999996</v>
      </c>
      <c r="D33" s="4">
        <f t="shared" si="0"/>
        <v>2.8558024485730638E-2</v>
      </c>
      <c r="E33" s="4">
        <f t="shared" si="1"/>
        <v>1.9038914934638409</v>
      </c>
      <c r="F33" s="4">
        <f t="shared" si="2"/>
        <v>3.9641519642140235</v>
      </c>
      <c r="G33" s="4">
        <f t="shared" si="3"/>
        <v>4.4943977783221154</v>
      </c>
      <c r="I33" s="4">
        <f t="shared" si="4"/>
        <v>1.0285580244857306</v>
      </c>
    </row>
    <row r="34" spans="1:9" x14ac:dyDescent="0.2">
      <c r="A34" s="4">
        <f>IF('True_Odds_Calculator_3-way'!A35="","",'True_Odds_Calculator_3-way'!A35)</f>
        <v>1.94</v>
      </c>
      <c r="B34" s="4">
        <f>IF('True_Odds_Calculator_3-way'!B35="","",'True_Odds_Calculator_3-way'!B35)</f>
        <v>4.04</v>
      </c>
      <c r="C34" s="4">
        <f>IF('True_Odds_Calculator_3-way'!C35="","",'True_Odds_Calculator_3-way'!C35)</f>
        <v>3.73</v>
      </c>
      <c r="D34" s="4">
        <f t="shared" si="0"/>
        <v>3.1085184746329153E-2</v>
      </c>
      <c r="E34" s="4">
        <f t="shared" si="1"/>
        <v>1.9797973978917018</v>
      </c>
      <c r="F34" s="4">
        <f t="shared" si="2"/>
        <v>4.2165088898726575</v>
      </c>
      <c r="G34" s="4">
        <f t="shared" si="3"/>
        <v>3.8799574306336639</v>
      </c>
      <c r="I34" s="4">
        <f t="shared" si="4"/>
        <v>1.0310851847463292</v>
      </c>
    </row>
    <row r="35" spans="1:9" x14ac:dyDescent="0.2">
      <c r="A35" s="4">
        <f>IF('True_Odds_Calculator_3-way'!A36="","",'True_Odds_Calculator_3-way'!A36)</f>
        <v>2.73</v>
      </c>
      <c r="B35" s="4">
        <f>IF('True_Odds_Calculator_3-way'!B36="","",'True_Odds_Calculator_3-way'!B36)</f>
        <v>3.3</v>
      </c>
      <c r="C35" s="4">
        <f>IF('True_Odds_Calculator_3-way'!C36="","",'True_Odds_Calculator_3-way'!C36)</f>
        <v>2.71</v>
      </c>
      <c r="D35" s="4">
        <f t="shared" si="0"/>
        <v>3.8334359367569792E-2</v>
      </c>
      <c r="E35" s="4">
        <f t="shared" si="1"/>
        <v>2.8286762993524528</v>
      </c>
      <c r="F35" s="4">
        <f t="shared" si="2"/>
        <v>3.4452798557222142</v>
      </c>
      <c r="G35" s="4">
        <f t="shared" si="3"/>
        <v>2.8072100475679624</v>
      </c>
      <c r="I35" s="4">
        <f t="shared" si="4"/>
        <v>1.0383343593675698</v>
      </c>
    </row>
    <row r="36" spans="1:9" x14ac:dyDescent="0.2">
      <c r="A36" s="4">
        <f>IF('True_Odds_Calculator_3-way'!A37="","",'True_Odds_Calculator_3-way'!A37)</f>
        <v>4.3</v>
      </c>
      <c r="B36" s="4">
        <f>IF('True_Odds_Calculator_3-way'!B37="","",'True_Odds_Calculator_3-way'!B37)</f>
        <v>3.67</v>
      </c>
      <c r="C36" s="4">
        <f>IF('True_Odds_Calculator_3-way'!C37="","",'True_Odds_Calculator_3-way'!C37)</f>
        <v>1.86</v>
      </c>
      <c r="D36" s="4">
        <f t="shared" si="0"/>
        <v>4.2672112169731768E-2</v>
      </c>
      <c r="E36" s="4">
        <f t="shared" si="1"/>
        <v>4.5801365438368533</v>
      </c>
      <c r="F36" s="4">
        <f t="shared" si="2"/>
        <v>3.8721339790848956</v>
      </c>
      <c r="G36" s="4">
        <f t="shared" si="3"/>
        <v>1.9105467812644961</v>
      </c>
      <c r="I36" s="4">
        <f t="shared" si="4"/>
        <v>1.0426721121697318</v>
      </c>
    </row>
    <row r="37" spans="1:9" x14ac:dyDescent="0.2">
      <c r="A37" s="4">
        <f>IF('True_Odds_Calculator_3-way'!A38="","",'True_Odds_Calculator_3-way'!A38)</f>
        <v>1.98</v>
      </c>
      <c r="B37" s="4">
        <f>IF('True_Odds_Calculator_3-way'!B38="","",'True_Odds_Calculator_3-way'!B38)</f>
        <v>3.9</v>
      </c>
      <c r="C37" s="4">
        <f>IF('True_Odds_Calculator_3-way'!C38="","",'True_Odds_Calculator_3-way'!C38)</f>
        <v>3.57</v>
      </c>
      <c r="D37" s="4">
        <f t="shared" si="0"/>
        <v>4.1572806278688645E-2</v>
      </c>
      <c r="E37" s="4">
        <f t="shared" si="1"/>
        <v>2.0358600337641737</v>
      </c>
      <c r="F37" s="4">
        <f t="shared" si="2"/>
        <v>4.1228161481654295</v>
      </c>
      <c r="G37" s="4">
        <f t="shared" si="3"/>
        <v>3.7558058741304472</v>
      </c>
      <c r="I37" s="4">
        <f t="shared" si="4"/>
        <v>1.0415728062786886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1.98</v>
      </c>
      <c r="B40" s="4">
        <f>IF('True_Odds_Calculator_3-way'!B39="","",'True_Odds_Calculator_3-way'!B39)</f>
        <v>2.99</v>
      </c>
      <c r="C40" s="4">
        <f>IF('True_Odds_Calculator_3-way'!C39="","",'True_Odds_Calculator_3-way'!C39)</f>
        <v>4.58</v>
      </c>
      <c r="D40" s="4">
        <f t="shared" si="0"/>
        <v>5.7839276939333883E-2</v>
      </c>
      <c r="E40" s="4">
        <f t="shared" si="1"/>
        <v>2.0585842356476571</v>
      </c>
      <c r="F40" s="4">
        <f t="shared" si="2"/>
        <v>3.1729069128283607</v>
      </c>
      <c r="G40" s="4">
        <f t="shared" si="3"/>
        <v>5.0235894605811788</v>
      </c>
      <c r="I40" s="4">
        <f t="shared" si="4"/>
        <v>1.0578392769393339</v>
      </c>
    </row>
    <row r="41" spans="1:9" x14ac:dyDescent="0.2">
      <c r="A41" s="4">
        <f>IF('True_Odds_Calculator_3-way'!A40="","",'True_Odds_Calculator_3-way'!A40)</f>
        <v>1.83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4.76</v>
      </c>
      <c r="D41" s="4">
        <f t="shared" si="0"/>
        <v>5.9562424075442211E-2</v>
      </c>
      <c r="E41" s="4">
        <f t="shared" si="1"/>
        <v>1.8989963850837137</v>
      </c>
      <c r="F41" s="4">
        <f t="shared" si="2"/>
        <v>3.5313706990594671</v>
      </c>
      <c r="G41" s="4">
        <f t="shared" si="3"/>
        <v>5.2567973841866165</v>
      </c>
      <c r="I41" s="4">
        <f t="shared" si="4"/>
        <v>1.0595624240754422</v>
      </c>
    </row>
    <row r="42" spans="1:9" x14ac:dyDescent="0.2">
      <c r="A42" s="4">
        <f>IF('True_Odds_Calculator_3-way'!A41="","",'True_Odds_Calculator_3-way'!A41)</f>
        <v>11.71</v>
      </c>
      <c r="B42" s="4">
        <f>IF('True_Odds_Calculator_3-way'!B41="","",'True_Odds_Calculator_3-way'!B41)</f>
        <v>4.43</v>
      </c>
      <c r="C42" s="4">
        <f>IF('True_Odds_Calculator_3-way'!C41="","",'True_Odds_Calculator_3-way'!C41)</f>
        <v>1.33</v>
      </c>
      <c r="D42" s="4">
        <f t="shared" si="0"/>
        <v>6.301043005835183E-2</v>
      </c>
      <c r="E42" s="4">
        <f t="shared" si="1"/>
        <v>15.529488836164186</v>
      </c>
      <c r="F42" s="4">
        <f t="shared" si="2"/>
        <v>4.8844782400341291</v>
      </c>
      <c r="G42" s="4">
        <f t="shared" si="3"/>
        <v>1.3682207316782238</v>
      </c>
      <c r="I42" s="4">
        <f t="shared" si="4"/>
        <v>1.0630104300583518</v>
      </c>
    </row>
    <row r="43" spans="1:9" x14ac:dyDescent="0.2">
      <c r="A43" s="4">
        <f>IF('True_Odds_Calculator_3-way'!A42="","",'True_Odds_Calculator_3-way'!A42)</f>
        <v>3.48</v>
      </c>
      <c r="B43" s="4">
        <f>IF('True_Odds_Calculator_3-way'!B42="","",'True_Odds_Calculator_3-way'!B42)</f>
        <v>3.34</v>
      </c>
      <c r="C43" s="4">
        <f>IF('True_Odds_Calculator_3-way'!C42="","",'True_Odds_Calculator_3-way'!C42)</f>
        <v>2.2400000000000002</v>
      </c>
      <c r="D43" s="4">
        <f t="shared" si="0"/>
        <v>3.3186090872442175E-2</v>
      </c>
      <c r="E43" s="4">
        <f t="shared" si="1"/>
        <v>3.6193292101560046</v>
      </c>
      <c r="F43" s="4">
        <f t="shared" si="2"/>
        <v>3.4681379200595615</v>
      </c>
      <c r="G43" s="4">
        <f t="shared" si="3"/>
        <v>2.296915140485229</v>
      </c>
      <c r="I43" s="4">
        <f t="shared" si="4"/>
        <v>1.0331860908724422</v>
      </c>
    </row>
    <row r="44" spans="1:9" x14ac:dyDescent="0.2">
      <c r="A44" s="4">
        <f>IF('True_Odds_Calculator_3-way'!A43="","",'True_Odds_Calculator_3-way'!A43)</f>
        <v>3.21</v>
      </c>
      <c r="B44" s="4">
        <f>IF('True_Odds_Calculator_3-way'!B43="","",'True_Odds_Calculator_3-way'!B43)</f>
        <v>3.28</v>
      </c>
      <c r="C44" s="4">
        <f>IF('True_Odds_Calculator_3-way'!C43="","",'True_Odds_Calculator_3-way'!C43)</f>
        <v>2.34</v>
      </c>
      <c r="D44" s="4">
        <f t="shared" si="0"/>
        <v>4.3754955881694091E-2</v>
      </c>
      <c r="E44" s="4">
        <f t="shared" si="1"/>
        <v>3.3676667581573416</v>
      </c>
      <c r="F44" s="4">
        <f t="shared" si="2"/>
        <v>3.4447946774525509</v>
      </c>
      <c r="G44" s="4">
        <f t="shared" si="3"/>
        <v>2.422683437396504</v>
      </c>
      <c r="I44" s="4">
        <f t="shared" si="4"/>
        <v>1.0437549558816941</v>
      </c>
    </row>
    <row r="45" spans="1:9" x14ac:dyDescent="0.2">
      <c r="A45" s="4">
        <f>IF('True_Odds_Calculator_3-way'!A44="","",'True_Odds_Calculator_3-way'!A44)</f>
        <v>1.23</v>
      </c>
      <c r="B45" s="4">
        <f>IF('True_Odds_Calculator_3-way'!B44="","",'True_Odds_Calculator_3-way'!B44)</f>
        <v>6.41</v>
      </c>
      <c r="C45" s="4">
        <f>IF('True_Odds_Calculator_3-way'!C44="","",'True_Odds_Calculator_3-way'!C44)</f>
        <v>11.29</v>
      </c>
      <c r="D45" s="4">
        <f t="shared" si="0"/>
        <v>5.7588329586889531E-2</v>
      </c>
      <c r="E45" s="4">
        <f t="shared" si="1"/>
        <v>1.2597440886875342</v>
      </c>
      <c r="F45" s="4">
        <f t="shared" si="2"/>
        <v>7.3094002408225975</v>
      </c>
      <c r="G45" s="4">
        <f t="shared" si="3"/>
        <v>14.413822404980214</v>
      </c>
      <c r="I45" s="4">
        <f t="shared" si="4"/>
        <v>1.0575883295868895</v>
      </c>
    </row>
    <row r="46" spans="1:9" x14ac:dyDescent="0.2">
      <c r="A46" s="4">
        <f>IF('True_Odds_Calculator_3-way'!A45="","",'True_Odds_Calculator_3-way'!A45)</f>
        <v>2.17</v>
      </c>
      <c r="B46" s="4">
        <f>IF('True_Odds_Calculator_3-way'!B45="","",'True_Odds_Calculator_3-way'!B45)</f>
        <v>3.71</v>
      </c>
      <c r="C46" s="4">
        <f>IF('True_Odds_Calculator_3-way'!C45="","",'True_Odds_Calculator_3-way'!C45)</f>
        <v>3.18</v>
      </c>
      <c r="D46" s="4">
        <f t="shared" si="0"/>
        <v>4.4836680868330259E-2</v>
      </c>
      <c r="E46" s="4">
        <f t="shared" si="1"/>
        <v>2.2427361168288082</v>
      </c>
      <c r="F46" s="4">
        <f t="shared" si="2"/>
        <v>3.9277881076158305</v>
      </c>
      <c r="G46" s="4">
        <f t="shared" si="3"/>
        <v>3.3386769022352678</v>
      </c>
      <c r="I46" s="4">
        <f t="shared" si="4"/>
        <v>1.0448366808683303</v>
      </c>
    </row>
    <row r="47" spans="1:9" x14ac:dyDescent="0.2">
      <c r="A47" s="4">
        <f>IF('True_Odds_Calculator_3-way'!A46="","",'True_Odds_Calculator_3-way'!A46)</f>
        <v>1.75</v>
      </c>
      <c r="B47" s="4">
        <f>IF('True_Odds_Calculator_3-way'!B46="","",'True_Odds_Calculator_3-way'!B46)</f>
        <v>3.65</v>
      </c>
      <c r="C47" s="4">
        <f>IF('True_Odds_Calculator_3-way'!C46="","",'True_Odds_Calculator_3-way'!C46)</f>
        <v>5.38</v>
      </c>
      <c r="D47" s="4">
        <f t="shared" si="0"/>
        <v>3.1274780116252732E-2</v>
      </c>
      <c r="E47" s="4">
        <f t="shared" si="1"/>
        <v>1.7825196135641574</v>
      </c>
      <c r="F47" s="4">
        <f t="shared" si="2"/>
        <v>3.7943798824081476</v>
      </c>
      <c r="G47" s="4">
        <f t="shared" si="3"/>
        <v>5.6996724302359318</v>
      </c>
      <c r="I47" s="4">
        <f t="shared" si="4"/>
        <v>1.0312747801162527</v>
      </c>
    </row>
    <row r="48" spans="1:9" x14ac:dyDescent="0.2">
      <c r="A48" s="4">
        <f>IF('True_Odds_Calculator_3-way'!A47="","",'True_Odds_Calculator_3-way'!A47)</f>
        <v>1.41</v>
      </c>
      <c r="B48" s="4">
        <f>IF('True_Odds_Calculator_3-way'!B47="","",'True_Odds_Calculator_3-way'!B47)</f>
        <v>4.6100000000000003</v>
      </c>
      <c r="C48" s="4">
        <f>IF('True_Odds_Calculator_3-way'!C47="","",'True_Odds_Calculator_3-way'!C47)</f>
        <v>9.32</v>
      </c>
      <c r="D48" s="4">
        <f t="shared" si="0"/>
        <v>3.3435735191396532E-2</v>
      </c>
      <c r="E48" s="4">
        <f t="shared" si="1"/>
        <v>1.4325116273321346</v>
      </c>
      <c r="F48" s="4">
        <f t="shared" si="2"/>
        <v>4.8596887665104953</v>
      </c>
      <c r="G48" s="4">
        <f t="shared" si="3"/>
        <v>10.400319501323397</v>
      </c>
      <c r="I48" s="4">
        <f t="shared" si="4"/>
        <v>1.0334357351913965</v>
      </c>
    </row>
    <row r="49" spans="1:9" x14ac:dyDescent="0.2">
      <c r="A49" s="4">
        <f>IF('True_Odds_Calculator_3-way'!A48="","",'True_Odds_Calculator_3-way'!A48)</f>
        <v>3.9</v>
      </c>
      <c r="B49" s="4">
        <f>IF('True_Odds_Calculator_3-way'!B48="","",'True_Odds_Calculator_3-way'!B48)</f>
        <v>3.91</v>
      </c>
      <c r="C49" s="4">
        <f>IF('True_Odds_Calculator_3-way'!C48="","",'True_Odds_Calculator_3-way'!C48)</f>
        <v>1.87</v>
      </c>
      <c r="D49" s="4">
        <f t="shared" si="0"/>
        <v>4.6924090402351126E-2</v>
      </c>
      <c r="E49" s="4">
        <f t="shared" si="1"/>
        <v>4.1533604602216911</v>
      </c>
      <c r="F49" s="4">
        <f t="shared" si="2"/>
        <v>4.1647038376548666</v>
      </c>
      <c r="G49" s="4">
        <f t="shared" si="3"/>
        <v>1.9263443185863744</v>
      </c>
      <c r="I49" s="4">
        <f t="shared" si="4"/>
        <v>1.0469240904023511</v>
      </c>
    </row>
    <row r="50" spans="1:9" x14ac:dyDescent="0.2">
      <c r="A50" s="4">
        <f>IF('True_Odds_Calculator_3-way'!A49="","",'True_Odds_Calculator_3-way'!A49)</f>
        <v>2.1800000000000002</v>
      </c>
      <c r="B50" s="4">
        <f>IF('True_Odds_Calculator_3-way'!B49="","",'True_Odds_Calculator_3-way'!B49)</f>
        <v>4.21</v>
      </c>
      <c r="C50" s="4">
        <f>IF('True_Odds_Calculator_3-way'!C49="","",'True_Odds_Calculator_3-way'!C49)</f>
        <v>2.87</v>
      </c>
      <c r="D50" s="4">
        <f t="shared" si="0"/>
        <v>4.4677343290805638E-2</v>
      </c>
      <c r="E50" s="4">
        <f t="shared" si="1"/>
        <v>2.2531497134151288</v>
      </c>
      <c r="F50" s="4">
        <f t="shared" si="2"/>
        <v>4.4916114865321903</v>
      </c>
      <c r="G50" s="4">
        <f t="shared" si="3"/>
        <v>2.9981446762490411</v>
      </c>
      <c r="I50" s="4">
        <f t="shared" si="4"/>
        <v>1.0446773432908056</v>
      </c>
    </row>
    <row r="51" spans="1:9" x14ac:dyDescent="0.2">
      <c r="A51" s="4">
        <f>IF('True_Odds_Calculator_3-way'!A50="","",'True_Odds_Calculator_3-way'!A50)</f>
        <v>1.65</v>
      </c>
      <c r="B51" s="4">
        <f>IF('True_Odds_Calculator_3-way'!B50="","",'True_Odds_Calculator_3-way'!B50)</f>
        <v>4.13</v>
      </c>
      <c r="C51" s="4">
        <f>IF('True_Odds_Calculator_3-way'!C50="","",'True_Odds_Calculator_3-way'!C50)</f>
        <v>5.44</v>
      </c>
      <c r="D51" s="4">
        <f t="shared" si="0"/>
        <v>3.2014886077697646E-2</v>
      </c>
      <c r="E51" s="4">
        <f t="shared" si="1"/>
        <v>1.6795742581943183</v>
      </c>
      <c r="F51" s="4">
        <f t="shared" si="2"/>
        <v>4.3204173235259615</v>
      </c>
      <c r="G51" s="4">
        <f t="shared" si="3"/>
        <v>5.7752759042576391</v>
      </c>
      <c r="I51" s="4">
        <f t="shared" si="4"/>
        <v>1.0320148860776976</v>
      </c>
    </row>
    <row r="52" spans="1:9" x14ac:dyDescent="0.2">
      <c r="A52" s="4">
        <f>IF('True_Odds_Calculator_3-way'!A51="","",'True_Odds_Calculator_3-way'!A51)</f>
        <v>2.06</v>
      </c>
      <c r="B52" s="4">
        <f>IF('True_Odds_Calculator_3-way'!B51="","",'True_Odds_Calculator_3-way'!B51)</f>
        <v>3.66</v>
      </c>
      <c r="C52" s="4">
        <f>IF('True_Odds_Calculator_3-way'!C51="","",'True_Odds_Calculator_3-way'!C51)</f>
        <v>3.71</v>
      </c>
      <c r="D52" s="4">
        <f t="shared" si="0"/>
        <v>2.8202715895471631E-2</v>
      </c>
      <c r="E52" s="4">
        <f t="shared" si="1"/>
        <v>2.1006815144378099</v>
      </c>
      <c r="F52" s="4">
        <f t="shared" si="2"/>
        <v>3.790418103578332</v>
      </c>
      <c r="G52" s="4">
        <f t="shared" si="3"/>
        <v>3.8440710445244033</v>
      </c>
      <c r="I52" s="4">
        <f t="shared" si="4"/>
        <v>1.0282027158954716</v>
      </c>
    </row>
    <row r="53" spans="1:9" x14ac:dyDescent="0.2">
      <c r="A53" s="4">
        <f>IF('True_Odds_Calculator_3-way'!A52="","",'True_Odds_Calculator_3-way'!A52)</f>
        <v>1.63</v>
      </c>
      <c r="B53" s="4">
        <f>IF('True_Odds_Calculator_3-way'!B52="","",'True_Odds_Calculator_3-way'!B52)</f>
        <v>4.13</v>
      </c>
      <c r="C53" s="4">
        <f>IF('True_Odds_Calculator_3-way'!C52="","",'True_Odds_Calculator_3-way'!C52)</f>
        <v>5.75</v>
      </c>
      <c r="D53" s="4">
        <f t="shared" si="0"/>
        <v>2.9540726598925149E-2</v>
      </c>
      <c r="E53" s="4">
        <f t="shared" si="1"/>
        <v>1.6565890181782128</v>
      </c>
      <c r="F53" s="4">
        <f t="shared" si="2"/>
        <v>4.3050777553590907</v>
      </c>
      <c r="G53" s="4">
        <f t="shared" si="3"/>
        <v>6.09510306539</v>
      </c>
      <c r="I53" s="4">
        <f t="shared" si="4"/>
        <v>1.0295407265989251</v>
      </c>
    </row>
    <row r="54" spans="1:9" x14ac:dyDescent="0.2">
      <c r="A54" s="4">
        <f>IF('True_Odds_Calculator_3-way'!A53="","",'True_Odds_Calculator_3-way'!A53)</f>
        <v>1.76</v>
      </c>
      <c r="B54" s="4">
        <f>IF('True_Odds_Calculator_3-way'!B53="","",'True_Odds_Calculator_3-way'!B53)</f>
        <v>3.34</v>
      </c>
      <c r="C54" s="4">
        <f>IF('True_Odds_Calculator_3-way'!C53="","",'True_Odds_Calculator_3-way'!C53)</f>
        <v>5.58</v>
      </c>
      <c r="D54" s="4">
        <f t="shared" si="0"/>
        <v>4.6794485320658774E-2</v>
      </c>
      <c r="E54" s="4">
        <f t="shared" si="1"/>
        <v>1.8096807395642014</v>
      </c>
      <c r="F54" s="4">
        <f t="shared" si="2"/>
        <v>3.5235704828564502</v>
      </c>
      <c r="G54" s="4">
        <f t="shared" si="3"/>
        <v>6.1119722697852561</v>
      </c>
      <c r="I54" s="4">
        <f t="shared" si="4"/>
        <v>1.0467944853206588</v>
      </c>
    </row>
    <row r="55" spans="1: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4.33</v>
      </c>
      <c r="C55" s="4">
        <f>IF('True_Odds_Calculator_3-way'!C54="","",'True_Odds_Calculator_3-way'!C54)</f>
        <v>6.26</v>
      </c>
      <c r="D55" s="4">
        <f t="shared" si="0"/>
        <v>4.8586028004882209E-2</v>
      </c>
      <c r="E55" s="4">
        <f t="shared" si="1"/>
        <v>1.5583620758867964</v>
      </c>
      <c r="F55" s="4">
        <f t="shared" si="2"/>
        <v>4.6565440327042653</v>
      </c>
      <c r="G55" s="4">
        <f t="shared" si="3"/>
        <v>6.9662591748775968</v>
      </c>
      <c r="I55" s="4">
        <f t="shared" si="4"/>
        <v>1.0485860280048822</v>
      </c>
    </row>
    <row r="56" spans="1:9" x14ac:dyDescent="0.2">
      <c r="A56" s="4">
        <f>IF('True_Odds_Calculator_3-way'!A55="","",'True_Odds_Calculator_3-way'!A55)</f>
        <v>2.2999999999999998</v>
      </c>
      <c r="B56" s="4">
        <f>IF('True_Odds_Calculator_3-way'!B55="","",'True_Odds_Calculator_3-way'!B55)</f>
        <v>3.19</v>
      </c>
      <c r="C56" s="4">
        <f>IF('True_Odds_Calculator_3-way'!C55="","",'True_Odds_Calculator_3-way'!C55)</f>
        <v>3.2</v>
      </c>
      <c r="D56" s="4">
        <f t="shared" si="0"/>
        <v>6.0762232520103598E-2</v>
      </c>
      <c r="E56" s="4">
        <f t="shared" si="1"/>
        <v>2.4123791844479303</v>
      </c>
      <c r="F56" s="4">
        <f t="shared" si="2"/>
        <v>3.4103440595737267</v>
      </c>
      <c r="G56" s="4">
        <f t="shared" si="3"/>
        <v>3.4217757136472287</v>
      </c>
      <c r="I56" s="4">
        <f t="shared" si="4"/>
        <v>1.0607622325201036</v>
      </c>
    </row>
    <row r="57" spans="1:9" x14ac:dyDescent="0.2">
      <c r="A57" s="4">
        <f>IF('True_Odds_Calculator_3-way'!A56="","",'True_Odds_Calculator_3-way'!A56)</f>
        <v>2.0299999999999998</v>
      </c>
      <c r="B57" s="4">
        <f>IF('True_Odds_Calculator_3-way'!B56="","",'True_Odds_Calculator_3-way'!B56)</f>
        <v>3.37</v>
      </c>
      <c r="C57" s="4">
        <f>IF('True_Odds_Calculator_3-way'!C56="","",'True_Odds_Calculator_3-way'!C56)</f>
        <v>3.9</v>
      </c>
      <c r="D57" s="4">
        <f t="shared" si="0"/>
        <v>4.5756998893190515E-2</v>
      </c>
      <c r="E57" s="4">
        <f t="shared" si="1"/>
        <v>2.0948615990446027</v>
      </c>
      <c r="F57" s="4">
        <f t="shared" si="2"/>
        <v>3.5526051932984144</v>
      </c>
      <c r="G57" s="4">
        <f t="shared" si="3"/>
        <v>4.1466603531461486</v>
      </c>
      <c r="I57" s="4">
        <f t="shared" si="4"/>
        <v>1.0457569988931905</v>
      </c>
    </row>
    <row r="58" spans="1:9" x14ac:dyDescent="0.2">
      <c r="A58" s="4">
        <f>IF('True_Odds_Calculator_3-way'!A57="","",'True_Odds_Calculator_3-way'!A57)</f>
        <v>4.8600000000000003</v>
      </c>
      <c r="B58" s="4">
        <f>IF('True_Odds_Calculator_3-way'!B57="","",'True_Odds_Calculator_3-way'!B57)</f>
        <v>4.3899999999999997</v>
      </c>
      <c r="C58" s="4">
        <f>IF('True_Odds_Calculator_3-way'!C57="","",'True_Odds_Calculator_3-way'!C57)</f>
        <v>1.66</v>
      </c>
      <c r="D58" s="4">
        <f t="shared" si="0"/>
        <v>3.5961388228467284E-2</v>
      </c>
      <c r="E58" s="4">
        <f t="shared" si="1"/>
        <v>5.1606460751706642</v>
      </c>
      <c r="F58" s="4">
        <f t="shared" si="2"/>
        <v>4.6338493631952744</v>
      </c>
      <c r="G58" s="4">
        <f t="shared" si="3"/>
        <v>1.6937023648515306</v>
      </c>
      <c r="I58" s="4">
        <f t="shared" si="4"/>
        <v>1.0359613882284673</v>
      </c>
    </row>
    <row r="59" spans="1:9" x14ac:dyDescent="0.2">
      <c r="A59" s="4">
        <f>IF('True_Odds_Calculator_3-way'!A58="","",'True_Odds_Calculator_3-way'!A58)</f>
        <v>1.39</v>
      </c>
      <c r="B59" s="4">
        <f>IF('True_Odds_Calculator_3-way'!B58="","",'True_Odds_Calculator_3-way'!B58)</f>
        <v>5.4</v>
      </c>
      <c r="C59" s="4">
        <f>IF('True_Odds_Calculator_3-way'!C58="","",'True_Odds_Calculator_3-way'!C58)</f>
        <v>7.96</v>
      </c>
      <c r="D59" s="4">
        <f t="shared" si="0"/>
        <v>3.0237786320357563E-2</v>
      </c>
      <c r="E59" s="4">
        <f t="shared" si="1"/>
        <v>1.4097508552415912</v>
      </c>
      <c r="F59" s="4">
        <f t="shared" si="2"/>
        <v>5.7108290937267441</v>
      </c>
      <c r="G59" s="4">
        <f t="shared" si="3"/>
        <v>8.6543462138652441</v>
      </c>
      <c r="I59" s="4">
        <f t="shared" si="4"/>
        <v>1.0302377863203576</v>
      </c>
    </row>
    <row r="60" spans="1:9" x14ac:dyDescent="0.2">
      <c r="A60" s="4">
        <f>IF('True_Odds_Calculator_3-way'!A59="","",'True_Odds_Calculator_3-way'!A59)</f>
        <v>2.2799999999999998</v>
      </c>
      <c r="B60" s="4">
        <f>IF('True_Odds_Calculator_3-way'!B59="","",'True_Odds_Calculator_3-way'!B59)</f>
        <v>3.75</v>
      </c>
      <c r="C60" s="4">
        <f>IF('True_Odds_Calculator_3-way'!C59="","",'True_Odds_Calculator_3-way'!C59)</f>
        <v>3.1</v>
      </c>
      <c r="D60" s="4">
        <f t="shared" si="0"/>
        <v>2.7843803056027072E-2</v>
      </c>
      <c r="E60" s="4">
        <f t="shared" si="1"/>
        <v>2.3292907988399683</v>
      </c>
      <c r="F60" s="4">
        <f t="shared" si="2"/>
        <v>3.8852242744063319</v>
      </c>
      <c r="G60" s="4">
        <f t="shared" si="3"/>
        <v>3.191835260115607</v>
      </c>
      <c r="I60" s="4">
        <f t="shared" si="4"/>
        <v>1.0278438030560271</v>
      </c>
    </row>
    <row r="61" spans="1:9" x14ac:dyDescent="0.2">
      <c r="A61" s="4">
        <f>IF('True_Odds_Calculator_3-way'!A60="","",'True_Odds_Calculator_3-way'!A60)</f>
        <v>2.15</v>
      </c>
      <c r="B61" s="4">
        <f>IF('True_Odds_Calculator_3-way'!B60="","",'True_Odds_Calculator_3-way'!B60)</f>
        <v>3.44</v>
      </c>
      <c r="C61" s="4">
        <f>IF('True_Odds_Calculator_3-way'!C60="","",'True_Odds_Calculator_3-way'!C60)</f>
        <v>3.61</v>
      </c>
      <c r="D61" s="4">
        <f t="shared" si="0"/>
        <v>3.2822263737679602E-2</v>
      </c>
      <c r="E61" s="4">
        <f t="shared" si="1"/>
        <v>2.20179191981277</v>
      </c>
      <c r="F61" s="4">
        <f t="shared" si="2"/>
        <v>3.5745317777095487</v>
      </c>
      <c r="G61" s="4">
        <f t="shared" si="3"/>
        <v>3.7584439691699285</v>
      </c>
      <c r="I61" s="4">
        <f t="shared" si="4"/>
        <v>1.0328222637376796</v>
      </c>
    </row>
    <row r="62" spans="1:9" x14ac:dyDescent="0.2">
      <c r="A62" s="4">
        <f>IF('True_Odds_Calculator_3-way'!A61="","",'True_Odds_Calculator_3-way'!A61)</f>
        <v>1.38</v>
      </c>
      <c r="B62" s="4">
        <f>IF('True_Odds_Calculator_3-way'!B61="","",'True_Odds_Calculator_3-way'!B61)</f>
        <v>5.1100000000000003</v>
      </c>
      <c r="C62" s="4">
        <f>IF('True_Odds_Calculator_3-way'!C61="","",'True_Odds_Calculator_3-way'!C61)</f>
        <v>8.4700000000000006</v>
      </c>
      <c r="D62" s="4">
        <f t="shared" si="0"/>
        <v>3.8396151829472647E-2</v>
      </c>
      <c r="E62" s="4">
        <f t="shared" si="1"/>
        <v>1.4048121144496133</v>
      </c>
      <c r="F62" s="4">
        <f t="shared" si="2"/>
        <v>5.4675881684266123</v>
      </c>
      <c r="G62" s="4">
        <f t="shared" si="3"/>
        <v>9.4998304001591407</v>
      </c>
      <c r="I62" s="4">
        <f t="shared" si="4"/>
        <v>1.0383961518294726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3.47</v>
      </c>
      <c r="C63" s="4">
        <f>IF('True_Odds_Calculator_3-way'!C62="","",'True_Odds_Calculator_3-way'!C62)</f>
        <v>4.4000000000000004</v>
      </c>
      <c r="D63" s="4">
        <f t="shared" si="0"/>
        <v>3.3591880338979863E-2</v>
      </c>
      <c r="E63" s="4">
        <f t="shared" si="1"/>
        <v>1.9726300672064665</v>
      </c>
      <c r="F63" s="4">
        <f t="shared" si="2"/>
        <v>3.6102758540137398</v>
      </c>
      <c r="G63" s="4">
        <f t="shared" si="3"/>
        <v>4.6280133853782761</v>
      </c>
      <c r="I63" s="4">
        <f t="shared" si="4"/>
        <v>1.0335918803389799</v>
      </c>
    </row>
    <row r="64" spans="1:9" x14ac:dyDescent="0.2">
      <c r="A64" s="4">
        <f>IF('True_Odds_Calculator_3-way'!A63="","",'True_Odds_Calculator_3-way'!A63)</f>
        <v>1.56</v>
      </c>
      <c r="B64" s="4">
        <f>IF('True_Odds_Calculator_3-way'!B63="","",'True_Odds_Calculator_3-way'!B63)</f>
        <v>4.04</v>
      </c>
      <c r="C64" s="4">
        <f>IF('True_Odds_Calculator_3-way'!C63="","",'True_Odds_Calculator_3-way'!C63)</f>
        <v>6.63</v>
      </c>
      <c r="D64" s="4">
        <f t="shared" si="0"/>
        <v>3.9379956095156876E-2</v>
      </c>
      <c r="E64" s="4">
        <f t="shared" si="1"/>
        <v>1.5926128525900203</v>
      </c>
      <c r="F64" s="4">
        <f t="shared" si="2"/>
        <v>4.2662461773700295</v>
      </c>
      <c r="G64" s="4">
        <f t="shared" si="3"/>
        <v>7.2620106279145409</v>
      </c>
      <c r="I64" s="4">
        <f t="shared" si="4"/>
        <v>1.0393799560951569</v>
      </c>
    </row>
    <row r="65" spans="1:9" x14ac:dyDescent="0.2">
      <c r="A65" s="4">
        <f>IF('True_Odds_Calculator_3-way'!A64="","",'True_Odds_Calculator_3-way'!A64)</f>
        <v>2.6</v>
      </c>
      <c r="B65" s="4">
        <f>IF('True_Odds_Calculator_3-way'!B64="","",'True_Odds_Calculator_3-way'!B64)</f>
        <v>3.07</v>
      </c>
      <c r="C65" s="4">
        <f>IF('True_Odds_Calculator_3-way'!C64="","",'True_Odds_Calculator_3-way'!C64)</f>
        <v>3.11</v>
      </c>
      <c r="D65" s="4">
        <f t="shared" si="0"/>
        <v>3.1891691998314542E-2</v>
      </c>
      <c r="E65" s="4">
        <f t="shared" si="1"/>
        <v>2.6739053161382795</v>
      </c>
      <c r="F65" s="4">
        <f t="shared" si="2"/>
        <v>3.1735721664070033</v>
      </c>
      <c r="G65" s="4">
        <f t="shared" si="3"/>
        <v>3.2163354397797042</v>
      </c>
      <c r="I65" s="4">
        <f t="shared" si="4"/>
        <v>1.0318916919983145</v>
      </c>
    </row>
    <row r="66" spans="1:9" x14ac:dyDescent="0.2">
      <c r="A66" s="4">
        <f>IF('True_Odds_Calculator_3-way'!A65="","",'True_Odds_Calculator_3-way'!A65)</f>
        <v>1.89</v>
      </c>
      <c r="B66" s="4">
        <f>IF('True_Odds_Calculator_3-way'!B65="","",'True_Odds_Calculator_3-way'!B65)</f>
        <v>3.29</v>
      </c>
      <c r="C66" s="4">
        <f>IF('True_Odds_Calculator_3-way'!C65="","",'True_Odds_Calculator_3-way'!C65)</f>
        <v>4.91</v>
      </c>
      <c r="D66" s="4">
        <f t="shared" si="0"/>
        <v>3.6717884661724876E-2</v>
      </c>
      <c r="E66" s="4">
        <f t="shared" si="1"/>
        <v>1.9347552762824167</v>
      </c>
      <c r="F66" s="4">
        <f t="shared" si="2"/>
        <v>3.4280377568180698</v>
      </c>
      <c r="G66" s="4">
        <f t="shared" si="3"/>
        <v>5.2239318607463501</v>
      </c>
      <c r="I66" s="4">
        <f t="shared" si="4"/>
        <v>1.0367178846617249</v>
      </c>
    </row>
    <row r="67" spans="1:9" x14ac:dyDescent="0.2">
      <c r="A67" s="4">
        <f>IF('True_Odds_Calculator_3-way'!A66="","",'True_Odds_Calculator_3-way'!A66)</f>
        <v>2.69</v>
      </c>
      <c r="B67" s="4">
        <f>IF('True_Odds_Calculator_3-way'!B66="","",'True_Odds_Calculator_3-way'!B66)</f>
        <v>3.25</v>
      </c>
      <c r="C67" s="4">
        <f>IF('True_Odds_Calculator_3-way'!C66="","",'True_Odds_Calculator_3-way'!C66)</f>
        <v>2.83</v>
      </c>
      <c r="D67" s="4">
        <f t="shared" ref="D67:D130" si="5">IF(A67="","",((1/A67)+(1/B67)+(1/C67))-1)</f>
        <v>3.2796410047582603E-2</v>
      </c>
      <c r="E67" s="4">
        <f t="shared" ref="E67:E130" si="6">IF(A67="","",(3*A67)/(3-($D67*A67)))</f>
        <v>2.7715028242891675</v>
      </c>
      <c r="F67" s="4">
        <f t="shared" ref="F67:F130" si="7">IF(B67="","",(3*B67)/(3-($D67*B67)))</f>
        <v>3.3697244363936005</v>
      </c>
      <c r="G67" s="4">
        <f t="shared" ref="G67:G130" si="8">IF(C67="","",(3*C67)/(3-($D67*C67)))</f>
        <v>2.9203496212534787</v>
      </c>
      <c r="I67" s="4">
        <f t="shared" ref="I67:I130" si="9">IF(A67="","",D67+1)</f>
        <v>1.0327964100475826</v>
      </c>
    </row>
    <row r="68" spans="1:9" x14ac:dyDescent="0.2">
      <c r="A68" s="4">
        <f>IF('True_Odds_Calculator_3-way'!A67="","",'True_Odds_Calculator_3-way'!A67)</f>
        <v>3.09</v>
      </c>
      <c r="B68" s="4">
        <f>IF('True_Odds_Calculator_3-way'!B67="","",'True_Odds_Calculator_3-way'!B67)</f>
        <v>3.04</v>
      </c>
      <c r="C68" s="4">
        <f>IF('True_Odds_Calculator_3-way'!C67="","",'True_Odds_Calculator_3-way'!C67)</f>
        <v>2.63</v>
      </c>
      <c r="D68" s="4">
        <f t="shared" si="5"/>
        <v>3.2800100772437668E-2</v>
      </c>
      <c r="E68" s="4">
        <f t="shared" si="6"/>
        <v>3.1980430172371683</v>
      </c>
      <c r="F68" s="4">
        <f t="shared" si="7"/>
        <v>3.1445156354530099</v>
      </c>
      <c r="G68" s="4">
        <f t="shared" si="8"/>
        <v>2.7078639649128395</v>
      </c>
      <c r="I68" s="4">
        <f t="shared" si="9"/>
        <v>1.0328001007724377</v>
      </c>
    </row>
    <row r="69" spans="1:9" x14ac:dyDescent="0.2">
      <c r="A69" s="4">
        <f>IF('True_Odds_Calculator_3-way'!A68="","",'True_Odds_Calculator_3-way'!A68)</f>
        <v>2.2200000000000002</v>
      </c>
      <c r="B69" s="4">
        <f>IF('True_Odds_Calculator_3-way'!B68="","",'True_Odds_Calculator_3-way'!B68)</f>
        <v>3.66</v>
      </c>
      <c r="C69" s="4">
        <f>IF('True_Odds_Calculator_3-way'!C68="","",'True_Odds_Calculator_3-way'!C68)</f>
        <v>3.17</v>
      </c>
      <c r="D69" s="4">
        <f t="shared" si="5"/>
        <v>3.913190741550876E-2</v>
      </c>
      <c r="E69" s="4">
        <f t="shared" si="6"/>
        <v>2.2862029776070569</v>
      </c>
      <c r="F69" s="4">
        <f t="shared" si="7"/>
        <v>3.8434918647189824</v>
      </c>
      <c r="G69" s="4">
        <f t="shared" si="8"/>
        <v>3.3067312960925008</v>
      </c>
      <c r="I69" s="4">
        <f t="shared" si="9"/>
        <v>1.0391319074155088</v>
      </c>
    </row>
    <row r="70" spans="1:9" x14ac:dyDescent="0.2">
      <c r="A70" s="4">
        <f>IF('True_Odds_Calculator_3-way'!A69="","",'True_Odds_Calculator_3-way'!A69)</f>
        <v>4.1399999999999997</v>
      </c>
      <c r="B70" s="4">
        <f>IF('True_Odds_Calculator_3-way'!B69="","",'True_Odds_Calculator_3-way'!B69)</f>
        <v>3.52</v>
      </c>
      <c r="C70" s="4">
        <f>IF('True_Odds_Calculator_3-way'!C69="","",'True_Odds_Calculator_3-way'!C69)</f>
        <v>1.94</v>
      </c>
      <c r="D70" s="4">
        <f t="shared" si="5"/>
        <v>4.110072033648926E-2</v>
      </c>
      <c r="E70" s="4">
        <f t="shared" si="6"/>
        <v>4.3889360370333268</v>
      </c>
      <c r="F70" s="4">
        <f t="shared" si="7"/>
        <v>3.6983524756122588</v>
      </c>
      <c r="G70" s="4">
        <f t="shared" si="8"/>
        <v>1.9929700873419092</v>
      </c>
      <c r="I70" s="4">
        <f t="shared" si="9"/>
        <v>1.0411007203364893</v>
      </c>
    </row>
    <row r="71" spans="1:9" x14ac:dyDescent="0.2">
      <c r="A71" s="4">
        <f>IF('True_Odds_Calculator_3-way'!A70="","",'True_Odds_Calculator_3-way'!A70)</f>
        <v>3.05</v>
      </c>
      <c r="B71" s="4">
        <f>IF('True_Odds_Calculator_3-way'!B70="","",'True_Odds_Calculator_3-way'!B70)</f>
        <v>3.75</v>
      </c>
      <c r="C71" s="4">
        <f>IF('True_Odds_Calculator_3-way'!C70="","",'True_Odds_Calculator_3-way'!C70)</f>
        <v>2.25</v>
      </c>
      <c r="D71" s="4">
        <f t="shared" si="5"/>
        <v>3.8979963570127563E-2</v>
      </c>
      <c r="E71" s="4">
        <f t="shared" si="6"/>
        <v>3.1758580794446587</v>
      </c>
      <c r="F71" s="4">
        <f t="shared" si="7"/>
        <v>3.9420775490665392</v>
      </c>
      <c r="G71" s="4">
        <f t="shared" si="8"/>
        <v>2.3177596397410642</v>
      </c>
      <c r="I71" s="4">
        <f t="shared" si="9"/>
        <v>1.0389799635701276</v>
      </c>
    </row>
    <row r="72" spans="1:9" x14ac:dyDescent="0.2">
      <c r="A72" s="4">
        <f>IF('True_Odds_Calculator_3-way'!A71="","",'True_Odds_Calculator_3-way'!A71)</f>
        <v>2.0499999999999998</v>
      </c>
      <c r="B72" s="4">
        <f>IF('True_Odds_Calculator_3-way'!B71="","",'True_Odds_Calculator_3-way'!B71)</f>
        <v>3.54</v>
      </c>
      <c r="C72" s="4">
        <f>IF('True_Odds_Calculator_3-way'!C71="","",'True_Odds_Calculator_3-way'!C71)</f>
        <v>3.7</v>
      </c>
      <c r="D72" s="4">
        <f t="shared" si="5"/>
        <v>4.0561024025265402E-2</v>
      </c>
      <c r="E72" s="4">
        <f t="shared" si="6"/>
        <v>2.1084389698703569</v>
      </c>
      <c r="F72" s="4">
        <f t="shared" si="7"/>
        <v>3.7179484812539521</v>
      </c>
      <c r="G72" s="4">
        <f t="shared" si="8"/>
        <v>3.8948404160159367</v>
      </c>
      <c r="I72" s="4">
        <f t="shared" si="9"/>
        <v>1.0405610240252654</v>
      </c>
    </row>
    <row r="73" spans="1:9" x14ac:dyDescent="0.2">
      <c r="A73" s="4">
        <f>IF('True_Odds_Calculator_3-way'!A72="","",'True_Odds_Calculator_3-way'!A72)</f>
        <v>1.47</v>
      </c>
      <c r="B73" s="4">
        <f>IF('True_Odds_Calculator_3-way'!B72="","",'True_Odds_Calculator_3-way'!B72)</f>
        <v>4.58</v>
      </c>
      <c r="C73" s="4">
        <f>IF('True_Odds_Calculator_3-way'!C72="","",'True_Odds_Calculator_3-way'!C72)</f>
        <v>7.55</v>
      </c>
      <c r="D73" s="4">
        <f t="shared" si="5"/>
        <v>3.1063051323076962E-2</v>
      </c>
      <c r="E73" s="4">
        <f t="shared" si="6"/>
        <v>1.49272054286873</v>
      </c>
      <c r="F73" s="4">
        <f t="shared" si="7"/>
        <v>4.8080098926332733</v>
      </c>
      <c r="G73" s="4">
        <f t="shared" si="8"/>
        <v>8.1902777994105946</v>
      </c>
      <c r="I73" s="4">
        <f t="shared" si="9"/>
        <v>1.031063051323077</v>
      </c>
    </row>
    <row r="74" spans="1:9" x14ac:dyDescent="0.2">
      <c r="A74" s="4">
        <f>IF('True_Odds_Calculator_3-way'!A73="","",'True_Odds_Calculator_3-way'!A73)</f>
        <v>6.06</v>
      </c>
      <c r="B74" s="4">
        <f>IF('True_Odds_Calculator_3-way'!B73="","",'True_Odds_Calculator_3-way'!B73)</f>
        <v>4.2300000000000004</v>
      </c>
      <c r="C74" s="4">
        <f>IF('True_Odds_Calculator_3-way'!C73="","",'True_Odds_Calculator_3-way'!C73)</f>
        <v>1.59</v>
      </c>
      <c r="D74" s="4">
        <f t="shared" si="5"/>
        <v>3.0353938645570677E-2</v>
      </c>
      <c r="E74" s="4">
        <f t="shared" si="6"/>
        <v>6.455839516298413</v>
      </c>
      <c r="F74" s="4">
        <f t="shared" si="7"/>
        <v>4.4191347860905346</v>
      </c>
      <c r="G74" s="4">
        <f t="shared" si="8"/>
        <v>1.6159975011710288</v>
      </c>
      <c r="I74" s="4">
        <f t="shared" si="9"/>
        <v>1.0303539386455707</v>
      </c>
    </row>
    <row r="75" spans="1:9" x14ac:dyDescent="0.2">
      <c r="A75" s="4">
        <f>IF('True_Odds_Calculator_3-way'!A74="","",'True_Odds_Calculator_3-way'!A74)</f>
        <v>3.6</v>
      </c>
      <c r="B75" s="4">
        <f>IF('True_Odds_Calculator_3-way'!B74="","",'True_Odds_Calculator_3-way'!B74)</f>
        <v>3.46</v>
      </c>
      <c r="C75" s="4">
        <f>IF('True_Odds_Calculator_3-way'!C74="","",'True_Odds_Calculator_3-way'!C74)</f>
        <v>2.17</v>
      </c>
      <c r="D75" s="4">
        <f t="shared" si="5"/>
        <v>2.7624611905797902E-2</v>
      </c>
      <c r="E75" s="4">
        <f t="shared" si="6"/>
        <v>3.723429969436935</v>
      </c>
      <c r="F75" s="4">
        <f t="shared" si="7"/>
        <v>3.5738647081534394</v>
      </c>
      <c r="G75" s="4">
        <f t="shared" si="8"/>
        <v>2.2142445985016379</v>
      </c>
      <c r="I75" s="4">
        <f t="shared" si="9"/>
        <v>1.0276246119057979</v>
      </c>
    </row>
    <row r="76" spans="1:9" x14ac:dyDescent="0.2">
      <c r="A76" s="4">
        <f>IF('True_Odds_Calculator_3-way'!A75="","",'True_Odds_Calculator_3-way'!A75)</f>
        <v>2.33</v>
      </c>
      <c r="B76" s="4">
        <f>IF('True_Odds_Calculator_3-way'!B75="","",'True_Odds_Calculator_3-way'!B75)</f>
        <v>3.28</v>
      </c>
      <c r="C76" s="4">
        <f>IF('True_Odds_Calculator_3-way'!C75="","",'True_Odds_Calculator_3-way'!C75)</f>
        <v>3.4</v>
      </c>
      <c r="D76" s="4">
        <f t="shared" si="5"/>
        <v>2.8180245195534637E-2</v>
      </c>
      <c r="E76" s="4">
        <f t="shared" si="6"/>
        <v>2.3821370160397217</v>
      </c>
      <c r="F76" s="4">
        <f t="shared" si="7"/>
        <v>3.3842707399920817</v>
      </c>
      <c r="G76" s="4">
        <f t="shared" si="8"/>
        <v>3.512170330561533</v>
      </c>
      <c r="I76" s="4">
        <f t="shared" si="9"/>
        <v>1.0281802451955346</v>
      </c>
    </row>
    <row r="77" spans="1:9" x14ac:dyDescent="0.2">
      <c r="A77" s="4">
        <f>IF('True_Odds_Calculator_3-way'!A76="","",'True_Odds_Calculator_3-way'!A76)</f>
        <v>3.49</v>
      </c>
      <c r="B77" s="4">
        <f>IF('True_Odds_Calculator_3-way'!B76="","",'True_Odds_Calculator_3-way'!B76)</f>
        <v>3.4</v>
      </c>
      <c r="C77" s="4">
        <f>IF('True_Odds_Calculator_3-way'!C76="","",'True_Odds_Calculator_3-way'!C76)</f>
        <v>2.2400000000000002</v>
      </c>
      <c r="D77" s="4">
        <f t="shared" si="5"/>
        <v>2.7079169776793144E-2</v>
      </c>
      <c r="E77" s="4">
        <f t="shared" si="6"/>
        <v>3.6035184000173532</v>
      </c>
      <c r="F77" s="4">
        <f t="shared" si="7"/>
        <v>3.5076487790458288</v>
      </c>
      <c r="G77" s="4">
        <f t="shared" si="8"/>
        <v>2.2862254517429776</v>
      </c>
      <c r="I77" s="4">
        <f t="shared" si="9"/>
        <v>1.0270791697767931</v>
      </c>
    </row>
    <row r="78" spans="1:9" x14ac:dyDescent="0.2">
      <c r="A78" s="4">
        <f>IF('True_Odds_Calculator_3-way'!A77="","",'True_Odds_Calculator_3-way'!A77)</f>
        <v>1.58</v>
      </c>
      <c r="B78" s="4">
        <f>IF('True_Odds_Calculator_3-way'!B77="","",'True_Odds_Calculator_3-way'!B77)</f>
        <v>4.07</v>
      </c>
      <c r="C78" s="4">
        <f>IF('True_Odds_Calculator_3-way'!C77="","",'True_Odds_Calculator_3-way'!C77)</f>
        <v>6.48</v>
      </c>
      <c r="D78" s="4">
        <f t="shared" si="5"/>
        <v>3.2932625759629852E-2</v>
      </c>
      <c r="E78" s="4">
        <f t="shared" si="6"/>
        <v>1.6078880402150071</v>
      </c>
      <c r="F78" s="4">
        <f t="shared" si="7"/>
        <v>4.2603462890224026</v>
      </c>
      <c r="G78" s="4">
        <f t="shared" si="8"/>
        <v>6.9762520000571424</v>
      </c>
      <c r="I78" s="4">
        <f t="shared" si="9"/>
        <v>1.0329326257596299</v>
      </c>
    </row>
    <row r="79" spans="1:9" x14ac:dyDescent="0.2">
      <c r="A79" s="4">
        <f>IF('True_Odds_Calculator_3-way'!A78="","",'True_Odds_Calculator_3-way'!A78)</f>
        <v>1.89</v>
      </c>
      <c r="B79" s="4">
        <f>IF('True_Odds_Calculator_3-way'!B78="","",'True_Odds_Calculator_3-way'!B78)</f>
        <v>3.6</v>
      </c>
      <c r="C79" s="4">
        <f>IF('True_Odds_Calculator_3-way'!C78="","",'True_Odds_Calculator_3-way'!C78)</f>
        <v>4.49</v>
      </c>
      <c r="D79" s="4">
        <f t="shared" si="5"/>
        <v>2.9595456098796991E-2</v>
      </c>
      <c r="E79" s="4">
        <f t="shared" si="6"/>
        <v>1.9259088347322197</v>
      </c>
      <c r="F79" s="4">
        <f t="shared" si="7"/>
        <v>3.7325601853209407</v>
      </c>
      <c r="G79" s="4">
        <f t="shared" si="8"/>
        <v>4.6981001504009159</v>
      </c>
      <c r="I79" s="4">
        <f t="shared" si="9"/>
        <v>1.029595456098797</v>
      </c>
    </row>
    <row r="80" spans="1:9" x14ac:dyDescent="0.2">
      <c r="A80" s="4">
        <f>IF('True_Odds_Calculator_3-way'!A79="","",'True_Odds_Calculator_3-way'!A79)</f>
        <v>1.61</v>
      </c>
      <c r="B80" s="4">
        <f>IF('True_Odds_Calculator_3-way'!B79="","",'True_Odds_Calculator_3-way'!B79)</f>
        <v>4.33</v>
      </c>
      <c r="C80" s="4">
        <f>IF('True_Odds_Calculator_3-way'!C79="","",'True_Odds_Calculator_3-way'!C79)</f>
        <v>5.64</v>
      </c>
      <c r="D80" s="4">
        <f t="shared" si="5"/>
        <v>2.9369859178457247E-2</v>
      </c>
      <c r="E80" s="4">
        <f t="shared" si="6"/>
        <v>1.6357829232347014</v>
      </c>
      <c r="F80" s="4">
        <f t="shared" si="7"/>
        <v>4.5216760958340325</v>
      </c>
      <c r="G80" s="4">
        <f t="shared" si="8"/>
        <v>5.9696142522859788</v>
      </c>
      <c r="I80" s="4">
        <f t="shared" si="9"/>
        <v>1.0293698591784572</v>
      </c>
    </row>
    <row r="81" spans="1:9" x14ac:dyDescent="0.2">
      <c r="A81" s="4">
        <f>IF('True_Odds_Calculator_3-way'!A80="","",'True_Odds_Calculator_3-way'!A80)</f>
        <v>2.12</v>
      </c>
      <c r="B81" s="4">
        <f>IF('True_Odds_Calculator_3-way'!B80="","",'True_Odds_Calculator_3-way'!B80)</f>
        <v>3.62</v>
      </c>
      <c r="C81" s="4">
        <f>IF('True_Odds_Calculator_3-way'!C80="","",'True_Odds_Calculator_3-way'!C80)</f>
        <v>3.57</v>
      </c>
      <c r="D81" s="4">
        <f t="shared" si="5"/>
        <v>2.8053251948126245E-2</v>
      </c>
      <c r="E81" s="4">
        <f t="shared" si="6"/>
        <v>2.1628775287614146</v>
      </c>
      <c r="F81" s="4">
        <f t="shared" si="7"/>
        <v>3.7468337857885774</v>
      </c>
      <c r="G81" s="4">
        <f t="shared" si="8"/>
        <v>3.6932946201523742</v>
      </c>
      <c r="I81" s="4">
        <f t="shared" si="9"/>
        <v>1.0280532519481262</v>
      </c>
    </row>
    <row r="82" spans="1:9" x14ac:dyDescent="0.2">
      <c r="A82" s="4">
        <f>IF('True_Odds_Calculator_3-way'!A81="","",'True_Odds_Calculator_3-way'!A81)</f>
        <v>3.31</v>
      </c>
      <c r="B82" s="4">
        <f>IF('True_Odds_Calculator_3-way'!B81="","",'True_Odds_Calculator_3-way'!B81)</f>
        <v>3.44</v>
      </c>
      <c r="C82" s="4">
        <f>IF('True_Odds_Calculator_3-way'!C81="","",'True_Odds_Calculator_3-way'!C81)</f>
        <v>2.2999999999999998</v>
      </c>
      <c r="D82" s="4">
        <f t="shared" si="5"/>
        <v>2.75950867396344E-2</v>
      </c>
      <c r="E82" s="4">
        <f t="shared" si="6"/>
        <v>3.4139428817745543</v>
      </c>
      <c r="F82" s="4">
        <f t="shared" si="7"/>
        <v>3.5524065486482379</v>
      </c>
      <c r="G82" s="4">
        <f t="shared" si="8"/>
        <v>2.3497110345215346</v>
      </c>
      <c r="I82" s="4">
        <f t="shared" si="9"/>
        <v>1.0275950867396344</v>
      </c>
    </row>
    <row r="83" spans="1:9" x14ac:dyDescent="0.2">
      <c r="A83" s="4">
        <f>IF('True_Odds_Calculator_3-way'!A82="","",'True_Odds_Calculator_3-way'!A82)</f>
        <v>3.13</v>
      </c>
      <c r="B83" s="4">
        <f>IF('True_Odds_Calculator_3-way'!B82="","",'True_Odds_Calculator_3-way'!B82)</f>
        <v>3.51</v>
      </c>
      <c r="C83" s="4">
        <f>IF('True_Odds_Calculator_3-way'!C82="","",'True_Odds_Calculator_3-way'!C82)</f>
        <v>2.33</v>
      </c>
      <c r="D83" s="4">
        <f t="shared" si="5"/>
        <v>3.3573652147881994E-2</v>
      </c>
      <c r="E83" s="4">
        <f t="shared" si="6"/>
        <v>3.2436191470508371</v>
      </c>
      <c r="F83" s="4">
        <f t="shared" si="7"/>
        <v>3.6535143284410472</v>
      </c>
      <c r="G83" s="4">
        <f t="shared" si="8"/>
        <v>2.3923826614132899</v>
      </c>
      <c r="I83" s="4">
        <f t="shared" si="9"/>
        <v>1.033573652147882</v>
      </c>
    </row>
    <row r="84" spans="1:9" x14ac:dyDescent="0.2">
      <c r="A84" s="4">
        <f>IF('True_Odds_Calculator_3-way'!A83="","",'True_Odds_Calculator_3-way'!A83)</f>
        <v>2.72</v>
      </c>
      <c r="B84" s="4">
        <f>IF('True_Odds_Calculator_3-way'!B83="","",'True_Odds_Calculator_3-way'!B83)</f>
        <v>3.66</v>
      </c>
      <c r="C84" s="4">
        <f>IF('True_Odds_Calculator_3-way'!C83="","",'True_Odds_Calculator_3-way'!C83)</f>
        <v>2.58</v>
      </c>
      <c r="D84" s="4">
        <f t="shared" si="5"/>
        <v>2.8468001764182516E-2</v>
      </c>
      <c r="E84" s="4">
        <f t="shared" si="6"/>
        <v>2.7920659823077805</v>
      </c>
      <c r="F84" s="4">
        <f t="shared" si="7"/>
        <v>3.791689007409647</v>
      </c>
      <c r="G84" s="4">
        <f t="shared" si="8"/>
        <v>2.6447500440715888</v>
      </c>
      <c r="I84" s="4">
        <f t="shared" si="9"/>
        <v>1.0284680017641825</v>
      </c>
    </row>
    <row r="85" spans="1:9" x14ac:dyDescent="0.2">
      <c r="A85" s="4">
        <f>IF('True_Odds_Calculator_3-way'!A84="","",'True_Odds_Calculator_3-way'!A84)</f>
        <v>2.12</v>
      </c>
      <c r="B85" s="4">
        <f>IF('True_Odds_Calculator_3-way'!B84="","",'True_Odds_Calculator_3-way'!B84)</f>
        <v>3.34</v>
      </c>
      <c r="C85" s="4">
        <f>IF('True_Odds_Calculator_3-way'!C84="","",'True_Odds_Calculator_3-way'!C84)</f>
        <v>3.88</v>
      </c>
      <c r="D85" s="4">
        <f t="shared" si="5"/>
        <v>2.8831269575224194E-2</v>
      </c>
      <c r="E85" s="4">
        <f t="shared" si="6"/>
        <v>2.1640914086367351</v>
      </c>
      <c r="F85" s="4">
        <f t="shared" si="7"/>
        <v>3.450765477353205</v>
      </c>
      <c r="G85" s="4">
        <f t="shared" si="8"/>
        <v>4.0302829728105758</v>
      </c>
      <c r="I85" s="4">
        <f t="shared" si="9"/>
        <v>1.0288312695752242</v>
      </c>
    </row>
    <row r="86" spans="1:9" x14ac:dyDescent="0.2">
      <c r="A86" s="4">
        <f>IF('True_Odds_Calculator_3-way'!A85="","",'True_Odds_Calculator_3-way'!A85)</f>
        <v>1.6</v>
      </c>
      <c r="B86" s="4">
        <f>IF('True_Odds_Calculator_3-way'!B85="","",'True_Odds_Calculator_3-way'!B85)</f>
        <v>4.13</v>
      </c>
      <c r="C86" s="4">
        <f>IF('True_Odds_Calculator_3-way'!C85="","",'True_Odds_Calculator_3-way'!C85)</f>
        <v>5.73</v>
      </c>
      <c r="D86" s="4">
        <f t="shared" si="5"/>
        <v>4.1650820413354772E-2</v>
      </c>
      <c r="E86" s="4">
        <f t="shared" si="6"/>
        <v>1.6363494927225992</v>
      </c>
      <c r="F86" s="4">
        <f t="shared" si="7"/>
        <v>4.3812158318721766</v>
      </c>
      <c r="G86" s="4">
        <f t="shared" si="8"/>
        <v>6.225236669819707</v>
      </c>
      <c r="I86" s="4">
        <f t="shared" si="9"/>
        <v>1.0416508204133548</v>
      </c>
    </row>
    <row r="87" spans="1:9" x14ac:dyDescent="0.2">
      <c r="A87" s="4">
        <f>IF('True_Odds_Calculator_3-way'!A86="","",'True_Odds_Calculator_3-way'!A86)</f>
        <v>1.43</v>
      </c>
      <c r="B87" s="4">
        <f>IF('True_Odds_Calculator_3-way'!B86="","",'True_Odds_Calculator_3-way'!B86)</f>
        <v>4.59</v>
      </c>
      <c r="C87" s="4">
        <f>IF('True_Odds_Calculator_3-way'!C86="","",'True_Odds_Calculator_3-way'!C86)</f>
        <v>7.77</v>
      </c>
      <c r="D87" s="4">
        <f t="shared" si="5"/>
        <v>4.5865751748104699E-2</v>
      </c>
      <c r="E87" s="4">
        <f t="shared" si="6"/>
        <v>1.4619624090103069</v>
      </c>
      <c r="F87" s="4">
        <f t="shared" si="7"/>
        <v>4.9364106431830077</v>
      </c>
      <c r="G87" s="4">
        <f t="shared" si="8"/>
        <v>8.8174444841902186</v>
      </c>
      <c r="I87" s="4">
        <f t="shared" si="9"/>
        <v>1.0458657517481047</v>
      </c>
    </row>
    <row r="88" spans="1:9" x14ac:dyDescent="0.2">
      <c r="A88" s="4">
        <f>IF('True_Odds_Calculator_3-way'!A87="","",'True_Odds_Calculator_3-way'!A87)</f>
        <v>5.46</v>
      </c>
      <c r="B88" s="4">
        <f>IF('True_Odds_Calculator_3-way'!B87="","",'True_Odds_Calculator_3-way'!B87)</f>
        <v>3.96</v>
      </c>
      <c r="C88" s="4">
        <f>IF('True_Odds_Calculator_3-way'!C87="","",'True_Odds_Calculator_3-way'!C87)</f>
        <v>1.65</v>
      </c>
      <c r="D88" s="4">
        <f t="shared" si="5"/>
        <v>4.1736041736041729E-2</v>
      </c>
      <c r="E88" s="4">
        <f t="shared" si="6"/>
        <v>5.9088325317009183</v>
      </c>
      <c r="F88" s="4">
        <f t="shared" si="7"/>
        <v>4.1908823073344701</v>
      </c>
      <c r="G88" s="4">
        <f t="shared" si="8"/>
        <v>1.6887653086728316</v>
      </c>
      <c r="I88" s="4">
        <f t="shared" si="9"/>
        <v>1.0417360417360417</v>
      </c>
    </row>
    <row r="89" spans="1:9" x14ac:dyDescent="0.2">
      <c r="A89" s="4">
        <f>IF('True_Odds_Calculator_3-way'!A88="","",'True_Odds_Calculator_3-way'!A88)</f>
        <v>1.85</v>
      </c>
      <c r="B89" s="4">
        <f>IF('True_Odds_Calculator_3-way'!B88="","",'True_Odds_Calculator_3-way'!B88)</f>
        <v>3.26</v>
      </c>
      <c r="C89" s="4">
        <f>IF('True_Odds_Calculator_3-way'!C88="","",'True_Odds_Calculator_3-way'!C88)</f>
        <v>4.7300000000000004</v>
      </c>
      <c r="D89" s="4">
        <f t="shared" si="5"/>
        <v>5.8705497284467167E-2</v>
      </c>
      <c r="E89" s="4">
        <f t="shared" si="6"/>
        <v>1.9194888025563912</v>
      </c>
      <c r="F89" s="4">
        <f t="shared" si="7"/>
        <v>3.4821370372012983</v>
      </c>
      <c r="G89" s="4">
        <f t="shared" si="8"/>
        <v>5.2124600979514977</v>
      </c>
      <c r="I89" s="4">
        <f t="shared" si="9"/>
        <v>1.0587054972844672</v>
      </c>
    </row>
    <row r="90" spans="1:9" x14ac:dyDescent="0.2">
      <c r="A90" s="4">
        <f>IF('True_Odds_Calculator_3-way'!A89="","",'True_Odds_Calculator_3-way'!A89)</f>
        <v>2.99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2.31</v>
      </c>
      <c r="D90" s="4">
        <f t="shared" si="5"/>
        <v>5.6365934476012347E-2</v>
      </c>
      <c r="E90" s="4">
        <f t="shared" si="6"/>
        <v>3.1679703928818346</v>
      </c>
      <c r="F90" s="4">
        <f t="shared" si="7"/>
        <v>3.7005692363771576</v>
      </c>
      <c r="G90" s="4">
        <f t="shared" si="8"/>
        <v>2.4148068922362071</v>
      </c>
      <c r="I90" s="4">
        <f t="shared" si="9"/>
        <v>1.0563659344760123</v>
      </c>
    </row>
    <row r="91" spans="1:9" x14ac:dyDescent="0.2">
      <c r="A91" s="4">
        <f>IF('True_Odds_Calculator_3-way'!A90="","",'True_Odds_Calculator_3-way'!A90)</f>
        <v>2.38</v>
      </c>
      <c r="B91" s="4">
        <f>IF('True_Odds_Calculator_3-way'!B90="","",'True_Odds_Calculator_3-way'!B90)</f>
        <v>3.19</v>
      </c>
      <c r="C91" s="4">
        <f>IF('True_Odds_Calculator_3-way'!C90="","",'True_Odds_Calculator_3-way'!C90)</f>
        <v>3.22</v>
      </c>
      <c r="D91" s="4">
        <f t="shared" si="5"/>
        <v>4.4206697262522354E-2</v>
      </c>
      <c r="E91" s="4">
        <f t="shared" si="6"/>
        <v>2.4665018131687559</v>
      </c>
      <c r="F91" s="4">
        <f t="shared" si="7"/>
        <v>3.3473469111300536</v>
      </c>
      <c r="G91" s="4">
        <f t="shared" si="8"/>
        <v>3.3803947329364408</v>
      </c>
      <c r="I91" s="4">
        <f t="shared" si="9"/>
        <v>1.0442066972625224</v>
      </c>
    </row>
    <row r="92" spans="1:9" x14ac:dyDescent="0.2">
      <c r="A92" s="4">
        <f>IF('True_Odds_Calculator_3-way'!A91="","",'True_Odds_Calculator_3-way'!A91)</f>
        <v>2.75</v>
      </c>
      <c r="B92" s="4">
        <f>IF('True_Odds_Calculator_3-way'!B91="","",'True_Odds_Calculator_3-way'!B91)</f>
        <v>3.66</v>
      </c>
      <c r="C92" s="4">
        <f>IF('True_Odds_Calculator_3-way'!C91="","",'True_Odds_Calculator_3-way'!C91)</f>
        <v>2.4500000000000002</v>
      </c>
      <c r="D92" s="4">
        <f t="shared" si="5"/>
        <v>4.5023672658333069E-2</v>
      </c>
      <c r="E92" s="4">
        <f t="shared" si="6"/>
        <v>2.8683830443085214</v>
      </c>
      <c r="F92" s="4">
        <f t="shared" si="7"/>
        <v>3.8727244172806872</v>
      </c>
      <c r="G92" s="4">
        <f t="shared" si="8"/>
        <v>2.5435236679015638</v>
      </c>
      <c r="I92" s="4">
        <f t="shared" si="9"/>
        <v>1.0450236726583331</v>
      </c>
    </row>
    <row r="93" spans="1:9" x14ac:dyDescent="0.2">
      <c r="A93" s="4">
        <f>IF('True_Odds_Calculator_3-way'!A92="","",'True_Odds_Calculator_3-way'!A92)</f>
        <v>1.92</v>
      </c>
      <c r="B93" s="4">
        <f>IF('True_Odds_Calculator_3-way'!B92="","",'True_Odds_Calculator_3-way'!B92)</f>
        <v>3.72</v>
      </c>
      <c r="C93" s="4">
        <f>IF('True_Odds_Calculator_3-way'!C92="","",'True_Odds_Calculator_3-way'!C92)</f>
        <v>3.9</v>
      </c>
      <c r="D93" s="4">
        <f t="shared" si="5"/>
        <v>4.6060794044665121E-2</v>
      </c>
      <c r="E93" s="4">
        <f t="shared" si="6"/>
        <v>1.9783186745755779</v>
      </c>
      <c r="F93" s="4">
        <f t="shared" si="7"/>
        <v>3.945339588007343</v>
      </c>
      <c r="G93" s="4">
        <f t="shared" si="8"/>
        <v>4.1484023161055124</v>
      </c>
      <c r="I93" s="4">
        <f t="shared" si="9"/>
        <v>1.0460607940446651</v>
      </c>
    </row>
    <row r="94" spans="1:9" x14ac:dyDescent="0.2">
      <c r="A94" s="4">
        <f>IF('True_Odds_Calculator_3-way'!A93="","",'True_Odds_Calculator_3-way'!A93)</f>
        <v>3.79</v>
      </c>
      <c r="B94" s="4">
        <f>IF('True_Odds_Calculator_3-way'!B93="","",'True_Odds_Calculator_3-way'!B93)</f>
        <v>3.5</v>
      </c>
      <c r="C94" s="4">
        <f>IF('True_Odds_Calculator_3-way'!C93="","",'True_Odds_Calculator_3-way'!C93)</f>
        <v>2.09</v>
      </c>
      <c r="D94" s="4">
        <f t="shared" si="5"/>
        <v>2.8035427979880234E-2</v>
      </c>
      <c r="E94" s="4">
        <f t="shared" si="6"/>
        <v>3.9291634680114806</v>
      </c>
      <c r="F94" s="4">
        <f t="shared" si="7"/>
        <v>3.6183489551271322</v>
      </c>
      <c r="G94" s="4">
        <f t="shared" si="8"/>
        <v>2.1316336795432846</v>
      </c>
      <c r="I94" s="4">
        <f t="shared" si="9"/>
        <v>1.0280354279798802</v>
      </c>
    </row>
    <row r="95" spans="1:9" x14ac:dyDescent="0.2">
      <c r="A95" s="4">
        <f>IF('True_Odds_Calculator_3-way'!A94="","",'True_Odds_Calculator_3-way'!A94)</f>
        <v>2.09</v>
      </c>
      <c r="B95" s="4">
        <f>IF('True_Odds_Calculator_3-way'!B94="","",'True_Odds_Calculator_3-way'!B94)</f>
        <v>3.45</v>
      </c>
      <c r="C95" s="4">
        <f>IF('True_Odds_Calculator_3-way'!C94="","",'True_Odds_Calculator_3-way'!C94)</f>
        <v>3.85</v>
      </c>
      <c r="D95" s="4">
        <f t="shared" si="5"/>
        <v>2.806423172555883E-2</v>
      </c>
      <c r="E95" s="4">
        <f t="shared" si="6"/>
        <v>2.1316773071860458</v>
      </c>
      <c r="F95" s="4">
        <f t="shared" si="7"/>
        <v>3.5650582127679611</v>
      </c>
      <c r="G95" s="4">
        <f t="shared" si="8"/>
        <v>3.9938412438841042</v>
      </c>
      <c r="I95" s="4">
        <f t="shared" si="9"/>
        <v>1.0280642317255588</v>
      </c>
    </row>
    <row r="96" spans="1:9" x14ac:dyDescent="0.2">
      <c r="A96" s="4">
        <f>IF('True_Odds_Calculator_3-way'!A95="","",'True_Odds_Calculator_3-way'!A95)</f>
        <v>1.88</v>
      </c>
      <c r="B96" s="4">
        <f>IF('True_Odds_Calculator_3-way'!B95="","",'True_Odds_Calculator_3-way'!B95)</f>
        <v>3.8</v>
      </c>
      <c r="C96" s="4">
        <f>IF('True_Odds_Calculator_3-way'!C95="","",'True_Odds_Calculator_3-way'!C95)</f>
        <v>3.97</v>
      </c>
      <c r="D96" s="4">
        <f t="shared" si="5"/>
        <v>4.6961957119606268E-2</v>
      </c>
      <c r="E96" s="4">
        <f t="shared" si="6"/>
        <v>1.9370050776213126</v>
      </c>
      <c r="F96" s="4">
        <f t="shared" si="7"/>
        <v>4.0403402270206188</v>
      </c>
      <c r="G96" s="4">
        <f t="shared" si="8"/>
        <v>4.2330697191254947</v>
      </c>
      <c r="I96" s="4">
        <f t="shared" si="9"/>
        <v>1.0469619571196063</v>
      </c>
    </row>
    <row r="97" spans="1:9" x14ac:dyDescent="0.2">
      <c r="A97" s="4">
        <f>IF('True_Odds_Calculator_3-way'!A96="","",'True_Odds_Calculator_3-way'!A96)</f>
        <v>3.96</v>
      </c>
      <c r="B97" s="4">
        <f>IF('True_Odds_Calculator_3-way'!B96="","",'True_Odds_Calculator_3-way'!B96)</f>
        <v>4.05</v>
      </c>
      <c r="C97" s="4">
        <f>IF('True_Odds_Calculator_3-way'!C96="","",'True_Odds_Calculator_3-way'!C96)</f>
        <v>1.83</v>
      </c>
      <c r="D97" s="4">
        <f t="shared" si="5"/>
        <v>4.5886920203860093E-2</v>
      </c>
      <c r="E97" s="4">
        <f t="shared" si="6"/>
        <v>4.2153253535327417</v>
      </c>
      <c r="F97" s="4">
        <f t="shared" si="7"/>
        <v>4.317454853571995</v>
      </c>
      <c r="G97" s="4">
        <f t="shared" si="8"/>
        <v>1.8826986582915735</v>
      </c>
      <c r="I97" s="4">
        <f t="shared" si="9"/>
        <v>1.0458869202038601</v>
      </c>
    </row>
    <row r="98" spans="1:9" x14ac:dyDescent="0.2">
      <c r="A98" s="4">
        <f>IF('True_Odds_Calculator_3-way'!A97="","",'True_Odds_Calculator_3-way'!A97)</f>
        <v>2.42</v>
      </c>
      <c r="B98" s="4">
        <f>IF('True_Odds_Calculator_3-way'!B97="","",'True_Odds_Calculator_3-way'!B97)</f>
        <v>3.97</v>
      </c>
      <c r="C98" s="4">
        <f>IF('True_Odds_Calculator_3-way'!C97="","",'True_Odds_Calculator_3-way'!C97)</f>
        <v>2.64</v>
      </c>
      <c r="D98" s="4">
        <f t="shared" si="5"/>
        <v>4.3900188049489586E-2</v>
      </c>
      <c r="E98" s="4">
        <f t="shared" si="6"/>
        <v>2.508845282274327</v>
      </c>
      <c r="F98" s="4">
        <f t="shared" si="7"/>
        <v>4.2148605634008778</v>
      </c>
      <c r="G98" s="4">
        <f t="shared" si="8"/>
        <v>2.7460872989659286</v>
      </c>
      <c r="I98" s="4">
        <f t="shared" si="9"/>
        <v>1.0439001880494896</v>
      </c>
    </row>
    <row r="99" spans="1:9" x14ac:dyDescent="0.2">
      <c r="A99" s="4">
        <f>IF('True_Odds_Calculator_3-way'!A98="","",'True_Odds_Calculator_3-way'!A98)</f>
        <v>1.46</v>
      </c>
      <c r="B99" s="4">
        <f>IF('True_Odds_Calculator_3-way'!B98="","",'True_Odds_Calculator_3-way'!B98)</f>
        <v>4.6900000000000004</v>
      </c>
      <c r="C99" s="4">
        <f>IF('True_Odds_Calculator_3-way'!C98="","",'True_Odds_Calculator_3-way'!C98)</f>
        <v>7.4</v>
      </c>
      <c r="D99" s="4">
        <f t="shared" si="5"/>
        <v>3.3286258189140883E-2</v>
      </c>
      <c r="E99" s="4">
        <f t="shared" si="6"/>
        <v>1.4840404344919367</v>
      </c>
      <c r="F99" s="4">
        <f t="shared" si="7"/>
        <v>4.9474531787422498</v>
      </c>
      <c r="G99" s="4">
        <f t="shared" si="8"/>
        <v>8.0619339865800832</v>
      </c>
      <c r="I99" s="4">
        <f t="shared" si="9"/>
        <v>1.0332862581891409</v>
      </c>
    </row>
    <row r="100" spans="1:9" x14ac:dyDescent="0.2">
      <c r="A100" s="4">
        <f>IF('True_Odds_Calculator_3-way'!A99="","",'True_Odds_Calculator_3-way'!A99)</f>
        <v>1.48</v>
      </c>
      <c r="B100" s="4">
        <f>IF('True_Odds_Calculator_3-way'!B99="","",'True_Odds_Calculator_3-way'!B99)</f>
        <v>4.79</v>
      </c>
      <c r="C100" s="4">
        <f>IF('True_Odds_Calculator_3-way'!C99="","",'True_Odds_Calculator_3-way'!C99)</f>
        <v>6.83</v>
      </c>
      <c r="D100" s="4">
        <f t="shared" si="5"/>
        <v>3.085682723287908E-2</v>
      </c>
      <c r="E100" s="4">
        <f t="shared" si="6"/>
        <v>1.5028778609706577</v>
      </c>
      <c r="F100" s="4">
        <f t="shared" si="7"/>
        <v>5.0382235372203166</v>
      </c>
      <c r="G100" s="4">
        <f t="shared" si="8"/>
        <v>7.3460663788206624</v>
      </c>
      <c r="I100" s="4">
        <f t="shared" si="9"/>
        <v>1.0308568272328791</v>
      </c>
    </row>
    <row r="101" spans="1:9" x14ac:dyDescent="0.2">
      <c r="A101" s="4">
        <f>IF('True_Odds_Calculator_3-way'!A100="","",'True_Odds_Calculator_3-way'!A100)</f>
        <v>1.93</v>
      </c>
      <c r="B101" s="4">
        <f>IF('True_Odds_Calculator_3-way'!B100="","",'True_Odds_Calculator_3-way'!B100)</f>
        <v>3.9</v>
      </c>
      <c r="C101" s="4">
        <f>IF('True_Odds_Calculator_3-way'!C100="","",'True_Odds_Calculator_3-way'!C100)</f>
        <v>3.95</v>
      </c>
      <c r="D101" s="4">
        <f t="shared" si="5"/>
        <v>2.7709528398188521E-2</v>
      </c>
      <c r="E101" s="4">
        <f t="shared" si="6"/>
        <v>1.9650295266808619</v>
      </c>
      <c r="F101" s="4">
        <f t="shared" si="7"/>
        <v>4.045737107451699</v>
      </c>
      <c r="G101" s="4">
        <f t="shared" si="8"/>
        <v>4.0995695667860916</v>
      </c>
      <c r="I101" s="4">
        <f t="shared" si="9"/>
        <v>1.0277095283981885</v>
      </c>
    </row>
    <row r="102" spans="1:9" x14ac:dyDescent="0.2">
      <c r="A102" s="4">
        <f>IF('True_Odds_Calculator_3-way'!A101="","",'True_Odds_Calculator_3-way'!A101)</f>
        <v>1.99</v>
      </c>
      <c r="B102" s="4">
        <f>IF('True_Odds_Calculator_3-way'!B101="","",'True_Odds_Calculator_3-way'!B101)</f>
        <v>3.76</v>
      </c>
      <c r="C102" s="4">
        <f>IF('True_Odds_Calculator_3-way'!C101="","",'True_Odds_Calculator_3-way'!C101)</f>
        <v>3.85</v>
      </c>
      <c r="D102" s="4">
        <f t="shared" si="5"/>
        <v>2.8210269362840545E-2</v>
      </c>
      <c r="E102" s="4">
        <f t="shared" si="6"/>
        <v>2.0279486213180506</v>
      </c>
      <c r="F102" s="4">
        <f t="shared" si="7"/>
        <v>3.8978145250912859</v>
      </c>
      <c r="G102" s="4">
        <f t="shared" si="8"/>
        <v>3.9946178656906959</v>
      </c>
      <c r="I102" s="4">
        <f t="shared" si="9"/>
        <v>1.0282102693628405</v>
      </c>
    </row>
    <row r="103" spans="1:9" x14ac:dyDescent="0.2">
      <c r="A103" s="4">
        <f>IF('True_Odds_Calculator_3-way'!A102="","",'True_Odds_Calculator_3-way'!A102)</f>
        <v>1.65</v>
      </c>
      <c r="B103" s="4">
        <f>IF('True_Odds_Calculator_3-way'!B102="","",'True_Odds_Calculator_3-way'!B102)</f>
        <v>4.5199999999999996</v>
      </c>
      <c r="C103" s="4">
        <f>IF('True_Odds_Calculator_3-way'!C102="","",'True_Odds_Calculator_3-way'!C102)</f>
        <v>4.87</v>
      </c>
      <c r="D103" s="4">
        <f t="shared" si="5"/>
        <v>3.2638353148610966E-2</v>
      </c>
      <c r="E103" s="4">
        <f t="shared" si="6"/>
        <v>1.6801607234714986</v>
      </c>
      <c r="F103" s="4">
        <f t="shared" si="7"/>
        <v>4.7537670596386024</v>
      </c>
      <c r="G103" s="4">
        <f t="shared" si="8"/>
        <v>5.1424627251686754</v>
      </c>
      <c r="I103" s="4">
        <f t="shared" si="9"/>
        <v>1.032638353148611</v>
      </c>
    </row>
    <row r="104" spans="1:9" x14ac:dyDescent="0.2">
      <c r="A104" s="4">
        <f>IF('True_Odds_Calculator_3-way'!A103="","",'True_Odds_Calculator_3-way'!A103)</f>
        <v>1.81</v>
      </c>
      <c r="B104" s="4">
        <f>IF('True_Odds_Calculator_3-way'!B103="","",'True_Odds_Calculator_3-way'!B103)</f>
        <v>4.05</v>
      </c>
      <c r="C104" s="4">
        <f>IF('True_Odds_Calculator_3-way'!C103="","",'True_Odds_Calculator_3-way'!C103)</f>
        <v>4.33</v>
      </c>
      <c r="D104" s="4">
        <f t="shared" si="5"/>
        <v>3.0346650309307499E-2</v>
      </c>
      <c r="E104" s="4">
        <f t="shared" si="6"/>
        <v>1.8437576270036178</v>
      </c>
      <c r="F104" s="4">
        <f t="shared" si="7"/>
        <v>4.2230081026969888</v>
      </c>
      <c r="G104" s="4">
        <f t="shared" si="8"/>
        <v>4.5283429232036019</v>
      </c>
      <c r="I104" s="4">
        <f t="shared" si="9"/>
        <v>1.0303466503093075</v>
      </c>
    </row>
    <row r="105" spans="1:9" x14ac:dyDescent="0.2">
      <c r="A105" s="4">
        <f>IF('True_Odds_Calculator_3-way'!A104="","",'True_Odds_Calculator_3-way'!A104)</f>
        <v>2.57</v>
      </c>
      <c r="B105" s="4">
        <f>IF('True_Odds_Calculator_3-way'!B104="","",'True_Odds_Calculator_3-way'!B104)</f>
        <v>3.67</v>
      </c>
      <c r="C105" s="4">
        <f>IF('True_Odds_Calculator_3-way'!C104="","",'True_Odds_Calculator_3-way'!C104)</f>
        <v>2.73</v>
      </c>
      <c r="D105" s="4">
        <f t="shared" si="5"/>
        <v>2.788498869882261E-2</v>
      </c>
      <c r="E105" s="4">
        <f t="shared" si="6"/>
        <v>2.6328949643527464</v>
      </c>
      <c r="F105" s="4">
        <f t="shared" si="7"/>
        <v>3.7996148800063669</v>
      </c>
      <c r="G105" s="4">
        <f t="shared" si="8"/>
        <v>2.8010783137831683</v>
      </c>
      <c r="I105" s="4">
        <f t="shared" si="9"/>
        <v>1.0278849886988226</v>
      </c>
    </row>
    <row r="106" spans="1:9" x14ac:dyDescent="0.2">
      <c r="A106" s="4">
        <f>IF('True_Odds_Calculator_3-way'!A105="","",'True_Odds_Calculator_3-way'!A105)</f>
        <v>1.67</v>
      </c>
      <c r="B106" s="4">
        <f>IF('True_Odds_Calculator_3-way'!B105="","",'True_Odds_Calculator_3-way'!B105)</f>
        <v>4.03</v>
      </c>
      <c r="C106" s="4">
        <f>IF('True_Odds_Calculator_3-way'!C105="","",'True_Odds_Calculator_3-way'!C105)</f>
        <v>5.49</v>
      </c>
      <c r="D106" s="4">
        <f t="shared" si="5"/>
        <v>2.9090715503189424E-2</v>
      </c>
      <c r="E106" s="4">
        <f t="shared" si="6"/>
        <v>1.6974888486083508</v>
      </c>
      <c r="F106" s="4">
        <f t="shared" si="7"/>
        <v>4.1938910896457298</v>
      </c>
      <c r="G106" s="4">
        <f t="shared" si="8"/>
        <v>5.7986996277199667</v>
      </c>
      <c r="I106" s="4">
        <f t="shared" si="9"/>
        <v>1.0290907155031894</v>
      </c>
    </row>
    <row r="107" spans="1:9" x14ac:dyDescent="0.2">
      <c r="A107" s="4">
        <f>IF('True_Odds_Calculator_3-way'!A106="","",'True_Odds_Calculator_3-way'!A106)</f>
        <v>1.95</v>
      </c>
      <c r="B107" s="4">
        <f>IF('True_Odds_Calculator_3-way'!B106="","",'True_Odds_Calculator_3-way'!B106)</f>
        <v>3.82</v>
      </c>
      <c r="C107" s="4">
        <f>IF('True_Odds_Calculator_3-way'!C106="","",'True_Odds_Calculator_3-way'!C106)</f>
        <v>3.93</v>
      </c>
      <c r="D107" s="4">
        <f t="shared" si="5"/>
        <v>2.9053543741206278E-2</v>
      </c>
      <c r="E107" s="4">
        <f t="shared" si="6"/>
        <v>1.9875341925400689</v>
      </c>
      <c r="F107" s="4">
        <f t="shared" si="7"/>
        <v>3.966749277438046</v>
      </c>
      <c r="G107" s="4">
        <f t="shared" si="8"/>
        <v>4.0854945021205822</v>
      </c>
      <c r="I107" s="4">
        <f t="shared" si="9"/>
        <v>1.0290535437412063</v>
      </c>
    </row>
    <row r="108" spans="1:9" x14ac:dyDescent="0.2">
      <c r="A108" s="4">
        <f>IF('True_Odds_Calculator_3-way'!A107="","",'True_Odds_Calculator_3-way'!A107)</f>
        <v>1.7</v>
      </c>
      <c r="B108" s="4">
        <f>IF('True_Odds_Calculator_3-way'!B107="","",'True_Odds_Calculator_3-way'!B107)</f>
        <v>3.85</v>
      </c>
      <c r="C108" s="4">
        <f>IF('True_Odds_Calculator_3-way'!C107="","",'True_Odds_Calculator_3-way'!C107)</f>
        <v>5.51</v>
      </c>
      <c r="D108" s="4">
        <f t="shared" si="5"/>
        <v>2.9463757124694512E-2</v>
      </c>
      <c r="E108" s="4">
        <f t="shared" si="6"/>
        <v>1.7288653591241006</v>
      </c>
      <c r="F108" s="4">
        <f t="shared" si="7"/>
        <v>4.0012963021179102</v>
      </c>
      <c r="G108" s="4">
        <f t="shared" si="8"/>
        <v>5.8252330737194074</v>
      </c>
      <c r="I108" s="4">
        <f t="shared" si="9"/>
        <v>1.0294637571246945</v>
      </c>
    </row>
    <row r="109" spans="1:9" x14ac:dyDescent="0.2">
      <c r="A109" s="4">
        <f>IF('True_Odds_Calculator_3-way'!A108="","",'True_Odds_Calculator_3-way'!A108)</f>
        <v>1.22</v>
      </c>
      <c r="B109" s="4">
        <f>IF('True_Odds_Calculator_3-way'!B108="","",'True_Odds_Calculator_3-way'!B108)</f>
        <v>6.3</v>
      </c>
      <c r="C109" s="4">
        <f>IF('True_Odds_Calculator_3-way'!C108="","",'True_Odds_Calculator_3-way'!C108)</f>
        <v>12.48</v>
      </c>
      <c r="D109" s="4">
        <f t="shared" si="5"/>
        <v>5.8530495005904903E-2</v>
      </c>
      <c r="E109" s="4">
        <f t="shared" si="6"/>
        <v>1.2497469791235627</v>
      </c>
      <c r="F109" s="4">
        <f t="shared" si="7"/>
        <v>7.1828763471457595</v>
      </c>
      <c r="G109" s="4">
        <f t="shared" si="8"/>
        <v>16.496739220164557</v>
      </c>
      <c r="I109" s="4">
        <f t="shared" si="9"/>
        <v>1.0585304950059049</v>
      </c>
    </row>
    <row r="110" spans="1:9" x14ac:dyDescent="0.2">
      <c r="A110" s="4">
        <f>IF('True_Odds_Calculator_3-way'!A109="","",'True_Odds_Calculator_3-way'!A109)</f>
        <v>2.2000000000000002</v>
      </c>
      <c r="B110" s="4">
        <f>IF('True_Odds_Calculator_3-way'!B109="","",'True_Odds_Calculator_3-way'!B109)</f>
        <v>3.36</v>
      </c>
      <c r="C110" s="4">
        <f>IF('True_Odds_Calculator_3-way'!C109="","",'True_Odds_Calculator_3-way'!C109)</f>
        <v>3.41</v>
      </c>
      <c r="D110" s="4">
        <f t="shared" si="5"/>
        <v>4.5419634129311603E-2</v>
      </c>
      <c r="E110" s="4">
        <f t="shared" si="6"/>
        <v>2.2758017955984005</v>
      </c>
      <c r="F110" s="4">
        <f t="shared" si="7"/>
        <v>3.5400840405372005</v>
      </c>
      <c r="G110" s="4">
        <f t="shared" si="8"/>
        <v>3.5956316163856235</v>
      </c>
      <c r="I110" s="4">
        <f t="shared" si="9"/>
        <v>1.0454196341293116</v>
      </c>
    </row>
    <row r="111" spans="1:9" x14ac:dyDescent="0.2">
      <c r="A111" s="4">
        <f>IF('True_Odds_Calculator_3-way'!A110="","",'True_Odds_Calculator_3-way'!A110)</f>
        <v>2.13</v>
      </c>
      <c r="B111" s="4">
        <f>IF('True_Odds_Calculator_3-way'!B110="","",'True_Odds_Calculator_3-way'!B110)</f>
        <v>3.23</v>
      </c>
      <c r="C111" s="4">
        <f>IF('True_Odds_Calculator_3-way'!C110="","",'True_Odds_Calculator_3-way'!C110)</f>
        <v>3.76</v>
      </c>
      <c r="D111" s="4">
        <f t="shared" si="5"/>
        <v>4.5038538103442161E-2</v>
      </c>
      <c r="E111" s="4">
        <f t="shared" si="6"/>
        <v>2.2003617648016158</v>
      </c>
      <c r="F111" s="4">
        <f t="shared" si="7"/>
        <v>3.3946096910222692</v>
      </c>
      <c r="G111" s="4">
        <f t="shared" si="8"/>
        <v>3.9849432779806166</v>
      </c>
      <c r="I111" s="4">
        <f t="shared" si="9"/>
        <v>1.0450385381034422</v>
      </c>
    </row>
    <row r="112" spans="1:9" x14ac:dyDescent="0.2">
      <c r="A112" s="4">
        <f>IF('True_Odds_Calculator_3-way'!A111="","",'True_Odds_Calculator_3-way'!A111)</f>
        <v>1.66</v>
      </c>
      <c r="B112" s="4">
        <f>IF('True_Odds_Calculator_3-way'!B111="","",'True_Odds_Calculator_3-way'!B111)</f>
        <v>4.01</v>
      </c>
      <c r="C112" s="4">
        <f>IF('True_Odds_Calculator_3-way'!C111="","",'True_Odds_Calculator_3-way'!C111)</f>
        <v>5.19</v>
      </c>
      <c r="D112" s="4">
        <f t="shared" si="5"/>
        <v>4.4464424518016354E-2</v>
      </c>
      <c r="E112" s="4">
        <f t="shared" si="6"/>
        <v>1.7018722665850721</v>
      </c>
      <c r="F112" s="4">
        <f t="shared" si="7"/>
        <v>4.2633908587780178</v>
      </c>
      <c r="G112" s="4">
        <f t="shared" si="8"/>
        <v>5.6225022993270883</v>
      </c>
      <c r="I112" s="4">
        <f t="shared" si="9"/>
        <v>1.0444644245180164</v>
      </c>
    </row>
    <row r="113" spans="1:9" x14ac:dyDescent="0.2">
      <c r="A113" s="4">
        <f>IF('True_Odds_Calculator_3-way'!A112="","",'True_Odds_Calculator_3-way'!A112)</f>
        <v>1.87</v>
      </c>
      <c r="B113" s="4">
        <f>IF('True_Odds_Calculator_3-way'!B112="","",'True_Odds_Calculator_3-way'!B112)</f>
        <v>3.77</v>
      </c>
      <c r="C113" s="4">
        <f>IF('True_Odds_Calculator_3-way'!C112="","",'True_Odds_Calculator_3-way'!C112)</f>
        <v>4.13</v>
      </c>
      <c r="D113" s="4">
        <f t="shared" si="5"/>
        <v>4.2142098284017271E-2</v>
      </c>
      <c r="E113" s="4">
        <f t="shared" si="6"/>
        <v>1.9204474162124652</v>
      </c>
      <c r="F113" s="4">
        <f t="shared" si="7"/>
        <v>3.9808184534273932</v>
      </c>
      <c r="G113" s="4">
        <f t="shared" si="8"/>
        <v>4.384361456865733</v>
      </c>
      <c r="I113" s="4">
        <f t="shared" si="9"/>
        <v>1.0421420982840173</v>
      </c>
    </row>
    <row r="114" spans="1:9" x14ac:dyDescent="0.2">
      <c r="A114" s="4">
        <f>IF('True_Odds_Calculator_3-way'!A113="","",'True_Odds_Calculator_3-way'!A113)</f>
        <v>1.48</v>
      </c>
      <c r="B114" s="4">
        <f>IF('True_Odds_Calculator_3-way'!B113="","",'True_Odds_Calculator_3-way'!B113)</f>
        <v>4.13</v>
      </c>
      <c r="C114" s="4">
        <f>IF('True_Odds_Calculator_3-way'!C113="","",'True_Odds_Calculator_3-way'!C113)</f>
        <v>8.02</v>
      </c>
      <c r="D114" s="4">
        <f t="shared" si="5"/>
        <v>4.249470558274826E-2</v>
      </c>
      <c r="E114" s="4">
        <f t="shared" si="6"/>
        <v>1.5116911765975654</v>
      </c>
      <c r="F114" s="4">
        <f t="shared" si="7"/>
        <v>4.3866219677543592</v>
      </c>
      <c r="G114" s="4">
        <f t="shared" si="8"/>
        <v>9.0478595855014099</v>
      </c>
      <c r="I114" s="4">
        <f t="shared" si="9"/>
        <v>1.0424947055827483</v>
      </c>
    </row>
    <row r="115" spans="1:9" x14ac:dyDescent="0.2">
      <c r="A115" s="4">
        <f>IF('True_Odds_Calculator_3-way'!A114="","",'True_Odds_Calculator_3-way'!A114)</f>
        <v>2.06</v>
      </c>
      <c r="B115" s="4">
        <f>IF('True_Odds_Calculator_3-way'!B114="","",'True_Odds_Calculator_3-way'!B114)</f>
        <v>3.54</v>
      </c>
      <c r="C115" s="4">
        <f>IF('True_Odds_Calculator_3-way'!C114="","",'True_Odds_Calculator_3-way'!C114)</f>
        <v>3.83</v>
      </c>
      <c r="D115" s="4">
        <f t="shared" si="5"/>
        <v>2.9019374654223551E-2</v>
      </c>
      <c r="E115" s="4">
        <f t="shared" si="6"/>
        <v>2.1018834694641986</v>
      </c>
      <c r="F115" s="4">
        <f t="shared" si="7"/>
        <v>3.6655178212487294</v>
      </c>
      <c r="G115" s="4">
        <f t="shared" si="8"/>
        <v>3.9773532550815291</v>
      </c>
      <c r="I115" s="4">
        <f t="shared" si="9"/>
        <v>1.0290193746542236</v>
      </c>
    </row>
    <row r="116" spans="1:9" x14ac:dyDescent="0.2">
      <c r="A116" s="4">
        <f>IF('True_Odds_Calculator_3-way'!A115="","",'True_Odds_Calculator_3-way'!A115)</f>
        <v>2.6</v>
      </c>
      <c r="B116" s="4">
        <f>IF('True_Odds_Calculator_3-way'!B115="","",'True_Odds_Calculator_3-way'!B115)</f>
        <v>3.37</v>
      </c>
      <c r="C116" s="4">
        <f>IF('True_Odds_Calculator_3-way'!C115="","",'True_Odds_Calculator_3-way'!C115)</f>
        <v>2.8</v>
      </c>
      <c r="D116" s="4">
        <f t="shared" si="5"/>
        <v>3.8494146802752205E-2</v>
      </c>
      <c r="E116" s="4">
        <f t="shared" si="6"/>
        <v>2.6897338069552257</v>
      </c>
      <c r="F116" s="4">
        <f t="shared" si="7"/>
        <v>3.5223109171308793</v>
      </c>
      <c r="G116" s="4">
        <f t="shared" si="8"/>
        <v>2.9043470025570599</v>
      </c>
      <c r="I116" s="4">
        <f t="shared" si="9"/>
        <v>1.0384941468027522</v>
      </c>
    </row>
    <row r="117" spans="1:9" x14ac:dyDescent="0.2">
      <c r="A117" s="4">
        <f>IF('True_Odds_Calculator_3-way'!A116="","",'True_Odds_Calculator_3-way'!A116)</f>
        <v>2.1</v>
      </c>
      <c r="B117" s="4">
        <f>IF('True_Odds_Calculator_3-way'!B116="","",'True_Odds_Calculator_3-way'!B116)</f>
        <v>3.02</v>
      </c>
      <c r="C117" s="4">
        <f>IF('True_Odds_Calculator_3-way'!C116="","",'True_Odds_Calculator_3-way'!C116)</f>
        <v>4.01</v>
      </c>
      <c r="D117" s="4">
        <f t="shared" si="5"/>
        <v>5.6692862608537009E-2</v>
      </c>
      <c r="E117" s="4">
        <f t="shared" si="6"/>
        <v>2.186782470716981</v>
      </c>
      <c r="F117" s="4">
        <f t="shared" si="7"/>
        <v>3.2027855836099079</v>
      </c>
      <c r="G117" s="4">
        <f t="shared" si="8"/>
        <v>4.3387912571612501</v>
      </c>
      <c r="I117" s="4">
        <f t="shared" si="9"/>
        <v>1.056692862608537</v>
      </c>
    </row>
    <row r="118" spans="1:9" x14ac:dyDescent="0.2">
      <c r="A118" s="4">
        <f>IF('True_Odds_Calculator_3-way'!A117="","",'True_Odds_Calculator_3-way'!A117)</f>
        <v>3.98</v>
      </c>
      <c r="B118" s="4">
        <f>IF('True_Odds_Calculator_3-way'!B117="","",'True_Odds_Calculator_3-way'!B117)</f>
        <v>3.6</v>
      </c>
      <c r="C118" s="4">
        <f>IF('True_Odds_Calculator_3-way'!C117="","",'True_Odds_Calculator_3-way'!C117)</f>
        <v>1.98</v>
      </c>
      <c r="D118" s="4">
        <f t="shared" si="5"/>
        <v>3.4084564235318027E-2</v>
      </c>
      <c r="E118" s="4">
        <f t="shared" si="6"/>
        <v>4.1684945516098315</v>
      </c>
      <c r="F118" s="4">
        <f t="shared" si="7"/>
        <v>3.7535247046869049</v>
      </c>
      <c r="G118" s="4">
        <f t="shared" si="8"/>
        <v>2.0255667700532922</v>
      </c>
      <c r="I118" s="4">
        <f t="shared" si="9"/>
        <v>1.034084564235318</v>
      </c>
    </row>
    <row r="119" spans="1:9" x14ac:dyDescent="0.2">
      <c r="A119" s="4">
        <f>IF('True_Odds_Calculator_3-way'!A118="","",'True_Odds_Calculator_3-way'!A118)</f>
        <v>2.31</v>
      </c>
      <c r="B119" s="4">
        <f>IF('True_Odds_Calculator_3-way'!B118="","",'True_Odds_Calculator_3-way'!B118)</f>
        <v>3.84</v>
      </c>
      <c r="C119" s="4">
        <f>IF('True_Odds_Calculator_3-way'!C118="","",'True_Odds_Calculator_3-way'!C118)</f>
        <v>2.95</v>
      </c>
      <c r="D119" s="4">
        <f t="shared" si="5"/>
        <v>3.2300150414557249E-2</v>
      </c>
      <c r="E119" s="4">
        <f t="shared" si="6"/>
        <v>2.3689176246077861</v>
      </c>
      <c r="F119" s="4">
        <f t="shared" si="7"/>
        <v>4.0056086554534378</v>
      </c>
      <c r="G119" s="4">
        <f t="shared" si="8"/>
        <v>3.0467709747504275</v>
      </c>
      <c r="I119" s="4">
        <f t="shared" si="9"/>
        <v>1.0323001504145572</v>
      </c>
    </row>
    <row r="120" spans="1:9" x14ac:dyDescent="0.2">
      <c r="A120" s="4">
        <f>IF('True_Odds_Calculator_3-way'!A119="","",'True_Odds_Calculator_3-way'!A119)</f>
        <v>3.68</v>
      </c>
      <c r="B120" s="4">
        <f>IF('True_Odds_Calculator_3-way'!B119="","",'True_Odds_Calculator_3-way'!B119)</f>
        <v>3.57</v>
      </c>
      <c r="C120" s="4">
        <f>IF('True_Odds_Calculator_3-way'!C119="","",'True_Odds_Calculator_3-way'!C119)</f>
        <v>2.0699999999999998</v>
      </c>
      <c r="D120" s="4">
        <f t="shared" si="5"/>
        <v>3.4942962692323221E-2</v>
      </c>
      <c r="E120" s="4">
        <f t="shared" si="6"/>
        <v>3.8448011238001092</v>
      </c>
      <c r="F120" s="4">
        <f t="shared" si="7"/>
        <v>3.7248887936791957</v>
      </c>
      <c r="G120" s="4">
        <f t="shared" si="8"/>
        <v>2.1211421026572039</v>
      </c>
      <c r="I120" s="4">
        <f t="shared" si="9"/>
        <v>1.0349429626923232</v>
      </c>
    </row>
    <row r="121" spans="1:9" x14ac:dyDescent="0.2">
      <c r="A121" s="4">
        <f>IF('True_Odds_Calculator_3-way'!A120="","",'True_Odds_Calculator_3-way'!A120)</f>
        <v>2.4</v>
      </c>
      <c r="B121" s="4">
        <f>IF('True_Odds_Calculator_3-way'!B120="","",'True_Odds_Calculator_3-way'!B120)</f>
        <v>3.65</v>
      </c>
      <c r="C121" s="4">
        <f>IF('True_Odds_Calculator_3-way'!C120="","",'True_Odds_Calculator_3-way'!C120)</f>
        <v>2.97</v>
      </c>
      <c r="D121" s="4">
        <f t="shared" si="5"/>
        <v>2.7339606106729475E-2</v>
      </c>
      <c r="E121" s="4">
        <f t="shared" si="6"/>
        <v>2.4536658053077316</v>
      </c>
      <c r="F121" s="4">
        <f t="shared" si="7"/>
        <v>3.7755880944433962</v>
      </c>
      <c r="G121" s="4">
        <f t="shared" si="8"/>
        <v>3.0526229335085482</v>
      </c>
      <c r="I121" s="4">
        <f t="shared" si="9"/>
        <v>1.0273396061067295</v>
      </c>
    </row>
    <row r="122" spans="1:9" x14ac:dyDescent="0.2">
      <c r="A122" s="4">
        <f>IF('True_Odds_Calculator_3-way'!A121="","",'True_Odds_Calculator_3-way'!A121)</f>
        <v>1.87</v>
      </c>
      <c r="B122" s="4">
        <f>IF('True_Odds_Calculator_3-way'!B121="","",'True_Odds_Calculator_3-way'!B121)</f>
        <v>3.48</v>
      </c>
      <c r="C122" s="4">
        <f>IF('True_Odds_Calculator_3-way'!C121="","",'True_Odds_Calculator_3-way'!C121)</f>
        <v>4.47</v>
      </c>
      <c r="D122" s="4">
        <f t="shared" si="5"/>
        <v>4.5829326660288938E-2</v>
      </c>
      <c r="E122" s="4">
        <f t="shared" si="6"/>
        <v>1.9249911191839919</v>
      </c>
      <c r="F122" s="4">
        <f t="shared" si="7"/>
        <v>3.6753912174629826</v>
      </c>
      <c r="G122" s="4">
        <f t="shared" si="8"/>
        <v>4.7976080052460537</v>
      </c>
      <c r="I122" s="4">
        <f t="shared" si="9"/>
        <v>1.0458293266602889</v>
      </c>
    </row>
    <row r="123" spans="1:9" x14ac:dyDescent="0.2">
      <c r="A123" s="4">
        <f>IF('True_Odds_Calculator_3-way'!A122="","",'True_Odds_Calculator_3-way'!A122)</f>
        <v>2.64</v>
      </c>
      <c r="B123" s="4">
        <f>IF('True_Odds_Calculator_3-way'!B122="","",'True_Odds_Calculator_3-way'!B122)</f>
        <v>3.24</v>
      </c>
      <c r="C123" s="4">
        <f>IF('True_Odds_Calculator_3-way'!C122="","",'True_Odds_Calculator_3-way'!C122)</f>
        <v>2.84</v>
      </c>
      <c r="D123" s="4">
        <f t="shared" si="5"/>
        <v>3.954253015285869E-2</v>
      </c>
      <c r="E123" s="4">
        <f t="shared" si="6"/>
        <v>2.7351771250684571</v>
      </c>
      <c r="F123" s="4">
        <f t="shared" si="7"/>
        <v>3.3845399341935138</v>
      </c>
      <c r="G123" s="4">
        <f t="shared" si="8"/>
        <v>2.9504457935280257</v>
      </c>
      <c r="I123" s="4">
        <f t="shared" si="9"/>
        <v>1.0395425301528587</v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76" zoomScaleNormal="76" workbookViewId="0">
      <pane ySplit="2" topLeftCell="A41" activePane="bottomLeft" state="frozen"/>
      <selection pane="bottomLeft" activeCell="AE94" sqref="AE9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3.27</v>
      </c>
      <c r="B3">
        <v>3.34</v>
      </c>
      <c r="C3">
        <v>2.33</v>
      </c>
      <c r="D3" s="20">
        <f>IF(OR($A3="",$B3="",$C3=""),"",(1/A3)+(1/B3)+(1/C3)-1)</f>
        <v>3.4396144514530436E-2</v>
      </c>
      <c r="E3" s="17">
        <f>IF(OR($A3="",$B3="",$C3=""),"",A3*'MPTO_working_3-way'!$I2)</f>
        <v>3.3824753925625144</v>
      </c>
      <c r="F3" s="21">
        <f>IF(OR($A3="",$B3="",$C3=""),"",B3*'MPTO_working_3-way'!$I2)</f>
        <v>3.4548831226785315</v>
      </c>
      <c r="G3" s="22">
        <f>IF(OR($A3="",$B3="",$C3=""),"",C3*'MPTO_working_3-way'!$I2)</f>
        <v>2.4101430167188558</v>
      </c>
      <c r="H3" s="17">
        <f>IF(OR($A3="",$B3="",$C3=""),"",'MPTO_working_3-way'!E2)</f>
        <v>3.3973736447932192</v>
      </c>
      <c r="I3" s="21">
        <f>IF(OR($A3="",$B3="",$C3=""),"",'MPTO_working_3-way'!F2)</f>
        <v>3.472996216812724</v>
      </c>
      <c r="J3" s="22">
        <f>IF(OR($A3="",$B3="",$C3=""),"",'MPTO_working_3-way'!G2)</f>
        <v>2.3939528682480522</v>
      </c>
      <c r="K3" s="17">
        <f>IF(OR($A3="",$B3="",$C3=""),"",'OddsRatio_working_3-way'!H2)</f>
        <v>3.391118049126562</v>
      </c>
      <c r="L3" s="21">
        <f>IF(OR($A3="",$B3="",$C3=""),"",'OddsRatio_working_3-way'!I2)</f>
        <v>3.4648529669410375</v>
      </c>
      <c r="M3" s="22">
        <f>IF(OR($A3="",$B3="",$C3=""),"",'OddsRatio_working_3-way'!J2)</f>
        <v>2.4009634384750336</v>
      </c>
      <c r="N3" s="23">
        <f>(1/E3)* 100</f>
        <v>29.564147079941193</v>
      </c>
      <c r="O3" s="24">
        <f>(1/F3)* 100</f>
        <v>28.944539207008297</v>
      </c>
      <c r="P3" s="24">
        <f>(1/G3)* 100</f>
        <v>41.491313713050516</v>
      </c>
      <c r="Q3" t="s">
        <v>267</v>
      </c>
      <c r="R3" t="s">
        <v>162</v>
      </c>
      <c r="S3" s="58" t="s">
        <v>321</v>
      </c>
      <c r="AD3" s="28"/>
      <c r="AE3" s="28"/>
      <c r="AH3" s="37"/>
      <c r="AI3" s="28"/>
      <c r="AJ3" t="s">
        <v>166</v>
      </c>
    </row>
    <row r="4" spans="1:36" s="40" customFormat="1" ht="15" x14ac:dyDescent="0.25">
      <c r="A4">
        <v>1.79</v>
      </c>
      <c r="B4">
        <v>4.1500000000000004</v>
      </c>
      <c r="C4">
        <v>4.37</v>
      </c>
      <c r="D4" s="20">
        <f t="shared" ref="D4:D67" si="0">IF(OR($A4="",$B4="",$C4=""),"",(1/A4)+(1/B4)+(1/C4)-1)</f>
        <v>2.8456025243861705E-2</v>
      </c>
      <c r="E4" s="17">
        <f>IF(OR($A4="",$B4="",$C4=""),"",A4*'MPTO_working_3-way'!$I3)</f>
        <v>1.8409362851865125</v>
      </c>
      <c r="F4" s="21">
        <f>IF(OR($A4="",$B4="",$C4=""),"",B4*'MPTO_working_3-way'!$I3)</f>
        <v>4.2680925047620262</v>
      </c>
      <c r="G4" s="22">
        <f>IF(OR($A4="",$B4="",$C4=""),"",C4*'MPTO_working_3-way'!$I3)</f>
        <v>4.4943528303156759</v>
      </c>
      <c r="H4" s="17"/>
      <c r="I4" s="21"/>
      <c r="J4" s="22"/>
      <c r="K4" s="17"/>
      <c r="L4" s="21"/>
      <c r="M4" s="22"/>
      <c r="N4" s="23">
        <f t="shared" ref="N4" si="1">(1/E4)* 100</f>
        <v>54.320185225676397</v>
      </c>
      <c r="O4" s="24">
        <f t="shared" ref="O4" si="2">(1/F4)* 100</f>
        <v>23.429670253966449</v>
      </c>
      <c r="P4" s="24">
        <f t="shared" ref="P4" si="3">(1/G4)* 100</f>
        <v>22.250144520357154</v>
      </c>
      <c r="Q4" t="s">
        <v>142</v>
      </c>
      <c r="R4" t="s">
        <v>154</v>
      </c>
      <c r="S4" s="58" t="s">
        <v>321</v>
      </c>
      <c r="AD4" s="37"/>
      <c r="AE4" s="37"/>
      <c r="AH4" s="37"/>
      <c r="AI4" s="37"/>
      <c r="AJ4" t="s">
        <v>164</v>
      </c>
    </row>
    <row r="5" spans="1:36" s="40" customFormat="1" ht="15" x14ac:dyDescent="0.25">
      <c r="A5">
        <v>1.72</v>
      </c>
      <c r="B5">
        <v>3.97</v>
      </c>
      <c r="C5">
        <v>5.03</v>
      </c>
      <c r="D5" s="20">
        <f t="shared" si="0"/>
        <v>3.2091674660606362E-2</v>
      </c>
      <c r="E5" s="17">
        <f>IF(OR($A5="",$B5="",$C5=""),"",A5*'MPTO_working_3-way'!$I4)</f>
        <v>1.7751976804162428</v>
      </c>
      <c r="F5" s="21">
        <f>IF(OR($A5="",$B5="",$C5=""),"",B5*'MPTO_working_3-way'!$I4)</f>
        <v>4.097403948402607</v>
      </c>
      <c r="G5" s="22">
        <f>IF(OR($A5="",$B5="",$C5=""),"",C5*'MPTO_working_3-way'!$I4)</f>
        <v>5.1914211235428507</v>
      </c>
      <c r="H5" s="17"/>
      <c r="I5" s="21"/>
      <c r="J5" s="22"/>
      <c r="K5" s="17"/>
      <c r="L5" s="21"/>
      <c r="M5" s="22"/>
      <c r="N5" s="23">
        <f t="shared" ref="N5:N68" si="4">(1/E5)* 100</f>
        <v>56.331754543838919</v>
      </c>
      <c r="O5" s="24">
        <f t="shared" ref="O5:O68" si="5">(1/F5)* 100</f>
        <v>24.405697182721145</v>
      </c>
      <c r="P5" s="24">
        <f t="shared" ref="P5:P68" si="6">(1/G5)* 100</f>
        <v>19.262548273439943</v>
      </c>
      <c r="Q5" t="s">
        <v>125</v>
      </c>
      <c r="R5" t="s">
        <v>136</v>
      </c>
      <c r="S5" s="58" t="s">
        <v>321</v>
      </c>
      <c r="AD5" s="37"/>
      <c r="AE5" s="37"/>
      <c r="AH5" s="37"/>
      <c r="AI5" s="37"/>
      <c r="AJ5" t="s">
        <v>165</v>
      </c>
    </row>
    <row r="6" spans="1:36" s="40" customFormat="1" ht="15" x14ac:dyDescent="0.25">
      <c r="A6">
        <v>4.87</v>
      </c>
      <c r="B6">
        <v>3.63</v>
      </c>
      <c r="C6">
        <v>1.82</v>
      </c>
      <c r="D6" s="20">
        <f t="shared" si="0"/>
        <v>3.0271452149368772E-2</v>
      </c>
      <c r="E6" s="17">
        <f>IF(OR($A6="",$B6="",$C6=""),"",A6*'MPTO_working_3-way'!$I5)</f>
        <v>5.0174219719674262</v>
      </c>
      <c r="F6" s="21">
        <f>IF(OR($A6="",$B6="",$C6=""),"",B6*'MPTO_working_3-way'!$I5)</f>
        <v>3.7398853713022087</v>
      </c>
      <c r="G6" s="22">
        <f>IF(OR($A6="",$B6="",$C6=""),"",C6*'MPTO_working_3-way'!$I5)</f>
        <v>1.8750940429118512</v>
      </c>
      <c r="H6" s="17"/>
      <c r="I6" s="21"/>
      <c r="J6" s="22"/>
      <c r="K6" s="17"/>
      <c r="L6" s="21"/>
      <c r="M6" s="22"/>
      <c r="N6" s="23">
        <f t="shared" si="4"/>
        <v>19.930554089072981</v>
      </c>
      <c r="O6" s="24">
        <f t="shared" si="5"/>
        <v>26.738787441814164</v>
      </c>
      <c r="P6" s="24">
        <f t="shared" si="6"/>
        <v>53.330658469112869</v>
      </c>
      <c r="Q6" t="s">
        <v>129</v>
      </c>
      <c r="R6" t="s">
        <v>127</v>
      </c>
      <c r="S6" s="58" t="s">
        <v>321</v>
      </c>
      <c r="AD6" s="37"/>
      <c r="AE6" s="37"/>
      <c r="AH6" s="37"/>
      <c r="AI6" s="37"/>
      <c r="AJ6" t="s">
        <v>165</v>
      </c>
    </row>
    <row r="7" spans="1:36" s="40" customFormat="1" ht="15" x14ac:dyDescent="0.25">
      <c r="A7">
        <v>3.07</v>
      </c>
      <c r="B7">
        <v>2.98</v>
      </c>
      <c r="C7">
        <v>2.74</v>
      </c>
      <c r="D7" s="20">
        <f t="shared" si="0"/>
        <v>2.626687247109416E-2</v>
      </c>
      <c r="E7" s="17">
        <f>IF(OR($A7="",$B7="",$C7=""),"",A7*'MPTO_working_3-way'!$I6)</f>
        <v>3.1506392984862588</v>
      </c>
      <c r="F7" s="21">
        <f>IF(OR($A7="",$B7="",$C7=""),"",B7*'MPTO_working_3-way'!$I6)</f>
        <v>3.0582752799638606</v>
      </c>
      <c r="G7" s="22">
        <f>IF(OR($A7="",$B7="",$C7=""),"",C7*'MPTO_working_3-way'!$I6)</f>
        <v>2.8119712305707982</v>
      </c>
      <c r="H7" s="17"/>
      <c r="I7" s="21"/>
      <c r="J7" s="22"/>
      <c r="K7" s="17"/>
      <c r="L7" s="21"/>
      <c r="M7" s="22"/>
      <c r="N7" s="23">
        <f t="shared" si="4"/>
        <v>31.739590135895764</v>
      </c>
      <c r="O7" s="24">
        <f t="shared" si="5"/>
        <v>32.698168361476505</v>
      </c>
      <c r="P7" s="24">
        <f t="shared" si="6"/>
        <v>35.562241502627728</v>
      </c>
      <c r="Q7" t="s">
        <v>126</v>
      </c>
      <c r="R7" t="s">
        <v>135</v>
      </c>
      <c r="S7" s="58" t="s">
        <v>321</v>
      </c>
      <c r="AD7" s="37"/>
      <c r="AE7" s="37"/>
      <c r="AH7" s="37"/>
      <c r="AI7" s="37"/>
      <c r="AJ7" t="s">
        <v>165</v>
      </c>
    </row>
    <row r="8" spans="1:36" s="36" customFormat="1" ht="15" x14ac:dyDescent="0.25">
      <c r="A8">
        <v>8.59</v>
      </c>
      <c r="B8">
        <v>4.8499999999999996</v>
      </c>
      <c r="C8">
        <v>1.41</v>
      </c>
      <c r="D8" s="20">
        <f t="shared" si="0"/>
        <v>3.1819860556326018E-2</v>
      </c>
      <c r="E8" s="17">
        <f>IF(OR($A8="",$B8="",$C8=""),"",A8*'MPTO_working_3-way'!$I7)</f>
        <v>8.8633326021788399</v>
      </c>
      <c r="F8" s="21">
        <f>IF(OR($A8="",$B8="",$C8=""),"",B8*'MPTO_working_3-way'!$I7)</f>
        <v>5.004326323698181</v>
      </c>
      <c r="G8" s="22">
        <f>IF(OR($A8="",$B8="",$C8=""),"",C8*'MPTO_working_3-way'!$I7)</f>
        <v>1.4548660033844196</v>
      </c>
      <c r="H8" s="17"/>
      <c r="I8" s="21"/>
      <c r="J8" s="22"/>
      <c r="K8" s="17"/>
      <c r="L8" s="21"/>
      <c r="M8" s="22"/>
      <c r="N8" s="23">
        <f t="shared" si="4"/>
        <v>11.282437937104762</v>
      </c>
      <c r="O8" s="24">
        <f t="shared" si="5"/>
        <v>19.982709665923689</v>
      </c>
      <c r="P8" s="24">
        <f t="shared" si="6"/>
        <v>68.734852396971561</v>
      </c>
      <c r="Q8" t="s">
        <v>131</v>
      </c>
      <c r="R8" t="s">
        <v>124</v>
      </c>
      <c r="S8" s="58" t="s">
        <v>321</v>
      </c>
      <c r="AD8" s="37"/>
      <c r="AE8" s="37"/>
      <c r="AH8" s="37"/>
      <c r="AI8" s="37"/>
      <c r="AJ8" t="s">
        <v>165</v>
      </c>
    </row>
    <row r="9" spans="1:36" s="36" customFormat="1" ht="15" x14ac:dyDescent="0.25">
      <c r="A9">
        <v>1.24</v>
      </c>
      <c r="B9">
        <v>6.12</v>
      </c>
      <c r="C9">
        <v>15.99</v>
      </c>
      <c r="D9" s="20">
        <f t="shared" si="0"/>
        <v>3.2389392643014103E-2</v>
      </c>
      <c r="E9" s="17">
        <f>IF(OR($A9="",$B9="",$C9=""),"",A9*'MPTO_working_3-way'!$I8)</f>
        <v>1.2801628468773374</v>
      </c>
      <c r="F9" s="21">
        <f>IF(OR($A9="",$B9="",$C9=""),"",B9*'MPTO_working_3-way'!$I8)</f>
        <v>6.3182230829752468</v>
      </c>
      <c r="G9" s="22">
        <f>IF(OR($A9="",$B9="",$C9=""),"",C9*'MPTO_working_3-way'!$I8)</f>
        <v>16.507906388361796</v>
      </c>
      <c r="H9" s="17"/>
      <c r="I9" s="21"/>
      <c r="J9" s="22"/>
      <c r="K9" s="17"/>
      <c r="L9" s="21"/>
      <c r="M9" s="22"/>
      <c r="N9" s="23">
        <f t="shared" si="4"/>
        <v>78.115061879765506</v>
      </c>
      <c r="O9" s="24">
        <f t="shared" si="5"/>
        <v>15.827234759952487</v>
      </c>
      <c r="P9" s="24">
        <f t="shared" si="6"/>
        <v>6.0577033602820034</v>
      </c>
      <c r="Q9" t="s">
        <v>130</v>
      </c>
      <c r="R9" t="s">
        <v>128</v>
      </c>
      <c r="S9" s="58" t="s">
        <v>321</v>
      </c>
      <c r="AD9" s="37"/>
      <c r="AE9" s="37"/>
      <c r="AH9" s="37"/>
      <c r="AI9" s="37"/>
      <c r="AJ9" t="s">
        <v>165</v>
      </c>
    </row>
    <row r="10" spans="1:36" s="36" customFormat="1" ht="15" x14ac:dyDescent="0.25">
      <c r="A10">
        <v>2.7</v>
      </c>
      <c r="B10">
        <v>3.32</v>
      </c>
      <c r="C10">
        <v>2.81</v>
      </c>
      <c r="D10" s="20">
        <f t="shared" si="0"/>
        <v>2.7447075768475271E-2</v>
      </c>
      <c r="E10" s="17">
        <f>IF(OR($A10="",$B10="",$C10=""),"",A10*'MPTO_working_3-way'!$I9)</f>
        <v>2.7741071045748833</v>
      </c>
      <c r="F10" s="21">
        <f>IF(OR($A10="",$B10="",$C10=""),"",B10*'MPTO_working_3-way'!$I9)</f>
        <v>3.4111242915513378</v>
      </c>
      <c r="G10" s="22">
        <f>IF(OR($A10="",$B10="",$C10=""),"",C10*'MPTO_working_3-way'!$I9)</f>
        <v>2.8871262829094158</v>
      </c>
      <c r="H10" s="17"/>
      <c r="I10" s="21"/>
      <c r="J10" s="22"/>
      <c r="K10" s="17"/>
      <c r="L10" s="21"/>
      <c r="M10" s="22"/>
      <c r="N10" s="23">
        <f t="shared" si="4"/>
        <v>36.047634871446121</v>
      </c>
      <c r="O10" s="24">
        <f t="shared" si="5"/>
        <v>29.315847636417029</v>
      </c>
      <c r="P10" s="24">
        <f t="shared" si="6"/>
        <v>34.636517492136839</v>
      </c>
      <c r="Q10" t="s">
        <v>96</v>
      </c>
      <c r="R10" t="s">
        <v>75</v>
      </c>
      <c r="S10" s="58" t="s">
        <v>321</v>
      </c>
      <c r="AD10" s="37"/>
      <c r="AE10" s="37"/>
      <c r="AH10" s="37"/>
      <c r="AI10" s="37"/>
      <c r="AJ10" t="s">
        <v>92</v>
      </c>
    </row>
    <row r="11" spans="1:36" s="36" customFormat="1" ht="15" x14ac:dyDescent="0.25">
      <c r="A11">
        <v>2.0099999999999998</v>
      </c>
      <c r="B11">
        <v>3.76</v>
      </c>
      <c r="C11">
        <v>3.78</v>
      </c>
      <c r="D11" s="20">
        <f t="shared" si="0"/>
        <v>2.802014916972051E-2</v>
      </c>
      <c r="E11" s="17">
        <f>IF(OR($A11="",$B11="",$C11=""),"",A11*'MPTO_working_3-way'!$I10)</f>
        <v>2.066320499831138</v>
      </c>
      <c r="F11" s="21">
        <f>IF(OR($A11="",$B11="",$C11=""),"",B11*'MPTO_working_3-way'!$I10)</f>
        <v>3.865355760878149</v>
      </c>
      <c r="G11" s="22">
        <f>IF(OR($A11="",$B11="",$C11=""),"",C11*'MPTO_working_3-way'!$I10)</f>
        <v>3.8859161638615434</v>
      </c>
      <c r="H11" s="17"/>
      <c r="I11" s="21"/>
      <c r="J11" s="22"/>
      <c r="K11" s="17"/>
      <c r="L11" s="21"/>
      <c r="M11" s="22"/>
      <c r="N11" s="23">
        <f t="shared" si="4"/>
        <v>48.395202974646054</v>
      </c>
      <c r="O11" s="24">
        <f t="shared" si="5"/>
        <v>25.87083988804217</v>
      </c>
      <c r="P11" s="24">
        <f t="shared" si="6"/>
        <v>25.733957137311787</v>
      </c>
      <c r="Q11" t="s">
        <v>82</v>
      </c>
      <c r="R11" t="s">
        <v>74</v>
      </c>
      <c r="S11" s="58" t="s">
        <v>321</v>
      </c>
      <c r="AD11" s="37"/>
      <c r="AE11" s="37"/>
      <c r="AH11" s="37"/>
      <c r="AI11" s="37"/>
      <c r="AJ11" t="s">
        <v>92</v>
      </c>
    </row>
    <row r="12" spans="1:36" s="36" customFormat="1" ht="15" x14ac:dyDescent="0.25">
      <c r="A12">
        <v>3.83</v>
      </c>
      <c r="B12">
        <v>3.75</v>
      </c>
      <c r="C12">
        <v>1.82</v>
      </c>
      <c r="D12" s="20">
        <f t="shared" si="0"/>
        <v>7.7213821861341181E-2</v>
      </c>
      <c r="E12" s="17">
        <f>IF(OR($A12="",$B12="",$C12=""),"",A12*'MPTO_working_3-way'!$I11)</f>
        <v>4.1257289377289368</v>
      </c>
      <c r="F12" s="21">
        <f>IF(OR($A12="",$B12="",$C12=""),"",B12*'MPTO_working_3-way'!$I11)</f>
        <v>4.0395518319800292</v>
      </c>
      <c r="G12" s="22">
        <f>IF(OR($A12="",$B12="",$C12=""),"",C12*'MPTO_working_3-way'!$I11)</f>
        <v>1.960529155787641</v>
      </c>
      <c r="H12" s="17"/>
      <c r="I12" s="21"/>
      <c r="J12" s="22"/>
      <c r="K12" s="17"/>
      <c r="L12" s="21"/>
      <c r="M12" s="22"/>
      <c r="N12" s="23">
        <f t="shared" si="4"/>
        <v>24.238141067756708</v>
      </c>
      <c r="O12" s="24">
        <f t="shared" si="5"/>
        <v>24.755221410535519</v>
      </c>
      <c r="P12" s="24">
        <f t="shared" si="6"/>
        <v>51.006637521707802</v>
      </c>
      <c r="Q12" t="s">
        <v>88</v>
      </c>
      <c r="R12" t="s">
        <v>91</v>
      </c>
      <c r="S12" s="58" t="s">
        <v>321</v>
      </c>
      <c r="AD12" s="37"/>
      <c r="AE12" s="37"/>
      <c r="AH12" s="37"/>
      <c r="AI12" s="37"/>
      <c r="AJ12" t="s">
        <v>93</v>
      </c>
    </row>
    <row r="13" spans="1:36" s="36" customFormat="1" ht="15" x14ac:dyDescent="0.25">
      <c r="A13">
        <v>1.63</v>
      </c>
      <c r="B13">
        <v>3.9</v>
      </c>
      <c r="C13">
        <v>5.54</v>
      </c>
      <c r="D13" s="20">
        <f t="shared" si="0"/>
        <v>5.0412604088048596E-2</v>
      </c>
      <c r="E13" s="17">
        <f>IF(OR($A13="",$B13="",$C13=""),"",A13*'MPTO_working_3-way'!$I12)</f>
        <v>1.7121725446635192</v>
      </c>
      <c r="F13" s="21">
        <f>IF(OR($A13="",$B13="",$C13=""),"",B13*'MPTO_working_3-way'!$I12)</f>
        <v>4.0966091559433897</v>
      </c>
      <c r="G13" s="22">
        <f>IF(OR($A13="",$B13="",$C13=""),"",C13*'MPTO_working_3-way'!$I12)</f>
        <v>5.8192858266477892</v>
      </c>
      <c r="H13" s="17"/>
      <c r="I13" s="21"/>
      <c r="J13" s="22"/>
      <c r="K13" s="17"/>
      <c r="L13" s="21"/>
      <c r="M13" s="22"/>
      <c r="N13" s="23">
        <f t="shared" si="4"/>
        <v>58.405328546868084</v>
      </c>
      <c r="O13" s="24">
        <f t="shared" si="5"/>
        <v>24.410432187537172</v>
      </c>
      <c r="P13" s="24">
        <f t="shared" si="6"/>
        <v>17.184239265594762</v>
      </c>
      <c r="Q13" t="s">
        <v>83</v>
      </c>
      <c r="R13" t="s">
        <v>72</v>
      </c>
      <c r="S13" s="58" t="s">
        <v>321</v>
      </c>
      <c r="AD13" s="37"/>
      <c r="AE13" s="37"/>
      <c r="AH13" s="37"/>
      <c r="AI13" s="37"/>
      <c r="AJ13" t="s">
        <v>93</v>
      </c>
    </row>
    <row r="14" spans="1:36" s="36" customFormat="1" ht="15" x14ac:dyDescent="0.25">
      <c r="A14">
        <v>3.51</v>
      </c>
      <c r="B14">
        <v>3.41</v>
      </c>
      <c r="C14">
        <v>2.19</v>
      </c>
      <c r="D14" s="20">
        <f t="shared" si="0"/>
        <v>3.4776421431304216E-2</v>
      </c>
      <c r="E14" s="17">
        <f>IF(OR($A14="",$B14="",$C14=""),"",A14*'MPTO_working_3-way'!$I13)</f>
        <v>3.6320652392238775</v>
      </c>
      <c r="F14" s="21">
        <f>IF(OR($A14="",$B14="",$C14=""),"",B14*'MPTO_working_3-way'!$I13)</f>
        <v>3.5285875970807474</v>
      </c>
      <c r="G14" s="22">
        <f>IF(OR($A14="",$B14="",$C14=""),"",C14*'MPTO_working_3-way'!$I13)</f>
        <v>2.2661603629345564</v>
      </c>
      <c r="H14" s="17"/>
      <c r="I14" s="21"/>
      <c r="J14" s="22"/>
      <c r="K14" s="17"/>
      <c r="L14" s="21"/>
      <c r="M14" s="22"/>
      <c r="N14" s="23">
        <f t="shared" si="4"/>
        <v>27.532545098603084</v>
      </c>
      <c r="O14" s="24">
        <f t="shared" si="5"/>
        <v>28.33995111322487</v>
      </c>
      <c r="P14" s="24">
        <f t="shared" si="6"/>
        <v>44.127503788172056</v>
      </c>
      <c r="Q14" t="s">
        <v>266</v>
      </c>
      <c r="R14" t="s">
        <v>168</v>
      </c>
      <c r="S14" s="58" t="s">
        <v>321</v>
      </c>
      <c r="AD14" s="37"/>
      <c r="AE14" s="37"/>
      <c r="AH14" s="37"/>
      <c r="AI14" s="37"/>
      <c r="AJ14" t="s">
        <v>204</v>
      </c>
    </row>
    <row r="15" spans="1:36" s="36" customFormat="1" ht="15" x14ac:dyDescent="0.25">
      <c r="A15">
        <v>4.66</v>
      </c>
      <c r="B15">
        <v>3.51</v>
      </c>
      <c r="C15">
        <v>1.87</v>
      </c>
      <c r="D15" s="20">
        <f t="shared" si="0"/>
        <v>3.4251917867166526E-2</v>
      </c>
      <c r="E15" s="17">
        <f>IF(OR($A15="",$B15="",$C15=""),"",A15*'MPTO_working_3-way'!$I14)</f>
        <v>4.8196139372609963</v>
      </c>
      <c r="F15" s="21">
        <f>IF(OR($A15="",$B15="",$C15=""),"",B15*'MPTO_working_3-way'!$I14)</f>
        <v>3.6302242317137541</v>
      </c>
      <c r="G15" s="22">
        <f>IF(OR($A15="",$B15="",$C15=""),"",C15*'MPTO_working_3-way'!$I14)</f>
        <v>1.9340510864116016</v>
      </c>
      <c r="H15" s="17"/>
      <c r="I15" s="21"/>
      <c r="J15" s="22"/>
      <c r="K15" s="17"/>
      <c r="L15" s="21"/>
      <c r="M15" s="22"/>
      <c r="N15" s="23">
        <f t="shared" si="4"/>
        <v>20.748549842734988</v>
      </c>
      <c r="O15" s="24">
        <f t="shared" si="5"/>
        <v>27.546507768417396</v>
      </c>
      <c r="P15" s="24">
        <f t="shared" si="6"/>
        <v>51.70494238884762</v>
      </c>
      <c r="Q15" t="s">
        <v>149</v>
      </c>
      <c r="R15" t="s">
        <v>152</v>
      </c>
      <c r="S15" s="58" t="s">
        <v>322</v>
      </c>
      <c r="AD15" s="37"/>
      <c r="AE15" s="37"/>
      <c r="AH15" s="37"/>
      <c r="AI15" s="37"/>
      <c r="AJ15" t="s">
        <v>166</v>
      </c>
    </row>
    <row r="16" spans="1:36" s="36" customFormat="1" ht="15" x14ac:dyDescent="0.25">
      <c r="A16">
        <v>2.31</v>
      </c>
      <c r="B16">
        <v>3.34</v>
      </c>
      <c r="C16">
        <v>3.2</v>
      </c>
      <c r="D16" s="20">
        <f t="shared" si="0"/>
        <v>4.4801630505223233E-2</v>
      </c>
      <c r="E16" s="17">
        <f>IF(OR($A16="",$B16="",$C16=""),"",A16*'MPTO_working_3-way'!$I15)</f>
        <v>2.4134917664670659</v>
      </c>
      <c r="F16" s="21">
        <f>IF(OR($A16="",$B16="",$C16=""),"",B16*'MPTO_working_3-way'!$I15)</f>
        <v>3.4896374458874453</v>
      </c>
      <c r="G16" s="22">
        <f>IF(OR($A16="",$B16="",$C16=""),"",C16*'MPTO_working_3-way'!$I15)</f>
        <v>3.3433652176167143</v>
      </c>
      <c r="H16" s="17"/>
      <c r="I16" s="21"/>
      <c r="J16" s="22"/>
      <c r="K16" s="17"/>
      <c r="L16" s="21"/>
      <c r="M16" s="22"/>
      <c r="N16" s="23">
        <f t="shared" si="4"/>
        <v>41.433744000868373</v>
      </c>
      <c r="O16" s="24">
        <f t="shared" si="5"/>
        <v>28.656272048504778</v>
      </c>
      <c r="P16" s="24">
        <f t="shared" si="6"/>
        <v>29.909983950626856</v>
      </c>
      <c r="Q16" t="s">
        <v>153</v>
      </c>
      <c r="R16" t="s">
        <v>132</v>
      </c>
      <c r="S16" s="58" t="s">
        <v>322</v>
      </c>
      <c r="AD16" s="37"/>
      <c r="AE16" s="37"/>
      <c r="AH16" s="37"/>
      <c r="AI16" s="37"/>
      <c r="AJ16" t="s">
        <v>166</v>
      </c>
    </row>
    <row r="17" spans="1:36" s="36" customFormat="1" ht="15" x14ac:dyDescent="0.25">
      <c r="A17">
        <v>2.56</v>
      </c>
      <c r="B17">
        <v>3.17</v>
      </c>
      <c r="C17">
        <v>2.97</v>
      </c>
      <c r="D17" s="20">
        <f t="shared" si="0"/>
        <v>4.2782749949548116E-2</v>
      </c>
      <c r="E17" s="17">
        <f>IF(OR($A17="",$B17="",$C17=""),"",A17*'MPTO_working_3-way'!$I16)</f>
        <v>2.6695238398708434</v>
      </c>
      <c r="F17" s="21">
        <f>IF(OR($A17="",$B17="",$C17=""),"",B17*'MPTO_working_3-way'!$I16)</f>
        <v>3.3056213173400675</v>
      </c>
      <c r="G17" s="22">
        <f>IF(OR($A17="",$B17="",$C17=""),"",C17*'MPTO_working_3-way'!$I16)</f>
        <v>3.0970647673501581</v>
      </c>
      <c r="H17" s="17"/>
      <c r="I17" s="21"/>
      <c r="J17" s="22"/>
      <c r="K17" s="17"/>
      <c r="L17" s="21"/>
      <c r="M17" s="22"/>
      <c r="N17" s="23">
        <f t="shared" si="4"/>
        <v>37.459864005124672</v>
      </c>
      <c r="O17" s="24">
        <f t="shared" si="5"/>
        <v>30.251499007293113</v>
      </c>
      <c r="P17" s="24">
        <f t="shared" si="6"/>
        <v>32.288636987582208</v>
      </c>
      <c r="Q17" t="s">
        <v>137</v>
      </c>
      <c r="R17" t="s">
        <v>206</v>
      </c>
      <c r="S17" s="58" t="s">
        <v>322</v>
      </c>
      <c r="AD17" s="37"/>
      <c r="AE17" s="37"/>
      <c r="AH17" s="37"/>
      <c r="AI17" s="37"/>
      <c r="AJ17" t="s">
        <v>166</v>
      </c>
    </row>
    <row r="18" spans="1:36" s="36" customFormat="1" ht="15" x14ac:dyDescent="0.25">
      <c r="A18">
        <v>2.48</v>
      </c>
      <c r="B18">
        <v>3.07</v>
      </c>
      <c r="C18">
        <v>3.18</v>
      </c>
      <c r="D18" s="20">
        <f t="shared" si="0"/>
        <v>4.3424114279445591E-2</v>
      </c>
      <c r="E18" s="17">
        <f>IF(OR($A18="",$B18="",$C18=""),"",A18*'MPTO_working_3-way'!$I17)</f>
        <v>2.587691803413025</v>
      </c>
      <c r="F18" s="21">
        <f>IF(OR($A18="",$B18="",$C18=""),"",B18*'MPTO_working_3-way'!$I17)</f>
        <v>3.203312030837898</v>
      </c>
      <c r="G18" s="22">
        <f>IF(OR($A18="",$B18="",$C18=""),"",C18*'MPTO_working_3-way'!$I17)</f>
        <v>3.3180886834086372</v>
      </c>
      <c r="H18" s="17"/>
      <c r="I18" s="21"/>
      <c r="J18" s="22"/>
      <c r="K18" s="17"/>
      <c r="L18" s="21"/>
      <c r="M18" s="22"/>
      <c r="N18" s="23">
        <f t="shared" si="4"/>
        <v>38.644478398897981</v>
      </c>
      <c r="O18" s="24">
        <f t="shared" si="5"/>
        <v>31.217689390640714</v>
      </c>
      <c r="P18" s="24">
        <f t="shared" si="6"/>
        <v>30.137832210461312</v>
      </c>
      <c r="Q18" t="s">
        <v>150</v>
      </c>
      <c r="R18" t="s">
        <v>139</v>
      </c>
      <c r="S18" s="58" t="s">
        <v>322</v>
      </c>
      <c r="AD18" s="37"/>
      <c r="AE18" s="37"/>
      <c r="AH18" s="37"/>
      <c r="AI18" s="37"/>
      <c r="AJ18" t="s">
        <v>166</v>
      </c>
    </row>
    <row r="19" spans="1:36" s="36" customFormat="1" ht="15" x14ac:dyDescent="0.25">
      <c r="A19">
        <v>1.53</v>
      </c>
      <c r="B19">
        <v>4.04</v>
      </c>
      <c r="C19">
        <v>6.79</v>
      </c>
      <c r="D19" s="20">
        <f t="shared" si="0"/>
        <v>4.8394928724441399E-2</v>
      </c>
      <c r="E19" s="17">
        <f>IF(OR($A19="",$B19="",$C19=""),"",A19*'MPTO_working_3-way'!$I18)</f>
        <v>1.6040442409483953</v>
      </c>
      <c r="F19" s="21">
        <f>IF(OR($A19="",$B19="",$C19=""),"",B19*'MPTO_working_3-way'!$I18)</f>
        <v>4.2355155120467431</v>
      </c>
      <c r="G19" s="22">
        <f>IF(OR($A19="",$B19="",$C19=""),"",C19*'MPTO_working_3-way'!$I18)</f>
        <v>7.118601566038957</v>
      </c>
      <c r="H19" s="17"/>
      <c r="I19" s="21"/>
      <c r="J19" s="22"/>
      <c r="K19" s="17"/>
      <c r="L19" s="21"/>
      <c r="M19" s="22"/>
      <c r="N19" s="23">
        <f t="shared" si="4"/>
        <v>62.342420144767793</v>
      </c>
      <c r="O19" s="24">
        <f t="shared" si="5"/>
        <v>23.609876936013542</v>
      </c>
      <c r="P19" s="24">
        <f t="shared" si="6"/>
        <v>14.047702919218663</v>
      </c>
      <c r="Q19" t="s">
        <v>208</v>
      </c>
      <c r="R19" t="s">
        <v>133</v>
      </c>
      <c r="S19" s="58" t="s">
        <v>322</v>
      </c>
      <c r="AD19" s="37"/>
      <c r="AE19" s="37"/>
      <c r="AH19" s="37"/>
      <c r="AI19" s="37"/>
      <c r="AJ19" t="s">
        <v>166</v>
      </c>
    </row>
    <row r="20" spans="1:36" s="36" customFormat="1" ht="15" x14ac:dyDescent="0.25">
      <c r="A20">
        <v>1.81</v>
      </c>
      <c r="B20">
        <v>3.93</v>
      </c>
      <c r="C20">
        <v>4.5199999999999996</v>
      </c>
      <c r="D20" s="20">
        <f t="shared" si="0"/>
        <v>2.8178052107052487E-2</v>
      </c>
      <c r="E20" s="17">
        <f>IF(OR($A20="",$B20="",$C20=""),"",A20*'MPTO_working_3-way'!$I19)</f>
        <v>1.8610022743137651</v>
      </c>
      <c r="F20" s="21">
        <f>IF(OR($A20="",$B20="",$C20=""),"",B20*'MPTO_working_3-way'!$I19)</f>
        <v>4.0407397447807165</v>
      </c>
      <c r="G20" s="22">
        <f>IF(OR($A20="",$B20="",$C20=""),"",C20*'MPTO_working_3-way'!$I19)</f>
        <v>4.6473647955238766</v>
      </c>
      <c r="H20" s="17"/>
      <c r="I20" s="21"/>
      <c r="J20" s="22"/>
      <c r="K20" s="17"/>
      <c r="L20" s="21"/>
      <c r="M20" s="22"/>
      <c r="N20" s="23">
        <f t="shared" si="4"/>
        <v>53.734485647995498</v>
      </c>
      <c r="O20" s="24">
        <f t="shared" si="5"/>
        <v>24.747943771723119</v>
      </c>
      <c r="P20" s="24">
        <f t="shared" si="6"/>
        <v>21.51757058028139</v>
      </c>
      <c r="Q20" t="s">
        <v>268</v>
      </c>
      <c r="R20" t="s">
        <v>269</v>
      </c>
      <c r="S20" s="58" t="s">
        <v>322</v>
      </c>
      <c r="AD20" s="37"/>
      <c r="AE20" s="37"/>
      <c r="AH20" s="37"/>
      <c r="AI20" s="37"/>
      <c r="AJ20" t="s">
        <v>326</v>
      </c>
    </row>
    <row r="21" spans="1:36" s="36" customFormat="1" ht="15" x14ac:dyDescent="0.25">
      <c r="A21">
        <v>2.89</v>
      </c>
      <c r="B21">
        <v>3.51</v>
      </c>
      <c r="C21">
        <v>2.52</v>
      </c>
      <c r="D21" s="20">
        <f t="shared" si="0"/>
        <v>2.7746442971356311E-2</v>
      </c>
      <c r="E21" s="17">
        <f>IF(OR($A21="",$B21="",$C21=""),"",A21*'MPTO_working_3-way'!$I20)</f>
        <v>2.9701872201872197</v>
      </c>
      <c r="F21" s="21">
        <f>IF(OR($A21="",$B21="",$C21=""),"",B21*'MPTO_working_3-way'!$I20)</f>
        <v>3.6073900148294604</v>
      </c>
      <c r="G21" s="22">
        <f>IF(OR($A21="",$B21="",$C21=""),"",C21*'MPTO_working_3-way'!$I20)</f>
        <v>2.589921036287818</v>
      </c>
      <c r="H21" s="17"/>
      <c r="I21" s="21"/>
      <c r="J21" s="22"/>
      <c r="K21" s="17"/>
      <c r="L21" s="21"/>
      <c r="M21" s="22"/>
      <c r="N21" s="23">
        <f t="shared" si="4"/>
        <v>33.667911342537089</v>
      </c>
      <c r="O21" s="24">
        <f t="shared" si="5"/>
        <v>27.720872871775555</v>
      </c>
      <c r="P21" s="24">
        <f t="shared" si="6"/>
        <v>38.611215785687378</v>
      </c>
      <c r="Q21" t="s">
        <v>270</v>
      </c>
      <c r="R21" t="s">
        <v>271</v>
      </c>
      <c r="S21" s="58" t="s">
        <v>322</v>
      </c>
      <c r="AD21" s="37"/>
      <c r="AE21" s="37"/>
      <c r="AH21" s="37"/>
      <c r="AI21" s="37"/>
      <c r="AJ21" t="s">
        <v>326</v>
      </c>
    </row>
    <row r="22" spans="1:36" s="36" customFormat="1" ht="15" x14ac:dyDescent="0.25">
      <c r="A22">
        <v>1.58</v>
      </c>
      <c r="B22">
        <v>4.43</v>
      </c>
      <c r="C22">
        <v>5.81</v>
      </c>
      <c r="D22" s="20">
        <f t="shared" si="0"/>
        <v>3.0762066303494873E-2</v>
      </c>
      <c r="E22" s="17">
        <f>IF(OR($A22="",$B22="",$C22=""),"",A22*'MPTO_working_3-way'!$I21)</f>
        <v>1.6286040647595219</v>
      </c>
      <c r="F22" s="21">
        <f>IF(OR($A22="",$B22="",$C22=""),"",B22*'MPTO_working_3-way'!$I21)</f>
        <v>4.5662759537244817</v>
      </c>
      <c r="G22" s="22">
        <f>IF(OR($A22="",$B22="",$C22=""),"",C22*'MPTO_working_3-way'!$I21)</f>
        <v>5.9887276052233052</v>
      </c>
      <c r="H22" s="17"/>
      <c r="I22" s="21"/>
      <c r="J22" s="22"/>
      <c r="K22" s="17"/>
      <c r="L22" s="21"/>
      <c r="M22" s="22"/>
      <c r="N22" s="23">
        <f t="shared" si="4"/>
        <v>61.402278284725945</v>
      </c>
      <c r="O22" s="24">
        <f t="shared" si="5"/>
        <v>21.899683902904517</v>
      </c>
      <c r="P22" s="24">
        <f t="shared" si="6"/>
        <v>16.698037812369535</v>
      </c>
      <c r="Q22" t="s">
        <v>272</v>
      </c>
      <c r="R22" t="s">
        <v>273</v>
      </c>
      <c r="S22" s="58" t="s">
        <v>322</v>
      </c>
      <c r="AD22" s="37"/>
      <c r="AE22" s="37"/>
      <c r="AH22" s="37"/>
      <c r="AI22" s="37"/>
      <c r="AJ22" t="s">
        <v>326</v>
      </c>
    </row>
    <row r="23" spans="1:36" s="36" customFormat="1" ht="15" x14ac:dyDescent="0.25">
      <c r="A23">
        <v>1.41</v>
      </c>
      <c r="B23">
        <v>4.74</v>
      </c>
      <c r="C23">
        <v>8.44</v>
      </c>
      <c r="D23" s="20">
        <f t="shared" si="0"/>
        <v>3.8673734613324351E-2</v>
      </c>
      <c r="E23" s="17">
        <f>IF(OR($A23="",$B23="",$C23=""),"",A23*'MPTO_working_3-way'!$I22)</f>
        <v>1.4645299658047872</v>
      </c>
      <c r="F23" s="21">
        <f>IF(OR($A23="",$B23="",$C23=""),"",B23*'MPTO_working_3-way'!$I22)</f>
        <v>4.9233135020671579</v>
      </c>
      <c r="G23" s="22">
        <f>IF(OR($A23="",$B23="",$C23=""),"",C23*'MPTO_working_3-way'!$I22)</f>
        <v>8.7664063201364577</v>
      </c>
      <c r="H23" s="17"/>
      <c r="I23" s="21"/>
      <c r="J23" s="22"/>
      <c r="K23" s="17"/>
      <c r="L23" s="21"/>
      <c r="M23" s="22"/>
      <c r="N23" s="23">
        <f t="shared" si="4"/>
        <v>68.281293203207412</v>
      </c>
      <c r="O23" s="24">
        <f t="shared" si="5"/>
        <v>20.311523927536378</v>
      </c>
      <c r="P23" s="24">
        <f t="shared" si="6"/>
        <v>11.407182869256212</v>
      </c>
      <c r="Q23" t="s">
        <v>243</v>
      </c>
      <c r="R23" t="s">
        <v>249</v>
      </c>
      <c r="S23" s="58" t="s">
        <v>322</v>
      </c>
      <c r="AD23" s="37"/>
      <c r="AE23" s="37"/>
      <c r="AH23" s="37"/>
      <c r="AI23" s="37"/>
      <c r="AJ23" t="s">
        <v>254</v>
      </c>
    </row>
    <row r="24" spans="1:36" s="36" customFormat="1" ht="15" x14ac:dyDescent="0.25">
      <c r="A24">
        <v>1.82</v>
      </c>
      <c r="B24">
        <v>3.95</v>
      </c>
      <c r="C24">
        <v>4.4000000000000004</v>
      </c>
      <c r="D24" s="20">
        <f t="shared" si="0"/>
        <v>2.9887833685301901E-2</v>
      </c>
      <c r="E24" s="17">
        <f>IF(OR($A24="",$B24="",$C24=""),"",A24*'MPTO_working_3-way'!$I23)</f>
        <v>1.8743958573072494</v>
      </c>
      <c r="F24" s="21">
        <f>IF(OR($A24="",$B24="",$C24=""),"",B24*'MPTO_working_3-way'!$I23)</f>
        <v>4.0680569430569431</v>
      </c>
      <c r="G24" s="22">
        <f>IF(OR($A24="",$B24="",$C24=""),"",C24*'MPTO_working_3-way'!$I23)</f>
        <v>4.531506468215329</v>
      </c>
      <c r="H24" s="17"/>
      <c r="I24" s="21"/>
      <c r="J24" s="22"/>
      <c r="K24" s="17"/>
      <c r="L24" s="21"/>
      <c r="M24" s="22"/>
      <c r="N24" s="23">
        <f t="shared" si="4"/>
        <v>53.350523375387546</v>
      </c>
      <c r="O24" s="24">
        <f t="shared" si="5"/>
        <v>24.581760137520337</v>
      </c>
      <c r="P24" s="24">
        <f t="shared" si="6"/>
        <v>22.06771648709212</v>
      </c>
      <c r="Q24" t="s">
        <v>214</v>
      </c>
      <c r="R24" t="s">
        <v>218</v>
      </c>
      <c r="S24" s="58" t="s">
        <v>322</v>
      </c>
      <c r="AD24" s="37"/>
      <c r="AE24" s="37"/>
      <c r="AH24" s="37"/>
      <c r="AI24" s="37"/>
      <c r="AJ24" t="s">
        <v>235</v>
      </c>
    </row>
    <row r="25" spans="1:36" s="36" customFormat="1" ht="15" x14ac:dyDescent="0.25">
      <c r="A25">
        <v>2.23</v>
      </c>
      <c r="B25">
        <v>3.24</v>
      </c>
      <c r="C25">
        <v>3.71</v>
      </c>
      <c r="D25" s="20">
        <f t="shared" si="0"/>
        <v>2.6614247557925852E-2</v>
      </c>
      <c r="E25" s="17">
        <f>IF(OR($A25="",$B25="",$C25=""),"",A25*'MPTO_working_3-way'!$I24)</f>
        <v>2.2893497720541744</v>
      </c>
      <c r="F25" s="21">
        <f>IF(OR($A25="",$B25="",$C25=""),"",B25*'MPTO_working_3-way'!$I24)</f>
        <v>3.32623016208768</v>
      </c>
      <c r="G25" s="22">
        <f>IF(OR($A25="",$B25="",$C25=""),"",C25*'MPTO_working_3-way'!$I24)</f>
        <v>3.8087388584399049</v>
      </c>
      <c r="H25" s="17"/>
      <c r="I25" s="21"/>
      <c r="J25" s="22"/>
      <c r="K25" s="17"/>
      <c r="L25" s="21"/>
      <c r="M25" s="22"/>
      <c r="N25" s="23">
        <f t="shared" si="4"/>
        <v>43.680525020985577</v>
      </c>
      <c r="O25" s="24">
        <f t="shared" si="5"/>
        <v>30.06406506074007</v>
      </c>
      <c r="P25" s="24">
        <f t="shared" si="6"/>
        <v>26.255409918274346</v>
      </c>
      <c r="Q25" t="s">
        <v>216</v>
      </c>
      <c r="R25" t="s">
        <v>274</v>
      </c>
      <c r="S25" s="58" t="s">
        <v>322</v>
      </c>
      <c r="AD25" s="37"/>
      <c r="AE25" s="37"/>
      <c r="AH25" s="37"/>
      <c r="AI25" s="37"/>
      <c r="AJ25" t="s">
        <v>235</v>
      </c>
    </row>
    <row r="26" spans="1:36" s="36" customFormat="1" ht="15" x14ac:dyDescent="0.25">
      <c r="A26">
        <v>1.79</v>
      </c>
      <c r="B26">
        <v>3.78</v>
      </c>
      <c r="C26">
        <v>4.83</v>
      </c>
      <c r="D26" s="20">
        <f t="shared" si="0"/>
        <v>3.0248819901479429E-2</v>
      </c>
      <c r="E26" s="17">
        <f>IF(OR($A26="",$B26="",$C26=""),"",A26*'MPTO_working_3-way'!$I25)</f>
        <v>1.8441453876236482</v>
      </c>
      <c r="F26" s="21">
        <f>IF(OR($A26="",$B26="",$C26=""),"",B26*'MPTO_working_3-way'!$I25)</f>
        <v>3.894340539227592</v>
      </c>
      <c r="G26" s="22">
        <f>IF(OR($A26="",$B26="",$C26=""),"",C26*'MPTO_working_3-way'!$I25)</f>
        <v>4.9761018001241455</v>
      </c>
      <c r="H26" s="17"/>
      <c r="I26" s="21"/>
      <c r="J26" s="22"/>
      <c r="K26" s="17"/>
      <c r="L26" s="21"/>
      <c r="M26" s="22"/>
      <c r="N26" s="23">
        <f t="shared" si="4"/>
        <v>54.225659577122201</v>
      </c>
      <c r="O26" s="24">
        <f t="shared" si="5"/>
        <v>25.678288529907071</v>
      </c>
      <c r="P26" s="24">
        <f t="shared" si="6"/>
        <v>20.096051892970753</v>
      </c>
      <c r="Q26" t="s">
        <v>257</v>
      </c>
      <c r="R26" t="s">
        <v>215</v>
      </c>
      <c r="S26" s="58" t="s">
        <v>322</v>
      </c>
      <c r="AD26" s="37"/>
      <c r="AE26" s="37"/>
      <c r="AH26" s="37"/>
      <c r="AI26" s="37"/>
      <c r="AJ26" t="s">
        <v>235</v>
      </c>
    </row>
    <row r="27" spans="1:36" s="36" customFormat="1" ht="15" x14ac:dyDescent="0.25">
      <c r="A27">
        <v>2.13</v>
      </c>
      <c r="B27">
        <v>3.39</v>
      </c>
      <c r="C27">
        <v>3.79</v>
      </c>
      <c r="D27" s="20">
        <f t="shared" si="0"/>
        <v>2.8321061556643823E-2</v>
      </c>
      <c r="E27" s="17">
        <f>IF(OR($A27="",$B27="",$C27=""),"",A27*'MPTO_working_3-way'!$I26)</f>
        <v>2.190323861115651</v>
      </c>
      <c r="F27" s="21">
        <f>IF(OR($A27="",$B27="",$C27=""),"",B27*'MPTO_working_3-way'!$I26)</f>
        <v>3.4860083986770225</v>
      </c>
      <c r="G27" s="22">
        <f>IF(OR($A27="",$B27="",$C27=""),"",C27*'MPTO_working_3-way'!$I26)</f>
        <v>3.8973368232996801</v>
      </c>
      <c r="H27" s="17"/>
      <c r="I27" s="21"/>
      <c r="J27" s="22"/>
      <c r="K27" s="17"/>
      <c r="L27" s="21"/>
      <c r="M27" s="22"/>
      <c r="N27" s="23">
        <f t="shared" si="4"/>
        <v>45.655348862000963</v>
      </c>
      <c r="O27" s="24">
        <f t="shared" si="5"/>
        <v>28.686104152230691</v>
      </c>
      <c r="P27" s="24">
        <f t="shared" si="6"/>
        <v>25.65854698576835</v>
      </c>
      <c r="Q27" t="s">
        <v>260</v>
      </c>
      <c r="R27" t="s">
        <v>213</v>
      </c>
      <c r="S27" s="58" t="s">
        <v>322</v>
      </c>
      <c r="AD27" s="37"/>
      <c r="AE27" s="37"/>
      <c r="AH27" s="37"/>
      <c r="AI27" s="37"/>
      <c r="AJ27" t="s">
        <v>235</v>
      </c>
    </row>
    <row r="28" spans="1:36" s="36" customFormat="1" ht="15" x14ac:dyDescent="0.25">
      <c r="A28">
        <v>2.86</v>
      </c>
      <c r="B28">
        <v>3.28</v>
      </c>
      <c r="C28">
        <v>2.68</v>
      </c>
      <c r="D28" s="20">
        <f t="shared" si="0"/>
        <v>2.7662726789046355E-2</v>
      </c>
      <c r="E28" s="17">
        <f>IF(OR($A28="",$B28="",$C28=""),"",A28*'MPTO_working_3-way'!$I27)</f>
        <v>2.9391153986166723</v>
      </c>
      <c r="F28" s="21">
        <f>IF(OR($A28="",$B28="",$C28=""),"",B28*'MPTO_working_3-way'!$I27)</f>
        <v>3.370733743868072</v>
      </c>
      <c r="G28" s="22">
        <f>IF(OR($A28="",$B28="",$C28=""),"",C28*'MPTO_working_3-way'!$I27)</f>
        <v>2.7541361077946442</v>
      </c>
      <c r="H28" s="17"/>
      <c r="I28" s="21"/>
      <c r="J28" s="22"/>
      <c r="K28" s="17"/>
      <c r="L28" s="21"/>
      <c r="M28" s="22"/>
      <c r="N28" s="23">
        <f t="shared" si="4"/>
        <v>34.023842700108382</v>
      </c>
      <c r="O28" s="24">
        <f t="shared" si="5"/>
        <v>29.667131134850599</v>
      </c>
      <c r="P28" s="24">
        <f t="shared" si="6"/>
        <v>36.309026165041033</v>
      </c>
      <c r="Q28" t="s">
        <v>275</v>
      </c>
      <c r="R28" t="s">
        <v>276</v>
      </c>
      <c r="S28" s="58" t="s">
        <v>322</v>
      </c>
      <c r="AD28" s="37"/>
      <c r="AE28" s="37"/>
      <c r="AH28" s="37"/>
      <c r="AI28" s="37"/>
      <c r="AJ28" t="s">
        <v>327</v>
      </c>
    </row>
    <row r="29" spans="1:36" s="36" customFormat="1" ht="15" x14ac:dyDescent="0.25">
      <c r="A29">
        <v>4.25</v>
      </c>
      <c r="B29">
        <v>3.89</v>
      </c>
      <c r="C29">
        <v>1.86</v>
      </c>
      <c r="D29" s="20">
        <f t="shared" si="0"/>
        <v>2.9997934989569153E-2</v>
      </c>
      <c r="E29" s="17">
        <f>IF(OR($A29="",$B29="",$C29=""),"",A29*'MPTO_working_3-way'!$I28)</f>
        <v>4.3774912237056691</v>
      </c>
      <c r="F29" s="21">
        <f>IF(OR($A29="",$B29="",$C29=""),"",B29*'MPTO_working_3-way'!$I28)</f>
        <v>4.0066919671094245</v>
      </c>
      <c r="G29" s="22">
        <f>IF(OR($A29="",$B29="",$C29=""),"",C29*'MPTO_working_3-way'!$I28)</f>
        <v>1.9157961590805987</v>
      </c>
      <c r="H29" s="17"/>
      <c r="I29" s="21"/>
      <c r="J29" s="22"/>
      <c r="K29" s="17"/>
      <c r="L29" s="21"/>
      <c r="M29" s="22"/>
      <c r="N29" s="23">
        <f t="shared" si="4"/>
        <v>22.844134891342442</v>
      </c>
      <c r="O29" s="24">
        <f t="shared" si="5"/>
        <v>24.958245061235313</v>
      </c>
      <c r="P29" s="24">
        <f t="shared" si="6"/>
        <v>52.197620047422241</v>
      </c>
      <c r="Q29" t="s">
        <v>277</v>
      </c>
      <c r="R29" t="s">
        <v>278</v>
      </c>
      <c r="S29" s="58" t="s">
        <v>322</v>
      </c>
      <c r="AD29" s="37"/>
      <c r="AE29" s="37"/>
      <c r="AH29" s="37"/>
      <c r="AI29" s="37"/>
      <c r="AJ29" t="s">
        <v>327</v>
      </c>
    </row>
    <row r="30" spans="1:36" s="36" customFormat="1" ht="15" x14ac:dyDescent="0.25">
      <c r="A30">
        <v>1.92</v>
      </c>
      <c r="B30">
        <v>3.75</v>
      </c>
      <c r="C30">
        <v>4.1500000000000004</v>
      </c>
      <c r="D30" s="20">
        <f t="shared" si="0"/>
        <v>2.8463855421686723E-2</v>
      </c>
      <c r="E30" s="17">
        <f>IF(OR($A30="",$B30="",$C30=""),"",A30*'MPTO_working_3-way'!$I29)</f>
        <v>1.9746506024096384</v>
      </c>
      <c r="F30" s="21">
        <f>IF(OR($A30="",$B30="",$C30=""),"",B30*'MPTO_working_3-way'!$I29)</f>
        <v>3.856739457831325</v>
      </c>
      <c r="G30" s="22">
        <f>IF(OR($A30="",$B30="",$C30=""),"",C30*'MPTO_working_3-way'!$I29)</f>
        <v>4.2681250000000004</v>
      </c>
      <c r="H30" s="17"/>
      <c r="I30" s="21"/>
      <c r="J30" s="22"/>
      <c r="K30" s="17"/>
      <c r="L30" s="21"/>
      <c r="M30" s="22"/>
      <c r="N30" s="23">
        <f t="shared" si="4"/>
        <v>50.641870454434525</v>
      </c>
      <c r="O30" s="24">
        <f t="shared" si="5"/>
        <v>25.928637672670472</v>
      </c>
      <c r="P30" s="24">
        <f t="shared" si="6"/>
        <v>23.429491872895007</v>
      </c>
      <c r="Q30" t="s">
        <v>279</v>
      </c>
      <c r="R30" t="s">
        <v>280</v>
      </c>
      <c r="S30" s="58" t="s">
        <v>322</v>
      </c>
      <c r="AD30" s="37"/>
      <c r="AE30" s="37"/>
      <c r="AH30" s="37"/>
      <c r="AI30" s="37"/>
      <c r="AJ30" t="s">
        <v>327</v>
      </c>
    </row>
    <row r="31" spans="1:36" s="36" customFormat="1" ht="15" x14ac:dyDescent="0.25">
      <c r="A31">
        <v>1.94</v>
      </c>
      <c r="B31">
        <v>3.81</v>
      </c>
      <c r="C31">
        <v>3.96</v>
      </c>
      <c r="D31" s="20">
        <f t="shared" si="0"/>
        <v>3.0456361652075659E-2</v>
      </c>
      <c r="E31" s="17">
        <f>IF(OR($A31="",$B31="",$C31=""),"",A31*'MPTO_working_3-way'!$I30)</f>
        <v>1.9990853416050267</v>
      </c>
      <c r="F31" s="21">
        <f>IF(OR($A31="",$B31="",$C31=""),"",B31*'MPTO_working_3-way'!$I30)</f>
        <v>3.9260387378944084</v>
      </c>
      <c r="G31" s="22">
        <f>IF(OR($A31="",$B31="",$C31=""),"",C31*'MPTO_working_3-way'!$I30)</f>
        <v>4.08060719214222</v>
      </c>
      <c r="H31" s="17"/>
      <c r="I31" s="21"/>
      <c r="J31" s="22"/>
      <c r="K31" s="17"/>
      <c r="L31" s="21"/>
      <c r="M31" s="22"/>
      <c r="N31" s="23">
        <f t="shared" si="4"/>
        <v>50.022876922158787</v>
      </c>
      <c r="O31" s="24">
        <f t="shared" si="5"/>
        <v>25.470966201834127</v>
      </c>
      <c r="P31" s="24">
        <f t="shared" si="6"/>
        <v>24.506156876007079</v>
      </c>
      <c r="Q31" t="s">
        <v>281</v>
      </c>
      <c r="R31" t="s">
        <v>282</v>
      </c>
      <c r="S31" s="58" t="s">
        <v>322</v>
      </c>
      <c r="AD31" s="37"/>
      <c r="AE31" s="37"/>
      <c r="AH31" s="37"/>
      <c r="AI31" s="37"/>
      <c r="AJ31" t="s">
        <v>327</v>
      </c>
    </row>
    <row r="32" spans="1:36" s="36" customFormat="1" ht="15" x14ac:dyDescent="0.25">
      <c r="A32">
        <v>2.3199999999999998</v>
      </c>
      <c r="B32">
        <v>2.99</v>
      </c>
      <c r="C32">
        <v>3.83</v>
      </c>
      <c r="D32" s="20">
        <f t="shared" si="0"/>
        <v>2.6579249037863129E-2</v>
      </c>
      <c r="E32" s="17">
        <f>IF(OR($A32="",$B32="",$C32=""),"",A32*'MPTO_working_3-way'!$I31)</f>
        <v>2.3816638577678422</v>
      </c>
      <c r="F32" s="21">
        <f>IF(OR($A32="",$B32="",$C32=""),"",B32*'MPTO_working_3-way'!$I31)</f>
        <v>3.0694719546232108</v>
      </c>
      <c r="G32" s="22">
        <f>IF(OR($A32="",$B32="",$C32=""),"",C32*'MPTO_working_3-way'!$I31)</f>
        <v>3.9317985238150159</v>
      </c>
      <c r="H32" s="17"/>
      <c r="I32" s="21"/>
      <c r="J32" s="22"/>
      <c r="K32" s="17"/>
      <c r="L32" s="21"/>
      <c r="M32" s="22"/>
      <c r="N32" s="23">
        <f t="shared" si="4"/>
        <v>41.987453298183993</v>
      </c>
      <c r="O32" s="24">
        <f t="shared" si="5"/>
        <v>32.578893529025706</v>
      </c>
      <c r="P32" s="24">
        <f t="shared" si="6"/>
        <v>25.433653172790301</v>
      </c>
      <c r="Q32" t="s">
        <v>283</v>
      </c>
      <c r="R32" t="s">
        <v>284</v>
      </c>
      <c r="S32" s="58" t="s">
        <v>322</v>
      </c>
      <c r="AD32" s="37"/>
      <c r="AE32" s="37"/>
      <c r="AH32" s="37"/>
      <c r="AI32" s="37"/>
      <c r="AJ32" t="s">
        <v>327</v>
      </c>
    </row>
    <row r="33" spans="1:36" s="36" customFormat="1" ht="15" x14ac:dyDescent="0.25">
      <c r="A33">
        <v>2.14</v>
      </c>
      <c r="B33">
        <v>3.19</v>
      </c>
      <c r="C33">
        <v>4.03</v>
      </c>
      <c r="D33" s="20">
        <f t="shared" si="0"/>
        <v>2.8908301266996839E-2</v>
      </c>
      <c r="E33" s="17">
        <f>IF(OR($A33="",$B33="",$C33=""),"",A33*'MPTO_working_3-way'!$I32)</f>
        <v>2.2018637647113732</v>
      </c>
      <c r="F33" s="21">
        <f>IF(OR($A33="",$B33="",$C33=""),"",B33*'MPTO_working_3-way'!$I32)</f>
        <v>3.28221748104172</v>
      </c>
      <c r="G33" s="22">
        <f>IF(OR($A33="",$B33="",$C33=""),"",C33*'MPTO_working_3-way'!$I32)</f>
        <v>4.1465004541059978</v>
      </c>
      <c r="H33" s="17"/>
      <c r="I33" s="21"/>
      <c r="J33" s="22"/>
      <c r="K33" s="17"/>
      <c r="L33" s="21"/>
      <c r="M33" s="22"/>
      <c r="N33" s="23">
        <f t="shared" si="4"/>
        <v>45.416070513839571</v>
      </c>
      <c r="O33" s="24">
        <f t="shared" si="5"/>
        <v>30.467207178563228</v>
      </c>
      <c r="P33" s="24">
        <f t="shared" si="6"/>
        <v>24.11672230759719</v>
      </c>
      <c r="Q33" t="s">
        <v>117</v>
      </c>
      <c r="R33" t="s">
        <v>255</v>
      </c>
      <c r="S33" s="58" t="s">
        <v>322</v>
      </c>
      <c r="AD33" s="37"/>
      <c r="AE33" s="37"/>
      <c r="AH33" s="37"/>
      <c r="AI33" s="37"/>
      <c r="AJ33" t="s">
        <v>119</v>
      </c>
    </row>
    <row r="34" spans="1:36" s="36" customFormat="1" ht="15" x14ac:dyDescent="0.25">
      <c r="A34">
        <v>1.87</v>
      </c>
      <c r="B34">
        <v>3.82</v>
      </c>
      <c r="C34">
        <v>4.3099999999999996</v>
      </c>
      <c r="D34" s="20">
        <f t="shared" si="0"/>
        <v>2.8558024485730638E-2</v>
      </c>
      <c r="E34" s="17">
        <f>IF(OR($A34="",$B34="",$C34=""),"",A34*'MPTO_working_3-way'!$I33)</f>
        <v>1.9234035057883163</v>
      </c>
      <c r="F34" s="21">
        <f>IF(OR($A34="",$B34="",$C34=""),"",B34*'MPTO_working_3-way'!$I33)</f>
        <v>3.9290916535354907</v>
      </c>
      <c r="G34" s="22">
        <f>IF(OR($A34="",$B34="",$C34=""),"",C34*'MPTO_working_3-way'!$I33)</f>
        <v>4.4330850855334987</v>
      </c>
      <c r="H34" s="17"/>
      <c r="I34" s="21"/>
      <c r="J34" s="22"/>
      <c r="K34" s="17"/>
      <c r="L34" s="21"/>
      <c r="M34" s="22"/>
      <c r="N34" s="23">
        <f t="shared" si="4"/>
        <v>51.991170702901734</v>
      </c>
      <c r="O34" s="24">
        <f t="shared" si="5"/>
        <v>25.451175187022578</v>
      </c>
      <c r="P34" s="24">
        <f t="shared" si="6"/>
        <v>22.557654110075699</v>
      </c>
      <c r="Q34" t="s">
        <v>285</v>
      </c>
      <c r="R34" t="s">
        <v>286</v>
      </c>
      <c r="S34" s="58" t="s">
        <v>322</v>
      </c>
      <c r="AD34" s="37"/>
      <c r="AE34" s="37"/>
      <c r="AH34" s="37"/>
      <c r="AI34" s="37"/>
      <c r="AJ34" t="s">
        <v>236</v>
      </c>
    </row>
    <row r="35" spans="1:36" s="36" customFormat="1" ht="15" x14ac:dyDescent="0.25">
      <c r="A35">
        <v>1.94</v>
      </c>
      <c r="B35">
        <v>4.04</v>
      </c>
      <c r="C35">
        <v>3.73</v>
      </c>
      <c r="D35" s="20">
        <f t="shared" si="0"/>
        <v>3.1085184746329153E-2</v>
      </c>
      <c r="E35" s="17">
        <f>IF(OR($A35="",$B35="",$C35=""),"",A35*'MPTO_working_3-way'!$I34)</f>
        <v>2.0003052584078787</v>
      </c>
      <c r="F35" s="21">
        <f>IF(OR($A35="",$B35="",$C35=""),"",B35*'MPTO_working_3-way'!$I34)</f>
        <v>4.1655841463751697</v>
      </c>
      <c r="G35" s="22">
        <f>IF(OR($A35="",$B35="",$C35=""),"",C35*'MPTO_working_3-way'!$I34)</f>
        <v>3.8459477391038077</v>
      </c>
      <c r="H35" s="17"/>
      <c r="I35" s="21"/>
      <c r="J35" s="22"/>
      <c r="K35" s="17"/>
      <c r="L35" s="21"/>
      <c r="M35" s="22"/>
      <c r="N35" s="23">
        <f t="shared" si="4"/>
        <v>49.992369704408972</v>
      </c>
      <c r="O35" s="24">
        <f t="shared" si="5"/>
        <v>24.006236937265697</v>
      </c>
      <c r="P35" s="24">
        <f t="shared" si="6"/>
        <v>26.001393358325313</v>
      </c>
      <c r="Q35" t="s">
        <v>287</v>
      </c>
      <c r="R35" t="s">
        <v>224</v>
      </c>
      <c r="S35" s="58" t="s">
        <v>322</v>
      </c>
      <c r="AD35" s="37"/>
      <c r="AE35" s="37"/>
      <c r="AH35" s="37"/>
      <c r="AI35" s="37"/>
      <c r="AJ35" t="s">
        <v>236</v>
      </c>
    </row>
    <row r="36" spans="1:36" s="36" customFormat="1" ht="15" x14ac:dyDescent="0.25">
      <c r="A36">
        <v>2.73</v>
      </c>
      <c r="B36">
        <v>3.3</v>
      </c>
      <c r="C36">
        <v>2.71</v>
      </c>
      <c r="D36" s="20">
        <f t="shared" si="0"/>
        <v>3.8334359367569792E-2</v>
      </c>
      <c r="E36" s="17">
        <f>IF(OR($A36="",$B36="",$C36=""),"",A36*'MPTO_working_3-way'!$I35)</f>
        <v>2.8346528010734655</v>
      </c>
      <c r="F36" s="21">
        <f>IF(OR($A36="",$B36="",$C36=""),"",B36*'MPTO_working_3-way'!$I35)</f>
        <v>3.4265033859129801</v>
      </c>
      <c r="G36" s="22">
        <f>IF(OR($A36="",$B36="",$C36=""),"",C36*'MPTO_working_3-way'!$I35)</f>
        <v>2.813886113886114</v>
      </c>
      <c r="H36" s="17"/>
      <c r="I36" s="21"/>
      <c r="J36" s="22"/>
      <c r="K36" s="17"/>
      <c r="L36" s="21"/>
      <c r="M36" s="22"/>
      <c r="N36" s="23">
        <f t="shared" si="4"/>
        <v>35.277689021431698</v>
      </c>
      <c r="O36" s="24">
        <f t="shared" si="5"/>
        <v>29.184270008638951</v>
      </c>
      <c r="P36" s="24">
        <f t="shared" si="6"/>
        <v>35.538040969929348</v>
      </c>
      <c r="Q36" t="s">
        <v>99</v>
      </c>
      <c r="R36" t="s">
        <v>102</v>
      </c>
      <c r="S36" s="58" t="s">
        <v>322</v>
      </c>
      <c r="AD36" s="37"/>
      <c r="AE36" s="37"/>
      <c r="AH36" s="37"/>
      <c r="AI36" s="37"/>
      <c r="AJ36" t="s">
        <v>92</v>
      </c>
    </row>
    <row r="37" spans="1:36" s="36" customFormat="1" ht="15" x14ac:dyDescent="0.25">
      <c r="A37">
        <v>4.3</v>
      </c>
      <c r="B37">
        <v>3.67</v>
      </c>
      <c r="C37">
        <v>1.86</v>
      </c>
      <c r="D37" s="20">
        <f t="shared" si="0"/>
        <v>4.2672112169731768E-2</v>
      </c>
      <c r="E37" s="17">
        <f>IF(OR($A37="",$B37="",$C37=""),"",A37*'MPTO_working_3-way'!$I36)</f>
        <v>4.4834900823298467</v>
      </c>
      <c r="F37" s="21">
        <f>IF(OR($A37="",$B37="",$C37=""),"",B37*'MPTO_working_3-way'!$I36)</f>
        <v>3.8266066516629156</v>
      </c>
      <c r="G37" s="22">
        <f>IF(OR($A37="",$B37="",$C37=""),"",C37*'MPTO_working_3-way'!$I36)</f>
        <v>1.9393701286357012</v>
      </c>
      <c r="H37" s="17"/>
      <c r="I37" s="21"/>
      <c r="J37" s="22"/>
      <c r="K37" s="17"/>
      <c r="L37" s="21"/>
      <c r="M37" s="22"/>
      <c r="N37" s="23">
        <f t="shared" si="4"/>
        <v>22.304052906042109</v>
      </c>
      <c r="O37" s="24">
        <f t="shared" si="5"/>
        <v>26.132814031602475</v>
      </c>
      <c r="P37" s="24">
        <f t="shared" si="6"/>
        <v>51.563133062355412</v>
      </c>
      <c r="Q37" t="s">
        <v>103</v>
      </c>
      <c r="R37" t="s">
        <v>288</v>
      </c>
      <c r="S37" s="58" t="s">
        <v>322</v>
      </c>
      <c r="AD37" s="37"/>
      <c r="AE37" s="37"/>
      <c r="AH37" s="37"/>
      <c r="AI37" s="37"/>
      <c r="AJ37" t="s">
        <v>92</v>
      </c>
    </row>
    <row r="38" spans="1:36" s="36" customFormat="1" ht="15" x14ac:dyDescent="0.25">
      <c r="A38">
        <v>1.98</v>
      </c>
      <c r="B38">
        <v>3.9</v>
      </c>
      <c r="C38">
        <v>3.57</v>
      </c>
      <c r="D38" s="20">
        <f t="shared" si="0"/>
        <v>4.1572806278688645E-2</v>
      </c>
      <c r="E38" s="17">
        <f>IF(OR($A38="",$B38="",$C38=""),"",A38*'MPTO_working_3-way'!$I37)</f>
        <v>2.0623141564318037</v>
      </c>
      <c r="F38" s="21">
        <f>IF(OR($A38="",$B38="",$C38=""),"",B38*'MPTO_working_3-way'!$I37)</f>
        <v>4.0621339444868854</v>
      </c>
      <c r="G38" s="22">
        <f>IF(OR($A38="",$B38="",$C38=""),"",C38*'MPTO_working_3-way'!$I37)</f>
        <v>3.7184149184149184</v>
      </c>
      <c r="H38" s="17"/>
      <c r="I38" s="21"/>
      <c r="J38" s="22"/>
      <c r="K38" s="17"/>
      <c r="L38" s="21"/>
      <c r="M38" s="22"/>
      <c r="N38" s="23">
        <f t="shared" si="4"/>
        <v>48.489217652958871</v>
      </c>
      <c r="O38" s="24">
        <f t="shared" si="5"/>
        <v>24.617602808425278</v>
      </c>
      <c r="P38" s="24">
        <f t="shared" si="6"/>
        <v>26.893179538615847</v>
      </c>
      <c r="Q38" t="s">
        <v>97</v>
      </c>
      <c r="R38" t="s">
        <v>105</v>
      </c>
      <c r="S38" s="58" t="s">
        <v>322</v>
      </c>
      <c r="AD38" s="37"/>
      <c r="AE38" s="37"/>
      <c r="AH38" s="37"/>
      <c r="AI38" s="37"/>
      <c r="AJ38" t="s">
        <v>92</v>
      </c>
    </row>
    <row r="39" spans="1:36" s="36" customFormat="1" ht="15" x14ac:dyDescent="0.25">
      <c r="A39">
        <v>1.98</v>
      </c>
      <c r="B39">
        <v>2.99</v>
      </c>
      <c r="C39">
        <v>4.58</v>
      </c>
      <c r="D39" s="20">
        <f t="shared" si="0"/>
        <v>5.7839276939333883E-2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78</v>
      </c>
      <c r="R39" t="s">
        <v>81</v>
      </c>
      <c r="S39" s="58" t="s">
        <v>322</v>
      </c>
      <c r="AD39" s="37"/>
      <c r="AE39" s="37"/>
      <c r="AH39" s="37"/>
      <c r="AI39" s="37"/>
      <c r="AJ39" t="s">
        <v>93</v>
      </c>
    </row>
    <row r="40" spans="1:36" s="36" customFormat="1" ht="15" x14ac:dyDescent="0.25">
      <c r="A40">
        <v>1.83</v>
      </c>
      <c r="B40">
        <v>3.3</v>
      </c>
      <c r="C40">
        <v>4.76</v>
      </c>
      <c r="D40" s="20">
        <f t="shared" si="0"/>
        <v>5.9562424075442211E-2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89</v>
      </c>
      <c r="R40" t="s">
        <v>84</v>
      </c>
      <c r="S40" s="58" t="s">
        <v>322</v>
      </c>
      <c r="AD40" s="37"/>
      <c r="AE40" s="37"/>
      <c r="AH40" s="37"/>
      <c r="AI40" s="37"/>
      <c r="AJ40" t="s">
        <v>93</v>
      </c>
    </row>
    <row r="41" spans="1:36" s="36" customFormat="1" ht="15" x14ac:dyDescent="0.25">
      <c r="A41">
        <v>11.71</v>
      </c>
      <c r="B41">
        <v>4.43</v>
      </c>
      <c r="C41">
        <v>1.33</v>
      </c>
      <c r="D41" s="20">
        <f t="shared" si="0"/>
        <v>6.301043005835183E-2</v>
      </c>
      <c r="E41" s="17">
        <f>IF(OR($A41="",$B41="",$C41=""),"",A41*'MPTO_working_3-way'!$I40)</f>
        <v>12.387297932959601</v>
      </c>
      <c r="F41" s="21">
        <f>IF(OR($A41="",$B41="",$C41=""),"",B41*'MPTO_working_3-way'!$I40)</f>
        <v>4.6862279968412492</v>
      </c>
      <c r="G41" s="22">
        <f>IF(OR($A41="",$B41="",$C41=""),"",C41*'MPTO_working_3-way'!$I40)</f>
        <v>1.4069262383293142</v>
      </c>
      <c r="H41" s="17"/>
      <c r="I41" s="21"/>
      <c r="J41" s="22"/>
      <c r="K41" s="17"/>
      <c r="L41" s="21"/>
      <c r="M41" s="22"/>
      <c r="N41" s="23">
        <f t="shared" si="4"/>
        <v>8.0727855696377659</v>
      </c>
      <c r="O41" s="24">
        <f t="shared" si="5"/>
        <v>21.339123932383352</v>
      </c>
      <c r="P41" s="24">
        <f t="shared" si="6"/>
        <v>71.076931594329508</v>
      </c>
      <c r="Q41" t="s">
        <v>79</v>
      </c>
      <c r="R41" t="s">
        <v>90</v>
      </c>
      <c r="S41" s="58" t="s">
        <v>322</v>
      </c>
      <c r="AD41" s="37"/>
      <c r="AE41" s="37"/>
      <c r="AH41" s="37"/>
      <c r="AI41" s="37"/>
      <c r="AJ41" t="s">
        <v>93</v>
      </c>
    </row>
    <row r="42" spans="1:36" s="36" customFormat="1" ht="15" x14ac:dyDescent="0.25">
      <c r="A42">
        <v>3.48</v>
      </c>
      <c r="B42">
        <v>3.34</v>
      </c>
      <c r="C42">
        <v>2.2400000000000002</v>
      </c>
      <c r="D42" s="20">
        <f t="shared" si="0"/>
        <v>3.3186090872442175E-2</v>
      </c>
      <c r="E42" s="17">
        <f>IF(OR($A42="",$B42="",$C42=""),"",A42*'MPTO_working_3-way'!$I41)</f>
        <v>3.6872772357825387</v>
      </c>
      <c r="F42" s="21">
        <f>IF(OR($A42="",$B42="",$C42=""),"",B42*'MPTO_working_3-way'!$I41)</f>
        <v>3.5389384964119768</v>
      </c>
      <c r="G42" s="22">
        <f>IF(OR($A42="",$B42="",$C42=""),"",C42*'MPTO_working_3-way'!$I41)</f>
        <v>2.3734198299289906</v>
      </c>
      <c r="H42" s="17"/>
      <c r="I42" s="21"/>
      <c r="J42" s="22"/>
      <c r="K42" s="17"/>
      <c r="L42" s="21"/>
      <c r="M42" s="22"/>
      <c r="N42" s="23">
        <f t="shared" si="4"/>
        <v>27.120282421285669</v>
      </c>
      <c r="O42" s="24">
        <f t="shared" si="5"/>
        <v>28.257060726369499</v>
      </c>
      <c r="P42" s="24">
        <f t="shared" si="6"/>
        <v>42.133295904497373</v>
      </c>
      <c r="Q42" t="s">
        <v>170</v>
      </c>
      <c r="R42" t="s">
        <v>173</v>
      </c>
      <c r="S42" s="58" t="s">
        <v>322</v>
      </c>
      <c r="AD42" s="37"/>
      <c r="AE42" s="37"/>
      <c r="AH42" s="37"/>
      <c r="AI42" s="37"/>
      <c r="AJ42" t="s">
        <v>204</v>
      </c>
    </row>
    <row r="43" spans="1:36" s="36" customFormat="1" ht="15" x14ac:dyDescent="0.25">
      <c r="A43">
        <v>3.21</v>
      </c>
      <c r="B43">
        <v>3.28</v>
      </c>
      <c r="C43">
        <v>2.34</v>
      </c>
      <c r="D43" s="20">
        <f t="shared" si="0"/>
        <v>4.3754955881694091E-2</v>
      </c>
      <c r="E43" s="17">
        <f>IF(OR($A43="",$B43="",$C43=""),"",A43*'MPTO_working_3-way'!$I42)</f>
        <v>3.4122634804873093</v>
      </c>
      <c r="F43" s="21">
        <f>IF(OR($A43="",$B43="",$C43=""),"",B43*'MPTO_working_3-way'!$I42)</f>
        <v>3.4866742105913939</v>
      </c>
      <c r="G43" s="22">
        <f>IF(OR($A43="",$B43="",$C43=""),"",C43*'MPTO_working_3-way'!$I42)</f>
        <v>2.4874444063365431</v>
      </c>
      <c r="H43" s="17"/>
      <c r="I43" s="21"/>
      <c r="J43" s="22"/>
      <c r="K43" s="17"/>
      <c r="L43" s="21"/>
      <c r="M43" s="22"/>
      <c r="N43" s="23">
        <f t="shared" si="4"/>
        <v>29.306060499677152</v>
      </c>
      <c r="O43" s="24">
        <f t="shared" si="5"/>
        <v>28.680626281696231</v>
      </c>
      <c r="P43" s="24">
        <f t="shared" si="6"/>
        <v>40.201903505967373</v>
      </c>
      <c r="Q43" t="s">
        <v>169</v>
      </c>
      <c r="R43" t="s">
        <v>191</v>
      </c>
      <c r="S43" s="58" t="s">
        <v>322</v>
      </c>
      <c r="AD43" s="37"/>
      <c r="AE43" s="37"/>
      <c r="AH43" s="37"/>
      <c r="AI43" s="37"/>
      <c r="AJ43" t="s">
        <v>204</v>
      </c>
    </row>
    <row r="44" spans="1:36" s="36" customFormat="1" ht="15" x14ac:dyDescent="0.25">
      <c r="A44">
        <v>1.23</v>
      </c>
      <c r="B44">
        <v>6.41</v>
      </c>
      <c r="C44">
        <v>11.29</v>
      </c>
      <c r="D44" s="20">
        <f t="shared" si="0"/>
        <v>5.7588329586889531E-2</v>
      </c>
      <c r="E44" s="17">
        <f>IF(OR($A44="",$B44="",$C44=""),"",A44*'MPTO_working_3-way'!$I43)</f>
        <v>1.2708188917731038</v>
      </c>
      <c r="F44" s="21">
        <f>IF(OR($A44="",$B44="",$C44=""),"",B44*'MPTO_working_3-way'!$I43)</f>
        <v>6.6227228424923545</v>
      </c>
      <c r="G44" s="22">
        <f>IF(OR($A44="",$B44="",$C44=""),"",C44*'MPTO_working_3-way'!$I43)</f>
        <v>11.66467096594987</v>
      </c>
      <c r="H44" s="17"/>
      <c r="I44" s="21"/>
      <c r="J44" s="22"/>
      <c r="K44" s="17"/>
      <c r="L44" s="21"/>
      <c r="M44" s="22"/>
      <c r="N44" s="23">
        <f t="shared" si="4"/>
        <v>78.689418804968739</v>
      </c>
      <c r="O44" s="24">
        <f t="shared" si="5"/>
        <v>15.09952966148386</v>
      </c>
      <c r="P44" s="24">
        <f t="shared" si="6"/>
        <v>8.5728950513827762</v>
      </c>
      <c r="Q44" t="s">
        <v>199</v>
      </c>
      <c r="R44" t="s">
        <v>167</v>
      </c>
      <c r="S44" s="58" t="s">
        <v>322</v>
      </c>
      <c r="AD44" s="37"/>
      <c r="AE44" s="37"/>
      <c r="AH44" s="37"/>
      <c r="AI44" s="37"/>
      <c r="AJ44" t="s">
        <v>204</v>
      </c>
    </row>
    <row r="45" spans="1:36" s="36" customFormat="1" ht="15" x14ac:dyDescent="0.25">
      <c r="A45">
        <v>2.17</v>
      </c>
      <c r="B45">
        <v>3.71</v>
      </c>
      <c r="C45">
        <v>3.18</v>
      </c>
      <c r="D45" s="20">
        <f t="shared" si="0"/>
        <v>4.4836680868330259E-2</v>
      </c>
      <c r="E45" s="17">
        <f>IF(OR($A45="",$B45="",$C45=""),"",A45*'MPTO_working_3-way'!$I44)</f>
        <v>2.2649482542632762</v>
      </c>
      <c r="F45" s="21">
        <f>IF(OR($A45="",$B45="",$C45=""),"",B45*'MPTO_working_3-way'!$I44)</f>
        <v>3.8723308863210852</v>
      </c>
      <c r="G45" s="22">
        <f>IF(OR($A45="",$B45="",$C45=""),"",C45*'MPTO_working_3-way'!$I44)</f>
        <v>3.3191407597037874</v>
      </c>
      <c r="H45" s="17"/>
      <c r="I45" s="21"/>
      <c r="J45" s="22"/>
      <c r="K45" s="17"/>
      <c r="L45" s="21"/>
      <c r="M45" s="22"/>
      <c r="N45" s="23">
        <f t="shared" si="4"/>
        <v>44.151119042905982</v>
      </c>
      <c r="O45" s="24">
        <f t="shared" si="5"/>
        <v>25.824239440190293</v>
      </c>
      <c r="P45" s="24">
        <f t="shared" si="6"/>
        <v>30.128279346888675</v>
      </c>
      <c r="Q45" t="s">
        <v>174</v>
      </c>
      <c r="R45" t="s">
        <v>171</v>
      </c>
      <c r="S45" s="58" t="s">
        <v>322</v>
      </c>
      <c r="AD45" s="37"/>
      <c r="AE45" s="37"/>
      <c r="AH45" s="37"/>
      <c r="AI45" s="37"/>
      <c r="AJ45" t="s">
        <v>204</v>
      </c>
    </row>
    <row r="46" spans="1:36" s="36" customFormat="1" ht="15" x14ac:dyDescent="0.25">
      <c r="A46">
        <v>1.75</v>
      </c>
      <c r="B46">
        <v>3.65</v>
      </c>
      <c r="C46">
        <v>5.38</v>
      </c>
      <c r="D46" s="20">
        <f t="shared" si="0"/>
        <v>3.1274780116252732E-2</v>
      </c>
      <c r="E46" s="17">
        <f>IF(OR($A46="",$B46="",$C46=""),"",A46*'MPTO_working_3-way'!$I45)</f>
        <v>1.8507795767770567</v>
      </c>
      <c r="F46" s="21">
        <f>IF(OR($A46="",$B46="",$C46=""),"",B46*'MPTO_working_3-way'!$I45)</f>
        <v>3.8601974029921466</v>
      </c>
      <c r="G46" s="22">
        <f>IF(OR($A46="",$B46="",$C46=""),"",C46*'MPTO_working_3-way'!$I45)</f>
        <v>5.6898252131774658</v>
      </c>
      <c r="H46" s="17"/>
      <c r="I46" s="21"/>
      <c r="J46" s="22"/>
      <c r="K46" s="17"/>
      <c r="L46" s="21"/>
      <c r="M46" s="22"/>
      <c r="N46" s="23">
        <f t="shared" si="4"/>
        <v>54.031285656469031</v>
      </c>
      <c r="O46" s="24">
        <f t="shared" si="5"/>
        <v>25.905410931183781</v>
      </c>
      <c r="P46" s="24">
        <f t="shared" si="6"/>
        <v>17.575232323200893</v>
      </c>
      <c r="Q46" t="s">
        <v>222</v>
      </c>
      <c r="R46" t="s">
        <v>225</v>
      </c>
      <c r="S46" s="58" t="s">
        <v>322</v>
      </c>
      <c r="AD46" s="37"/>
      <c r="AE46" s="37"/>
      <c r="AH46" s="37"/>
      <c r="AI46" s="37"/>
      <c r="AJ46" t="s">
        <v>237</v>
      </c>
    </row>
    <row r="47" spans="1:36" s="36" customFormat="1" ht="15" x14ac:dyDescent="0.25">
      <c r="A47">
        <v>1.41</v>
      </c>
      <c r="B47">
        <v>4.6100000000000003</v>
      </c>
      <c r="C47">
        <v>9.32</v>
      </c>
      <c r="D47" s="20">
        <f t="shared" si="0"/>
        <v>3.3435735191396532E-2</v>
      </c>
      <c r="E47" s="17">
        <f>IF(OR($A47="",$B47="",$C47=""),"",A47*'MPTO_working_3-way'!$I46)</f>
        <v>1.4732197200243455</v>
      </c>
      <c r="F47" s="21">
        <f>IF(OR($A47="",$B47="",$C47=""),"",B47*'MPTO_working_3-way'!$I46)</f>
        <v>4.8166970988030027</v>
      </c>
      <c r="G47" s="22">
        <f>IF(OR($A47="",$B47="",$C47=""),"",C47*'MPTO_working_3-way'!$I46)</f>
        <v>9.7378778656928375</v>
      </c>
      <c r="H47" s="17"/>
      <c r="I47" s="21"/>
      <c r="J47" s="22"/>
      <c r="K47" s="17"/>
      <c r="L47" s="21"/>
      <c r="M47" s="22"/>
      <c r="N47" s="23">
        <f t="shared" si="4"/>
        <v>67.87853749225367</v>
      </c>
      <c r="O47" s="24">
        <f t="shared" si="5"/>
        <v>20.761114504138323</v>
      </c>
      <c r="P47" s="24">
        <f t="shared" si="6"/>
        <v>10.269177882411768</v>
      </c>
      <c r="Q47" t="s">
        <v>230</v>
      </c>
      <c r="R47" t="s">
        <v>233</v>
      </c>
      <c r="S47" s="58" t="s">
        <v>322</v>
      </c>
      <c r="AD47" s="37"/>
      <c r="AE47" s="37"/>
      <c r="AH47" s="37"/>
      <c r="AI47" s="37"/>
      <c r="AJ47" t="s">
        <v>237</v>
      </c>
    </row>
    <row r="48" spans="1:36" s="36" customFormat="1" ht="15" x14ac:dyDescent="0.25">
      <c r="A48">
        <v>3.9</v>
      </c>
      <c r="B48">
        <v>3.91</v>
      </c>
      <c r="C48">
        <v>1.87</v>
      </c>
      <c r="D48" s="20">
        <f t="shared" si="0"/>
        <v>4.6924090402351126E-2</v>
      </c>
      <c r="E48" s="17">
        <f>IF(OR($A48="",$B48="",$C48=""),"",A48*'MPTO_working_3-way'!$I47)</f>
        <v>4.0219716424533853</v>
      </c>
      <c r="F48" s="21">
        <f>IF(OR($A48="",$B48="",$C48=""),"",B48*'MPTO_working_3-way'!$I47)</f>
        <v>4.0322843902545484</v>
      </c>
      <c r="G48" s="22">
        <f>IF(OR($A48="",$B48="",$C48=""),"",C48*'MPTO_working_3-way'!$I47)</f>
        <v>1.9284838388173928</v>
      </c>
      <c r="H48" s="17"/>
      <c r="I48" s="21"/>
      <c r="J48" s="22"/>
      <c r="K48" s="17"/>
      <c r="L48" s="21"/>
      <c r="M48" s="22"/>
      <c r="N48" s="23">
        <f t="shared" si="4"/>
        <v>24.863427415664329</v>
      </c>
      <c r="O48" s="24">
        <f t="shared" si="5"/>
        <v>24.799838087235518</v>
      </c>
      <c r="P48" s="24">
        <f t="shared" si="6"/>
        <v>51.854206909674261</v>
      </c>
      <c r="Q48" t="s">
        <v>110</v>
      </c>
      <c r="R48" t="s">
        <v>86</v>
      </c>
      <c r="S48" s="58" t="s">
        <v>322</v>
      </c>
      <c r="AD48" s="37"/>
      <c r="AE48" s="37"/>
      <c r="AH48" s="37"/>
      <c r="AI48" s="37"/>
      <c r="AJ48" t="s">
        <v>94</v>
      </c>
    </row>
    <row r="49" spans="1:36" s="36" customFormat="1" ht="15" x14ac:dyDescent="0.25">
      <c r="A49">
        <v>2.1800000000000002</v>
      </c>
      <c r="B49">
        <v>4.21</v>
      </c>
      <c r="C49">
        <v>2.87</v>
      </c>
      <c r="D49" s="20">
        <f t="shared" si="0"/>
        <v>4.4677343290805638E-2</v>
      </c>
      <c r="E49" s="17">
        <f>IF(OR($A49="",$B49="",$C49=""),"",A49*'MPTO_working_3-way'!$I48)</f>
        <v>2.2528899027172447</v>
      </c>
      <c r="F49" s="21">
        <f>IF(OR($A49="",$B49="",$C49=""),"",B49*'MPTO_working_3-way'!$I48)</f>
        <v>4.3507644451557796</v>
      </c>
      <c r="G49" s="22">
        <f>IF(OR($A49="",$B49="",$C49=""),"",C49*'MPTO_working_3-way'!$I48)</f>
        <v>2.9659605599993082</v>
      </c>
      <c r="H49" s="17"/>
      <c r="I49" s="21"/>
      <c r="J49" s="22"/>
      <c r="K49" s="17"/>
      <c r="L49" s="21"/>
      <c r="M49" s="22"/>
      <c r="N49" s="23">
        <f t="shared" si="4"/>
        <v>44.387433171673628</v>
      </c>
      <c r="O49" s="24">
        <f t="shared" si="5"/>
        <v>22.984466582956891</v>
      </c>
      <c r="P49" s="24">
        <f t="shared" si="6"/>
        <v>33.715890004964635</v>
      </c>
      <c r="Q49" t="s">
        <v>107</v>
      </c>
      <c r="R49" t="s">
        <v>106</v>
      </c>
      <c r="S49" s="58" t="s">
        <v>322</v>
      </c>
      <c r="AD49" s="37"/>
      <c r="AE49" s="37"/>
      <c r="AH49" s="37"/>
      <c r="AI49" s="37"/>
      <c r="AJ49" t="s">
        <v>94</v>
      </c>
    </row>
    <row r="50" spans="1:36" s="36" customFormat="1" ht="15" x14ac:dyDescent="0.25">
      <c r="A50">
        <v>1.65</v>
      </c>
      <c r="B50">
        <v>4.13</v>
      </c>
      <c r="C50">
        <v>5.44</v>
      </c>
      <c r="D50" s="20">
        <f t="shared" si="0"/>
        <v>3.2014886077697646E-2</v>
      </c>
      <c r="E50" s="17">
        <f>IF(OR($A50="",$B50="",$C50=""),"",A50*'MPTO_working_3-way'!$I49)</f>
        <v>1.7274247491638792</v>
      </c>
      <c r="F50" s="21">
        <f>IF(OR($A50="",$B50="",$C50=""),"",B50*'MPTO_working_3-way'!$I49)</f>
        <v>4.3237964933617103</v>
      </c>
      <c r="G50" s="22">
        <f>IF(OR($A50="",$B50="",$C50=""),"",C50*'MPTO_working_3-way'!$I49)</f>
        <v>5.6952670517887904</v>
      </c>
      <c r="H50" s="17"/>
      <c r="I50" s="21"/>
      <c r="J50" s="22"/>
      <c r="K50" s="17"/>
      <c r="L50" s="21"/>
      <c r="M50" s="22"/>
      <c r="N50" s="23">
        <f t="shared" si="4"/>
        <v>57.889641819941929</v>
      </c>
      <c r="O50" s="24">
        <f t="shared" si="5"/>
        <v>23.127823003124497</v>
      </c>
      <c r="P50" s="24">
        <f t="shared" si="6"/>
        <v>17.558439154945621</v>
      </c>
      <c r="Q50" t="s">
        <v>183</v>
      </c>
      <c r="R50" t="s">
        <v>184</v>
      </c>
      <c r="S50" s="58" t="s">
        <v>322</v>
      </c>
      <c r="AD50" s="37"/>
      <c r="AE50" s="37"/>
      <c r="AH50" s="37"/>
      <c r="AI50" s="37"/>
      <c r="AJ50" t="s">
        <v>205</v>
      </c>
    </row>
    <row r="51" spans="1:36" s="36" customFormat="1" ht="15" x14ac:dyDescent="0.25">
      <c r="A51">
        <v>2.06</v>
      </c>
      <c r="B51">
        <v>3.66</v>
      </c>
      <c r="C51">
        <v>3.71</v>
      </c>
      <c r="D51" s="20">
        <f t="shared" si="0"/>
        <v>2.8202715895471631E-2</v>
      </c>
      <c r="E51" s="17">
        <f>IF(OR($A51="",$B51="",$C51=""),"",A51*'MPTO_working_3-way'!$I50)</f>
        <v>2.1520353271790595</v>
      </c>
      <c r="F51" s="21">
        <f>IF(OR($A51="",$B51="",$C51=""),"",B51*'MPTO_working_3-way'!$I50)</f>
        <v>3.8235190764443487</v>
      </c>
      <c r="G51" s="22">
        <f>IF(OR($A51="",$B51="",$C51=""),"",C51*'MPTO_working_3-way'!$I50)</f>
        <v>3.8757529436088887</v>
      </c>
      <c r="H51" s="17"/>
      <c r="I51" s="21"/>
      <c r="J51" s="22"/>
      <c r="K51" s="17"/>
      <c r="L51" s="21"/>
      <c r="M51" s="22"/>
      <c r="N51" s="23">
        <f t="shared" si="4"/>
        <v>46.467638675375483</v>
      </c>
      <c r="O51" s="24">
        <f t="shared" si="5"/>
        <v>26.153916850074726</v>
      </c>
      <c r="P51" s="24">
        <f t="shared" si="6"/>
        <v>25.80143818632709</v>
      </c>
      <c r="Q51" t="s">
        <v>209</v>
      </c>
      <c r="R51" t="s">
        <v>195</v>
      </c>
      <c r="S51" s="58" t="s">
        <v>322</v>
      </c>
      <c r="AD51" s="37"/>
      <c r="AE51" s="37"/>
      <c r="AH51" s="37"/>
      <c r="AI51" s="37"/>
      <c r="AJ51" t="s">
        <v>205</v>
      </c>
    </row>
    <row r="52" spans="1:36" s="36" customFormat="1" ht="15" x14ac:dyDescent="0.25">
      <c r="A52">
        <v>1.63</v>
      </c>
      <c r="B52">
        <v>4.13</v>
      </c>
      <c r="C52">
        <v>5.75</v>
      </c>
      <c r="D52" s="20">
        <f t="shared" si="0"/>
        <v>2.9540726598925149E-2</v>
      </c>
      <c r="E52" s="17">
        <f>IF(OR($A52="",$B52="",$C52=""),"",A52*'MPTO_working_3-way'!$I51)</f>
        <v>1.6821842643066471</v>
      </c>
      <c r="F52" s="21">
        <f>IF(OR($A52="",$B52="",$C52=""),"",B52*'MPTO_working_3-way'!$I51)</f>
        <v>4.2622214795008908</v>
      </c>
      <c r="G52" s="22">
        <f>IF(OR($A52="",$B52="",$C52=""),"",C52*'MPTO_working_3-way'!$I51)</f>
        <v>5.9340855949467617</v>
      </c>
      <c r="H52" s="17"/>
      <c r="I52" s="21"/>
      <c r="J52" s="22"/>
      <c r="K52" s="17"/>
      <c r="L52" s="21"/>
      <c r="M52" s="22"/>
      <c r="N52" s="23">
        <f t="shared" si="4"/>
        <v>59.446519695758425</v>
      </c>
      <c r="O52" s="24">
        <f t="shared" si="5"/>
        <v>23.461943608737592</v>
      </c>
      <c r="P52" s="24">
        <f t="shared" si="6"/>
        <v>16.851796018101954</v>
      </c>
      <c r="Q52" t="s">
        <v>196</v>
      </c>
      <c r="R52" t="s">
        <v>185</v>
      </c>
      <c r="S52" s="58" t="s">
        <v>322</v>
      </c>
      <c r="AD52" s="37"/>
      <c r="AE52" s="37"/>
      <c r="AH52" s="37"/>
      <c r="AI52" s="37"/>
      <c r="AJ52" t="s">
        <v>205</v>
      </c>
    </row>
    <row r="53" spans="1:36" s="36" customFormat="1" ht="15" x14ac:dyDescent="0.25">
      <c r="A53">
        <v>1.76</v>
      </c>
      <c r="B53">
        <v>3.34</v>
      </c>
      <c r="C53">
        <v>5.58</v>
      </c>
      <c r="D53" s="20">
        <f t="shared" si="0"/>
        <v>4.6794485320658774E-2</v>
      </c>
      <c r="E53" s="17">
        <f>IF(OR($A53="",$B53="",$C53=""),"",A53*'MPTO_working_3-way'!$I52)</f>
        <v>1.80963677997603</v>
      </c>
      <c r="F53" s="21">
        <f>IF(OR($A53="",$B53="",$C53=""),"",B53*'MPTO_working_3-way'!$I52)</f>
        <v>3.4341970710908751</v>
      </c>
      <c r="G53" s="22">
        <f>IF(OR($A53="",$B53="",$C53=""),"",C53*'MPTO_working_3-way'!$I52)</f>
        <v>5.7373711546967314</v>
      </c>
      <c r="H53" s="17"/>
      <c r="I53" s="21"/>
      <c r="J53" s="22"/>
      <c r="K53" s="17"/>
      <c r="L53" s="21"/>
      <c r="M53" s="22"/>
      <c r="N53" s="23">
        <f t="shared" si="4"/>
        <v>55.259707973731928</v>
      </c>
      <c r="O53" s="24">
        <f t="shared" si="5"/>
        <v>29.118888034062334</v>
      </c>
      <c r="P53" s="24">
        <f t="shared" si="6"/>
        <v>17.429585310711147</v>
      </c>
      <c r="Q53" t="s">
        <v>163</v>
      </c>
      <c r="R53" t="s">
        <v>159</v>
      </c>
      <c r="S53" s="58" t="s">
        <v>323</v>
      </c>
      <c r="AD53" s="37"/>
      <c r="AE53" s="37"/>
      <c r="AH53" s="37"/>
      <c r="AI53" s="37"/>
      <c r="AJ53" t="s">
        <v>166</v>
      </c>
    </row>
    <row r="54" spans="1:36" s="36" customFormat="1" ht="15" x14ac:dyDescent="0.25">
      <c r="A54">
        <v>1.52</v>
      </c>
      <c r="B54">
        <v>4.33</v>
      </c>
      <c r="C54">
        <v>6.26</v>
      </c>
      <c r="D54" s="20">
        <f t="shared" si="0"/>
        <v>4.8586028004882209E-2</v>
      </c>
      <c r="E54" s="17">
        <f>IF(OR($A54="",$B54="",$C54=""),"",A54*'MPTO_working_3-way'!$I53)</f>
        <v>1.5649019044303663</v>
      </c>
      <c r="F54" s="21">
        <f>IF(OR($A54="",$B54="",$C54=""),"",B54*'MPTO_working_3-way'!$I53)</f>
        <v>4.4579113461733462</v>
      </c>
      <c r="G54" s="22">
        <f>IF(OR($A54="",$B54="",$C54=""),"",C54*'MPTO_working_3-way'!$I53)</f>
        <v>6.4449249485092714</v>
      </c>
      <c r="H54" s="17"/>
      <c r="I54" s="21"/>
      <c r="J54" s="22"/>
      <c r="K54" s="17"/>
      <c r="L54" s="21"/>
      <c r="M54" s="22"/>
      <c r="N54" s="23">
        <f t="shared" si="4"/>
        <v>63.901768997080111</v>
      </c>
      <c r="O54" s="24">
        <f t="shared" si="5"/>
        <v>22.432029763409183</v>
      </c>
      <c r="P54" s="24">
        <f t="shared" si="6"/>
        <v>15.516084484914019</v>
      </c>
      <c r="Q54" t="s">
        <v>156</v>
      </c>
      <c r="R54" t="s">
        <v>157</v>
      </c>
      <c r="S54" s="58" t="s">
        <v>323</v>
      </c>
      <c r="AD54" s="37"/>
      <c r="AE54" s="37"/>
      <c r="AH54" s="37"/>
      <c r="AI54" s="37"/>
      <c r="AJ54" t="s">
        <v>166</v>
      </c>
    </row>
    <row r="55" spans="1:36" s="36" customFormat="1" ht="15" x14ac:dyDescent="0.25">
      <c r="A55">
        <v>2.2999999999999998</v>
      </c>
      <c r="B55">
        <v>3.19</v>
      </c>
      <c r="C55">
        <v>3.2</v>
      </c>
      <c r="D55" s="20">
        <f t="shared" si="0"/>
        <v>6.0762232520103598E-2</v>
      </c>
      <c r="E55" s="17">
        <f>IF(OR($A55="",$B55="",$C55=""),"",A55*'MPTO_working_3-way'!$I54)</f>
        <v>2.407627316237515</v>
      </c>
      <c r="F55" s="21">
        <f>IF(OR($A55="",$B55="",$C55=""),"",B55*'MPTO_working_3-way'!$I54)</f>
        <v>3.3392744081729013</v>
      </c>
      <c r="G55" s="22">
        <f>IF(OR($A55="",$B55="",$C55=""),"",C55*'MPTO_working_3-way'!$I54)</f>
        <v>3.3497423530261083</v>
      </c>
      <c r="H55" s="17"/>
      <c r="I55" s="21"/>
      <c r="J55" s="22"/>
      <c r="K55" s="17"/>
      <c r="L55" s="21"/>
      <c r="M55" s="22"/>
      <c r="N55" s="23">
        <f t="shared" si="4"/>
        <v>41.534667481790152</v>
      </c>
      <c r="O55" s="24">
        <f t="shared" si="5"/>
        <v>29.946625457090075</v>
      </c>
      <c r="P55" s="24">
        <f t="shared" si="6"/>
        <v>29.853042252536667</v>
      </c>
      <c r="Q55" t="s">
        <v>261</v>
      </c>
      <c r="R55" t="s">
        <v>289</v>
      </c>
      <c r="S55" s="58" t="s">
        <v>323</v>
      </c>
      <c r="AD55" s="37"/>
      <c r="AE55" s="37"/>
      <c r="AH55" s="37"/>
      <c r="AI55" s="37"/>
      <c r="AJ55" t="s">
        <v>166</v>
      </c>
    </row>
    <row r="56" spans="1:36" s="36" customFormat="1" ht="15" x14ac:dyDescent="0.25">
      <c r="A56">
        <v>2.0299999999999998</v>
      </c>
      <c r="B56">
        <v>3.37</v>
      </c>
      <c r="C56">
        <v>3.9</v>
      </c>
      <c r="D56" s="20">
        <f t="shared" si="0"/>
        <v>4.5756998893190515E-2</v>
      </c>
      <c r="E56" s="17">
        <f>IF(OR($A56="",$B56="",$C56=""),"",A56*'MPTO_working_3-way'!$I55)</f>
        <v>2.1286296368499107</v>
      </c>
      <c r="F56" s="21">
        <f>IF(OR($A56="",$B56="",$C56=""),"",B56*'MPTO_working_3-way'!$I55)</f>
        <v>3.5337349143764532</v>
      </c>
      <c r="G56" s="22">
        <f>IF(OR($A56="",$B56="",$C56=""),"",C56*'MPTO_working_3-way'!$I55)</f>
        <v>4.0894855092190401</v>
      </c>
      <c r="H56" s="17"/>
      <c r="I56" s="21"/>
      <c r="J56" s="22"/>
      <c r="K56" s="17"/>
      <c r="L56" s="21"/>
      <c r="M56" s="22"/>
      <c r="N56" s="23">
        <f t="shared" si="4"/>
        <v>46.978581087495677</v>
      </c>
      <c r="O56" s="24">
        <f t="shared" si="5"/>
        <v>28.298670506711044</v>
      </c>
      <c r="P56" s="24">
        <f t="shared" si="6"/>
        <v>24.452953745542622</v>
      </c>
      <c r="Q56" t="s">
        <v>158</v>
      </c>
      <c r="R56" t="s">
        <v>263</v>
      </c>
      <c r="S56" s="58" t="s">
        <v>323</v>
      </c>
      <c r="AD56" s="37"/>
      <c r="AE56" s="37"/>
      <c r="AH56" s="37"/>
      <c r="AI56" s="37"/>
      <c r="AJ56" t="s">
        <v>166</v>
      </c>
    </row>
    <row r="57" spans="1:36" s="36" customFormat="1" ht="15" x14ac:dyDescent="0.25">
      <c r="A57">
        <v>4.8600000000000003</v>
      </c>
      <c r="B57">
        <v>4.3899999999999997</v>
      </c>
      <c r="C57">
        <v>1.66</v>
      </c>
      <c r="D57" s="20">
        <f t="shared" si="0"/>
        <v>3.5961388228467284E-2</v>
      </c>
      <c r="E57" s="17">
        <f>IF(OR($A57="",$B57="",$C57=""),"",A57*'MPTO_working_3-way'!$I56)</f>
        <v>5.1553044500477041</v>
      </c>
      <c r="F57" s="21">
        <f>IF(OR($A57="",$B57="",$C57=""),"",B57*'MPTO_working_3-way'!$I56)</f>
        <v>4.6567462007632541</v>
      </c>
      <c r="G57" s="22">
        <f>IF(OR($A57="",$B57="",$C57=""),"",C57*'MPTO_working_3-way'!$I56)</f>
        <v>1.7608653059833719</v>
      </c>
      <c r="H57" s="17"/>
      <c r="I57" s="21"/>
      <c r="J57" s="22"/>
      <c r="K57" s="17"/>
      <c r="L57" s="21"/>
      <c r="M57" s="22"/>
      <c r="N57" s="23">
        <f t="shared" si="4"/>
        <v>19.397496494911113</v>
      </c>
      <c r="O57" s="24">
        <f t="shared" si="5"/>
        <v>21.474221632179503</v>
      </c>
      <c r="P57" s="24">
        <f t="shared" si="6"/>
        <v>56.790260822450612</v>
      </c>
      <c r="Q57" t="s">
        <v>290</v>
      </c>
      <c r="R57" t="s">
        <v>291</v>
      </c>
      <c r="S57" s="58" t="s">
        <v>323</v>
      </c>
      <c r="AD57" s="37"/>
      <c r="AE57" s="37"/>
      <c r="AH57" s="37"/>
      <c r="AI57" s="37"/>
      <c r="AJ57" t="s">
        <v>326</v>
      </c>
    </row>
    <row r="58" spans="1:36" s="36" customFormat="1" ht="15" x14ac:dyDescent="0.25">
      <c r="A58">
        <v>1.39</v>
      </c>
      <c r="B58">
        <v>5.4</v>
      </c>
      <c r="C58">
        <v>7.96</v>
      </c>
      <c r="D58" s="20">
        <f t="shared" si="0"/>
        <v>3.0237786320357563E-2</v>
      </c>
      <c r="E58" s="17">
        <f>IF(OR($A58="",$B58="",$C58=""),"",A58*'MPTO_working_3-way'!$I57)</f>
        <v>1.4536022284615346</v>
      </c>
      <c r="F58" s="21">
        <f>IF(OR($A58="",$B58="",$C58=""),"",B58*'MPTO_working_3-way'!$I57)</f>
        <v>5.6470877940232294</v>
      </c>
      <c r="G58" s="22">
        <f>IF(OR($A58="",$B58="",$C58=""),"",C58*'MPTO_working_3-way'!$I57)</f>
        <v>8.324225711189797</v>
      </c>
      <c r="H58" s="17"/>
      <c r="I58" s="21"/>
      <c r="J58" s="22"/>
      <c r="K58" s="17"/>
      <c r="L58" s="21"/>
      <c r="M58" s="22"/>
      <c r="N58" s="23">
        <f t="shared" si="4"/>
        <v>68.794611099240072</v>
      </c>
      <c r="O58" s="24">
        <f t="shared" si="5"/>
        <v>17.708242486656236</v>
      </c>
      <c r="P58" s="24">
        <f t="shared" si="6"/>
        <v>12.013129325118555</v>
      </c>
      <c r="Q58" t="s">
        <v>292</v>
      </c>
      <c r="R58" t="s">
        <v>293</v>
      </c>
      <c r="S58" s="58" t="s">
        <v>323</v>
      </c>
      <c r="AD58" s="37"/>
      <c r="AE58" s="37"/>
      <c r="AH58" s="37"/>
      <c r="AI58" s="37"/>
      <c r="AJ58" t="s">
        <v>326</v>
      </c>
    </row>
    <row r="59" spans="1:36" s="36" customFormat="1" ht="15" x14ac:dyDescent="0.25">
      <c r="A59">
        <v>2.2799999999999998</v>
      </c>
      <c r="B59">
        <v>3.75</v>
      </c>
      <c r="C59">
        <v>3.1</v>
      </c>
      <c r="D59" s="20">
        <f t="shared" si="0"/>
        <v>2.7843803056027072E-2</v>
      </c>
      <c r="E59" s="17">
        <f>IF(OR($A59="",$B59="",$C59=""),"",A59*'MPTO_working_3-way'!$I58)</f>
        <v>2.3619919651609051</v>
      </c>
      <c r="F59" s="21">
        <f>IF(OR($A59="",$B59="",$C59=""),"",B59*'MPTO_working_3-way'!$I58)</f>
        <v>3.8848552058567525</v>
      </c>
      <c r="G59" s="22">
        <f>IF(OR($A59="",$B59="",$C59=""),"",C59*'MPTO_working_3-way'!$I58)</f>
        <v>3.2114803035082486</v>
      </c>
      <c r="H59" s="17"/>
      <c r="I59" s="21"/>
      <c r="J59" s="22"/>
      <c r="K59" s="17"/>
      <c r="L59" s="21"/>
      <c r="M59" s="22"/>
      <c r="N59" s="23">
        <f t="shared" si="4"/>
        <v>42.337146558916317</v>
      </c>
      <c r="O59" s="24">
        <f t="shared" si="5"/>
        <v>25.740985107821118</v>
      </c>
      <c r="P59" s="24">
        <f t="shared" si="6"/>
        <v>31.138288436880384</v>
      </c>
      <c r="Q59" t="s">
        <v>294</v>
      </c>
      <c r="R59" t="s">
        <v>295</v>
      </c>
      <c r="S59" s="58" t="s">
        <v>323</v>
      </c>
      <c r="AD59" s="37"/>
      <c r="AE59" s="37"/>
      <c r="AH59" s="37"/>
      <c r="AI59" s="37"/>
      <c r="AJ59" t="s">
        <v>326</v>
      </c>
    </row>
    <row r="60" spans="1:36" s="36" customFormat="1" ht="15" x14ac:dyDescent="0.25">
      <c r="A60">
        <v>2.15</v>
      </c>
      <c r="B60">
        <v>3.44</v>
      </c>
      <c r="C60">
        <v>3.61</v>
      </c>
      <c r="D60" s="20">
        <f t="shared" si="0"/>
        <v>3.2822263737679602E-2</v>
      </c>
      <c r="E60" s="17">
        <f>IF(OR($A60="",$B60="",$C60=""),"",A60*'MPTO_working_3-way'!$I59)</f>
        <v>2.2150112405887685</v>
      </c>
      <c r="F60" s="21">
        <f>IF(OR($A60="",$B60="",$C60=""),"",B60*'MPTO_working_3-way'!$I59)</f>
        <v>3.5440179849420299</v>
      </c>
      <c r="G60" s="22">
        <f>IF(OR($A60="",$B60="",$C60=""),"",C60*'MPTO_working_3-way'!$I59)</f>
        <v>3.7191584086164906</v>
      </c>
      <c r="H60" s="17"/>
      <c r="I60" s="21"/>
      <c r="J60" s="22"/>
      <c r="K60" s="17"/>
      <c r="L60" s="21"/>
      <c r="M60" s="22"/>
      <c r="N60" s="23">
        <f t="shared" si="4"/>
        <v>45.146497754755934</v>
      </c>
      <c r="O60" s="24">
        <f t="shared" si="5"/>
        <v>28.216561096722458</v>
      </c>
      <c r="P60" s="24">
        <f t="shared" si="6"/>
        <v>26.887803371946056</v>
      </c>
      <c r="Q60" t="s">
        <v>251</v>
      </c>
      <c r="R60" t="s">
        <v>265</v>
      </c>
      <c r="S60" s="58" t="s">
        <v>323</v>
      </c>
      <c r="AD60" s="37"/>
      <c r="AE60" s="37"/>
      <c r="AH60" s="37"/>
      <c r="AI60" s="37"/>
      <c r="AJ60" t="s">
        <v>254</v>
      </c>
    </row>
    <row r="61" spans="1:36" s="36" customFormat="1" ht="15" x14ac:dyDescent="0.25">
      <c r="A61">
        <v>1.38</v>
      </c>
      <c r="B61">
        <v>5.1100000000000003</v>
      </c>
      <c r="C61">
        <v>8.4700000000000006</v>
      </c>
      <c r="D61" s="20">
        <f t="shared" si="0"/>
        <v>3.8396151829472647E-2</v>
      </c>
      <c r="E61" s="17">
        <f>IF(OR($A61="",$B61="",$C61=""),"",A61*'MPTO_working_3-way'!$I60)</f>
        <v>1.4184244482173172</v>
      </c>
      <c r="F61" s="21">
        <f>IF(OR($A61="",$B61="",$C61=""),"",B61*'MPTO_working_3-way'!$I60)</f>
        <v>5.2522818336162986</v>
      </c>
      <c r="G61" s="22">
        <f>IF(OR($A61="",$B61="",$C61=""),"",C61*'MPTO_working_3-way'!$I60)</f>
        <v>8.7058370118845492</v>
      </c>
      <c r="H61" s="17"/>
      <c r="I61" s="21"/>
      <c r="J61" s="22"/>
      <c r="K61" s="17"/>
      <c r="L61" s="21"/>
      <c r="M61" s="22"/>
      <c r="N61" s="23">
        <f t="shared" si="4"/>
        <v>70.500758870647289</v>
      </c>
      <c r="O61" s="24">
        <f t="shared" si="5"/>
        <v>19.039343882875386</v>
      </c>
      <c r="P61" s="24">
        <f t="shared" si="6"/>
        <v>11.486546309503334</v>
      </c>
      <c r="Q61" t="s">
        <v>296</v>
      </c>
      <c r="R61" t="s">
        <v>245</v>
      </c>
      <c r="S61" s="58" t="s">
        <v>323</v>
      </c>
      <c r="AD61" s="37"/>
      <c r="AE61" s="37"/>
      <c r="AH61" s="37"/>
      <c r="AI61" s="37"/>
      <c r="AJ61" t="s">
        <v>254</v>
      </c>
    </row>
    <row r="62" spans="1:36" s="36" customFormat="1" ht="15" x14ac:dyDescent="0.25">
      <c r="A62">
        <v>1.93</v>
      </c>
      <c r="B62">
        <v>3.47</v>
      </c>
      <c r="C62">
        <v>4.4000000000000004</v>
      </c>
      <c r="D62" s="20">
        <f t="shared" si="0"/>
        <v>3.3591880338979863E-2</v>
      </c>
      <c r="E62" s="17">
        <f>IF(OR($A62="",$B62="",$C62=""),"",A62*'MPTO_working_3-way'!$I61)</f>
        <v>1.9933469690137215</v>
      </c>
      <c r="F62" s="21">
        <f>IF(OR($A62="",$B62="",$C62=""),"",B62*'MPTO_working_3-way'!$I61)</f>
        <v>3.5838932551697482</v>
      </c>
      <c r="G62" s="22">
        <f>IF(OR($A62="",$B62="",$C62=""),"",C62*'MPTO_working_3-way'!$I61)</f>
        <v>4.5444179604457906</v>
      </c>
      <c r="H62" s="17"/>
      <c r="I62" s="21"/>
      <c r="J62" s="22"/>
      <c r="K62" s="17"/>
      <c r="L62" s="21"/>
      <c r="M62" s="22"/>
      <c r="N62" s="23">
        <f t="shared" si="4"/>
        <v>50.166880906578207</v>
      </c>
      <c r="O62" s="24">
        <f t="shared" si="5"/>
        <v>27.902616757837446</v>
      </c>
      <c r="P62" s="24">
        <f t="shared" si="6"/>
        <v>22.005018215839982</v>
      </c>
      <c r="Q62" t="s">
        <v>240</v>
      </c>
      <c r="R62" t="s">
        <v>242</v>
      </c>
      <c r="S62" s="58" t="s">
        <v>323</v>
      </c>
      <c r="AD62" s="37"/>
      <c r="AE62" s="37"/>
      <c r="AH62" s="37"/>
      <c r="AI62" s="37"/>
      <c r="AJ62" t="s">
        <v>254</v>
      </c>
    </row>
    <row r="63" spans="1:36" s="36" customFormat="1" ht="15" x14ac:dyDescent="0.25">
      <c r="A63">
        <v>1.56</v>
      </c>
      <c r="B63">
        <v>4.04</v>
      </c>
      <c r="C63">
        <v>6.63</v>
      </c>
      <c r="D63" s="20">
        <f t="shared" si="0"/>
        <v>3.9379956095156876E-2</v>
      </c>
      <c r="E63" s="17">
        <f>IF(OR($A63="",$B63="",$C63=""),"",A63*'MPTO_working_3-way'!$I62)</f>
        <v>1.6198979968539773</v>
      </c>
      <c r="F63" s="21">
        <f>IF(OR($A63="",$B63="",$C63=""),"",B63*'MPTO_working_3-way'!$I62)</f>
        <v>4.1951204533910698</v>
      </c>
      <c r="G63" s="22">
        <f>IF(OR($A63="",$B63="",$C63=""),"",C63*'MPTO_working_3-way'!$I62)</f>
        <v>6.8845664866294038</v>
      </c>
      <c r="H63" s="17"/>
      <c r="I63" s="21"/>
      <c r="J63" s="22"/>
      <c r="K63" s="17"/>
      <c r="L63" s="21"/>
      <c r="M63" s="22"/>
      <c r="N63" s="23">
        <f t="shared" si="4"/>
        <v>61.732282028998839</v>
      </c>
      <c r="O63" s="24">
        <f t="shared" si="5"/>
        <v>23.837217813177766</v>
      </c>
      <c r="P63" s="24">
        <f t="shared" si="6"/>
        <v>14.525242830352667</v>
      </c>
      <c r="Q63" t="s">
        <v>297</v>
      </c>
      <c r="R63" t="s">
        <v>238</v>
      </c>
      <c r="S63" s="58" t="s">
        <v>323</v>
      </c>
      <c r="AD63" s="37"/>
      <c r="AE63" s="37"/>
      <c r="AH63" s="37"/>
      <c r="AI63" s="37"/>
      <c r="AJ63" t="s">
        <v>254</v>
      </c>
    </row>
    <row r="64" spans="1:36" s="36" customFormat="1" ht="15" x14ac:dyDescent="0.25">
      <c r="A64">
        <v>2.6</v>
      </c>
      <c r="B64">
        <v>3.07</v>
      </c>
      <c r="C64">
        <v>3.11</v>
      </c>
      <c r="D64" s="20">
        <f t="shared" si="0"/>
        <v>3.1891691998314542E-2</v>
      </c>
      <c r="E64" s="17">
        <f>IF(OR($A64="",$B64="",$C64=""),"",A64*'MPTO_working_3-way'!$I63)</f>
        <v>2.6873388888813476</v>
      </c>
      <c r="F64" s="21">
        <f>IF(OR($A64="",$B64="",$C64=""),"",B64*'MPTO_working_3-way'!$I63)</f>
        <v>3.1731270726406682</v>
      </c>
      <c r="G64" s="22">
        <f>IF(OR($A64="",$B64="",$C64=""),"",C64*'MPTO_working_3-way'!$I63)</f>
        <v>3.2144707478542274</v>
      </c>
      <c r="H64" s="17"/>
      <c r="I64" s="21"/>
      <c r="J64" s="22"/>
      <c r="K64" s="17"/>
      <c r="L64" s="21"/>
      <c r="M64" s="22"/>
      <c r="N64" s="23">
        <f t="shared" si="4"/>
        <v>37.211533094594849</v>
      </c>
      <c r="O64" s="24">
        <f t="shared" si="5"/>
        <v>31.514653435161755</v>
      </c>
      <c r="P64" s="24">
        <f t="shared" si="6"/>
        <v>31.109320272008549</v>
      </c>
      <c r="Q64" t="s">
        <v>253</v>
      </c>
      <c r="R64" t="s">
        <v>246</v>
      </c>
      <c r="S64" s="58" t="s">
        <v>323</v>
      </c>
      <c r="AD64" s="37"/>
      <c r="AE64" s="37"/>
      <c r="AH64" s="37"/>
      <c r="AI64" s="37"/>
      <c r="AJ64" t="s">
        <v>254</v>
      </c>
    </row>
    <row r="65" spans="1:36" s="36" customFormat="1" ht="15" x14ac:dyDescent="0.25">
      <c r="A65">
        <v>1.89</v>
      </c>
      <c r="B65">
        <v>3.29</v>
      </c>
      <c r="C65">
        <v>4.91</v>
      </c>
      <c r="D65" s="20">
        <f t="shared" si="0"/>
        <v>3.6717884661724876E-2</v>
      </c>
      <c r="E65" s="17">
        <f>IF(OR($A65="",$B65="",$C65=""),"",A65*'MPTO_working_3-way'!$I64)</f>
        <v>1.9644281170198463</v>
      </c>
      <c r="F65" s="21">
        <f>IF(OR($A65="",$B65="",$C65=""),"",B65*'MPTO_working_3-way'!$I64)</f>
        <v>3.4195600555530663</v>
      </c>
      <c r="G65" s="22">
        <f>IF(OR($A65="",$B65="",$C65=""),"",C65*'MPTO_working_3-way'!$I64)</f>
        <v>5.10335558442722</v>
      </c>
      <c r="H65" s="17"/>
      <c r="I65" s="21"/>
      <c r="J65" s="22"/>
      <c r="K65" s="17"/>
      <c r="L65" s="21"/>
      <c r="M65" s="22"/>
      <c r="N65" s="23">
        <f t="shared" si="4"/>
        <v>50.905400474366004</v>
      </c>
      <c r="O65" s="24">
        <f t="shared" si="5"/>
        <v>29.243527932082593</v>
      </c>
      <c r="P65" s="24">
        <f t="shared" si="6"/>
        <v>19.594950488096078</v>
      </c>
      <c r="Q65" t="s">
        <v>239</v>
      </c>
      <c r="R65" t="s">
        <v>247</v>
      </c>
      <c r="S65" s="58" t="s">
        <v>323</v>
      </c>
      <c r="AD65" s="37"/>
      <c r="AE65" s="37"/>
      <c r="AH65" s="37"/>
      <c r="AI65" s="37"/>
      <c r="AJ65" t="s">
        <v>254</v>
      </c>
    </row>
    <row r="66" spans="1:36" s="36" customFormat="1" ht="15" x14ac:dyDescent="0.25">
      <c r="A66">
        <v>2.69</v>
      </c>
      <c r="B66">
        <v>3.25</v>
      </c>
      <c r="C66">
        <v>2.83</v>
      </c>
      <c r="D66" s="20">
        <f t="shared" si="0"/>
        <v>3.2796410047582603E-2</v>
      </c>
      <c r="E66" s="17">
        <f>IF(OR($A66="",$B66="",$C66=""),"",A66*'MPTO_working_3-way'!$I65)</f>
        <v>2.7757886514754659</v>
      </c>
      <c r="F66" s="21">
        <f>IF(OR($A66="",$B66="",$C66=""),"",B66*'MPTO_working_3-way'!$I65)</f>
        <v>3.3536479989945223</v>
      </c>
      <c r="G66" s="22">
        <f>IF(OR($A66="",$B66="",$C66=""),"",C66*'MPTO_working_3-way'!$I65)</f>
        <v>2.9202534883552302</v>
      </c>
      <c r="H66" s="17"/>
      <c r="I66" s="21"/>
      <c r="J66" s="22"/>
      <c r="K66" s="17"/>
      <c r="L66" s="21"/>
      <c r="M66" s="22"/>
      <c r="N66" s="23">
        <f t="shared" si="4"/>
        <v>36.025797550128743</v>
      </c>
      <c r="O66" s="24">
        <f t="shared" si="5"/>
        <v>29.818275510721943</v>
      </c>
      <c r="P66" s="24">
        <f t="shared" si="6"/>
        <v>34.243602618320246</v>
      </c>
      <c r="Q66" t="s">
        <v>264</v>
      </c>
      <c r="R66" t="s">
        <v>250</v>
      </c>
      <c r="S66" s="58" t="s">
        <v>323</v>
      </c>
      <c r="AD66" s="37"/>
      <c r="AE66" s="37"/>
      <c r="AH66" s="37"/>
      <c r="AI66" s="37"/>
      <c r="AJ66" t="s">
        <v>254</v>
      </c>
    </row>
    <row r="67" spans="1:36" s="36" customFormat="1" ht="15" x14ac:dyDescent="0.25">
      <c r="A67">
        <v>3.09</v>
      </c>
      <c r="B67">
        <v>3.04</v>
      </c>
      <c r="C67">
        <v>2.63</v>
      </c>
      <c r="D67" s="20">
        <f t="shared" si="0"/>
        <v>3.2800100772437668E-2</v>
      </c>
      <c r="E67" s="17">
        <f>IF(OR($A67="",$B67="",$C67=""),"",A67*'MPTO_working_3-way'!$I66)</f>
        <v>3.2034582636047295</v>
      </c>
      <c r="F67" s="21">
        <f>IF(OR($A67="",$B67="",$C67=""),"",B67*'MPTO_working_3-way'!$I66)</f>
        <v>3.1516223693716436</v>
      </c>
      <c r="G67" s="22">
        <f>IF(OR($A67="",$B67="",$C67=""),"",C67*'MPTO_working_3-way'!$I66)</f>
        <v>2.7265680366603364</v>
      </c>
      <c r="H67" s="17"/>
      <c r="I67" s="21"/>
      <c r="J67" s="22"/>
      <c r="K67" s="17"/>
      <c r="L67" s="21"/>
      <c r="M67" s="22"/>
      <c r="N67" s="23">
        <f t="shared" si="4"/>
        <v>31.216264352847787</v>
      </c>
      <c r="O67" s="24">
        <f t="shared" si="5"/>
        <v>31.729689753388048</v>
      </c>
      <c r="P67" s="24">
        <f t="shared" si="6"/>
        <v>36.676143289087328</v>
      </c>
      <c r="Q67" t="s">
        <v>252</v>
      </c>
      <c r="R67" t="s">
        <v>244</v>
      </c>
      <c r="S67" s="58" t="s">
        <v>323</v>
      </c>
      <c r="AD67" s="37"/>
      <c r="AE67" s="37"/>
      <c r="AH67" s="37"/>
      <c r="AI67" s="37"/>
      <c r="AJ67" t="s">
        <v>254</v>
      </c>
    </row>
    <row r="68" spans="1:36" s="36" customFormat="1" ht="15" x14ac:dyDescent="0.25">
      <c r="A68">
        <v>2.2200000000000002</v>
      </c>
      <c r="B68">
        <v>3.66</v>
      </c>
      <c r="C68">
        <v>3.17</v>
      </c>
      <c r="D68" s="20">
        <f t="shared" ref="D68:D122" si="7">IF(OR($A68="",$B68="",$C68=""),"",(1/A68)+(1/B68)+(1/C68)-1)</f>
        <v>3.913190741550876E-2</v>
      </c>
      <c r="E68" s="17">
        <f>IF(OR($A68="",$B68="",$C68=""),"",A68*'MPTO_working_3-way'!$I67)</f>
        <v>2.2928080303056335</v>
      </c>
      <c r="F68" s="21">
        <f>IF(OR($A68="",$B68="",$C68=""),"",B68*'MPTO_working_3-way'!$I67)</f>
        <v>3.7800348607741525</v>
      </c>
      <c r="G68" s="22">
        <f>IF(OR($A68="",$B68="",$C68=""),"",C68*'MPTO_working_3-way'!$I67)</f>
        <v>3.2739646198508368</v>
      </c>
      <c r="H68" s="17"/>
      <c r="I68" s="21"/>
      <c r="J68" s="22"/>
      <c r="K68" s="17"/>
      <c r="L68" s="21"/>
      <c r="M68" s="22"/>
      <c r="N68" s="23">
        <f t="shared" si="4"/>
        <v>43.614641382196268</v>
      </c>
      <c r="O68" s="24">
        <f t="shared" si="5"/>
        <v>26.454782477725608</v>
      </c>
      <c r="P68" s="24">
        <f t="shared" si="6"/>
        <v>30.544007529487612</v>
      </c>
      <c r="Q68" t="s">
        <v>144</v>
      </c>
      <c r="R68" t="s">
        <v>147</v>
      </c>
      <c r="S68" s="58" t="s">
        <v>323</v>
      </c>
      <c r="AD68" s="37"/>
      <c r="AE68" s="37"/>
      <c r="AH68" s="37"/>
      <c r="AI68" s="37"/>
      <c r="AJ68" t="s">
        <v>164</v>
      </c>
    </row>
    <row r="69" spans="1:36" s="36" customFormat="1" ht="15" x14ac:dyDescent="0.25">
      <c r="A69">
        <v>4.1399999999999997</v>
      </c>
      <c r="B69">
        <v>3.52</v>
      </c>
      <c r="C69">
        <v>1.94</v>
      </c>
      <c r="D69" s="20">
        <f t="shared" si="7"/>
        <v>4.110072033648926E-2</v>
      </c>
      <c r="E69" s="17">
        <f>IF(OR($A69="",$B69="",$C69=""),"",A69*'MPTO_working_3-way'!$I68)</f>
        <v>4.2757924171978914</v>
      </c>
      <c r="F69" s="21">
        <f>IF(OR($A69="",$B69="",$C69=""),"",B69*'MPTO_working_3-way'!$I68)</f>
        <v>3.6354563547189804</v>
      </c>
      <c r="G69" s="22">
        <f>IF(OR($A69="",$B69="",$C69=""),"",C69*'MPTO_working_3-way'!$I68)</f>
        <v>2.003632195498529</v>
      </c>
      <c r="H69" s="17"/>
      <c r="I69" s="21"/>
      <c r="J69" s="22"/>
      <c r="K69" s="17"/>
      <c r="L69" s="21"/>
      <c r="M69" s="22"/>
      <c r="N69" s="23">
        <f t="shared" ref="N69:N122" si="8">(1/E69)* 100</f>
        <v>23.387477745127359</v>
      </c>
      <c r="O69" s="24">
        <f t="shared" ref="O69:O122" si="9">(1/F69)* 100</f>
        <v>27.506863029780469</v>
      </c>
      <c r="P69" s="24">
        <f t="shared" ref="P69:P122" si="10">(1/G69)* 100</f>
        <v>49.909359724137758</v>
      </c>
      <c r="Q69" t="s">
        <v>145</v>
      </c>
      <c r="R69" t="s">
        <v>146</v>
      </c>
      <c r="S69" s="58" t="s">
        <v>323</v>
      </c>
      <c r="AD69" s="37"/>
      <c r="AE69" s="37"/>
      <c r="AH69" s="37"/>
      <c r="AI69" s="37"/>
      <c r="AJ69" t="s">
        <v>164</v>
      </c>
    </row>
    <row r="70" spans="1:36" s="36" customFormat="1" ht="15" x14ac:dyDescent="0.25">
      <c r="A70">
        <v>3.05</v>
      </c>
      <c r="B70">
        <v>3.75</v>
      </c>
      <c r="C70">
        <v>2.25</v>
      </c>
      <c r="D70" s="20">
        <f t="shared" si="7"/>
        <v>3.8979963570127563E-2</v>
      </c>
      <c r="E70" s="17">
        <f>IF(OR($A70="",$B70="",$C70=""),"",A70*'MPTO_working_3-way'!$I69)</f>
        <v>3.1693523176173017</v>
      </c>
      <c r="F70" s="21">
        <f>IF(OR($A70="",$B70="",$C70=""),"",B70*'MPTO_working_3-way'!$I69)</f>
        <v>3.8967446528081577</v>
      </c>
      <c r="G70" s="22">
        <f>IF(OR($A70="",$B70="",$C70=""),"",C70*'MPTO_working_3-way'!$I69)</f>
        <v>2.3380467916848948</v>
      </c>
      <c r="H70" s="17"/>
      <c r="I70" s="21"/>
      <c r="J70" s="22"/>
      <c r="K70" s="17"/>
      <c r="L70" s="21"/>
      <c r="M70" s="22"/>
      <c r="N70" s="23">
        <f t="shared" si="8"/>
        <v>31.552187948350074</v>
      </c>
      <c r="O70" s="24">
        <f t="shared" si="9"/>
        <v>25.662446197991397</v>
      </c>
      <c r="P70" s="24">
        <f t="shared" si="10"/>
        <v>42.770743663318989</v>
      </c>
      <c r="Q70" t="s">
        <v>141</v>
      </c>
      <c r="R70" t="s">
        <v>140</v>
      </c>
      <c r="S70" s="58" t="s">
        <v>323</v>
      </c>
      <c r="AD70" s="37"/>
      <c r="AE70" s="37"/>
      <c r="AH70" s="37"/>
      <c r="AI70" s="37"/>
      <c r="AJ70" t="s">
        <v>164</v>
      </c>
    </row>
    <row r="71" spans="1:36" s="36" customFormat="1" ht="15" x14ac:dyDescent="0.25">
      <c r="A71">
        <v>2.0499999999999998</v>
      </c>
      <c r="B71">
        <v>3.54</v>
      </c>
      <c r="C71">
        <v>3.7</v>
      </c>
      <c r="D71" s="20">
        <f t="shared" si="7"/>
        <v>4.0561024025265402E-2</v>
      </c>
      <c r="E71" s="17">
        <f>IF(OR($A71="",$B71="",$C71=""),"",A71*'MPTO_working_3-way'!$I70)</f>
        <v>2.1342564766898029</v>
      </c>
      <c r="F71" s="21">
        <f>IF(OR($A71="",$B71="",$C71=""),"",B71*'MPTO_working_3-way'!$I70)</f>
        <v>3.6854965499911718</v>
      </c>
      <c r="G71" s="22">
        <f>IF(OR($A71="",$B71="",$C71=""),"",C71*'MPTO_working_3-way'!$I70)</f>
        <v>3.8520726652450104</v>
      </c>
      <c r="H71" s="17"/>
      <c r="I71" s="21"/>
      <c r="J71" s="22"/>
      <c r="K71" s="17"/>
      <c r="L71" s="21"/>
      <c r="M71" s="22"/>
      <c r="N71" s="23">
        <f t="shared" si="8"/>
        <v>46.854724861886503</v>
      </c>
      <c r="O71" s="24">
        <f t="shared" si="9"/>
        <v>27.133385866346703</v>
      </c>
      <c r="P71" s="24">
        <f t="shared" si="10"/>
        <v>25.960050261315494</v>
      </c>
      <c r="Q71" t="s">
        <v>123</v>
      </c>
      <c r="R71" t="s">
        <v>122</v>
      </c>
      <c r="S71" s="58" t="s">
        <v>323</v>
      </c>
      <c r="AD71" s="37"/>
      <c r="AE71" s="37"/>
      <c r="AH71" s="37"/>
      <c r="AI71" s="37"/>
      <c r="AJ71" t="s">
        <v>164</v>
      </c>
    </row>
    <row r="72" spans="1:36" s="36" customFormat="1" ht="15" x14ac:dyDescent="0.25">
      <c r="A72">
        <v>1.47</v>
      </c>
      <c r="B72">
        <v>4.58</v>
      </c>
      <c r="C72">
        <v>7.55</v>
      </c>
      <c r="D72" s="20">
        <f t="shared" si="7"/>
        <v>3.1063051323076962E-2</v>
      </c>
      <c r="E72" s="17">
        <f>IF(OR($A72="",$B72="",$C72=""),"",A72*'MPTO_working_3-way'!$I71)</f>
        <v>1.5273005464480875</v>
      </c>
      <c r="F72" s="21">
        <f>IF(OR($A72="",$B72="",$C72=""),"",B72*'MPTO_working_3-way'!$I71)</f>
        <v>4.7585282331511847</v>
      </c>
      <c r="G72" s="22">
        <f>IF(OR($A72="",$B72="",$C72=""),"",C72*'MPTO_working_3-way'!$I71)</f>
        <v>7.8442987249544629</v>
      </c>
      <c r="H72" s="17"/>
      <c r="I72" s="21"/>
      <c r="J72" s="22"/>
      <c r="K72" s="17"/>
      <c r="L72" s="21"/>
      <c r="M72" s="22"/>
      <c r="N72" s="23">
        <f t="shared" si="8"/>
        <v>65.474997853278751</v>
      </c>
      <c r="O72" s="24">
        <f t="shared" si="9"/>
        <v>21.014901057711739</v>
      </c>
      <c r="P72" s="24">
        <f t="shared" si="10"/>
        <v>12.748112164810566</v>
      </c>
      <c r="Q72" t="s">
        <v>298</v>
      </c>
      <c r="R72" t="s">
        <v>211</v>
      </c>
      <c r="S72" s="58" t="s">
        <v>323</v>
      </c>
      <c r="AD72" s="37"/>
      <c r="AE72" s="37"/>
      <c r="AH72" s="37"/>
      <c r="AI72" s="37"/>
      <c r="AJ72" t="s">
        <v>235</v>
      </c>
    </row>
    <row r="73" spans="1:36" s="36" customFormat="1" ht="15" x14ac:dyDescent="0.25">
      <c r="A73">
        <v>6.06</v>
      </c>
      <c r="B73">
        <v>4.2300000000000004</v>
      </c>
      <c r="C73">
        <v>1.59</v>
      </c>
      <c r="D73" s="20">
        <f t="shared" si="7"/>
        <v>3.0353938645570677E-2</v>
      </c>
      <c r="E73" s="17">
        <f>IF(OR($A73="",$B73="",$C73=""),"",A73*'MPTO_working_3-way'!$I72)</f>
        <v>6.3057998055931082</v>
      </c>
      <c r="F73" s="21">
        <f>IF(OR($A73="",$B73="",$C73=""),"",B73*'MPTO_working_3-way'!$I72)</f>
        <v>4.4015731316268729</v>
      </c>
      <c r="G73" s="22">
        <f>IF(OR($A73="",$B73="",$C73=""),"",C73*'MPTO_working_3-way'!$I72)</f>
        <v>1.654492028200172</v>
      </c>
      <c r="H73" s="17"/>
      <c r="I73" s="21"/>
      <c r="J73" s="22"/>
      <c r="K73" s="17"/>
      <c r="L73" s="21"/>
      <c r="M73" s="22"/>
      <c r="N73" s="23">
        <f t="shared" si="8"/>
        <v>15.85841655031645</v>
      </c>
      <c r="O73" s="24">
        <f t="shared" si="9"/>
        <v>22.719149951517181</v>
      </c>
      <c r="P73" s="24">
        <f t="shared" si="10"/>
        <v>60.441512135168352</v>
      </c>
      <c r="Q73" t="s">
        <v>217</v>
      </c>
      <c r="R73" t="s">
        <v>212</v>
      </c>
      <c r="S73" s="58" t="s">
        <v>323</v>
      </c>
      <c r="AD73" s="37"/>
      <c r="AE73" s="37"/>
      <c r="AH73" s="37"/>
      <c r="AI73" s="37"/>
      <c r="AJ73" t="s">
        <v>235</v>
      </c>
    </row>
    <row r="74" spans="1:36" s="36" customFormat="1" ht="15" x14ac:dyDescent="0.25">
      <c r="A74">
        <v>3.6</v>
      </c>
      <c r="B74">
        <v>3.46</v>
      </c>
      <c r="C74">
        <v>2.17</v>
      </c>
      <c r="D74" s="20">
        <f t="shared" si="7"/>
        <v>2.7624611905797902E-2</v>
      </c>
      <c r="E74" s="17">
        <f>IF(OR($A74="",$B74="",$C74=""),"",A74*'MPTO_working_3-way'!$I73)</f>
        <v>3.7118269847630772</v>
      </c>
      <c r="F74" s="21">
        <f>IF(OR($A74="",$B74="",$C74=""),"",B74*'MPTO_working_3-way'!$I73)</f>
        <v>3.5674781575778463</v>
      </c>
      <c r="G74" s="22">
        <f>IF(OR($A74="",$B74="",$C74=""),"",C74*'MPTO_working_3-way'!$I73)</f>
        <v>2.2374068213710769</v>
      </c>
      <c r="H74" s="17"/>
      <c r="I74" s="21"/>
      <c r="J74" s="22"/>
      <c r="K74" s="17"/>
      <c r="L74" s="21"/>
      <c r="M74" s="22"/>
      <c r="N74" s="23">
        <f t="shared" si="8"/>
        <v>26.940910880409184</v>
      </c>
      <c r="O74" s="24">
        <f t="shared" si="9"/>
        <v>28.031005540310133</v>
      </c>
      <c r="P74" s="24">
        <f t="shared" si="10"/>
        <v>44.694598695609713</v>
      </c>
      <c r="Q74" t="s">
        <v>299</v>
      </c>
      <c r="R74" t="s">
        <v>300</v>
      </c>
      <c r="S74" s="58" t="s">
        <v>323</v>
      </c>
      <c r="AD74" s="37"/>
      <c r="AE74" s="37"/>
      <c r="AH74" s="37"/>
      <c r="AI74" s="37"/>
      <c r="AJ74" t="s">
        <v>327</v>
      </c>
    </row>
    <row r="75" spans="1:36" s="36" customFormat="1" ht="15" x14ac:dyDescent="0.25">
      <c r="A75">
        <v>2.33</v>
      </c>
      <c r="B75">
        <v>3.28</v>
      </c>
      <c r="C75">
        <v>3.4</v>
      </c>
      <c r="D75" s="20">
        <f t="shared" si="7"/>
        <v>2.8180245195534637E-2</v>
      </c>
      <c r="E75" s="17">
        <f>IF(OR($A75="",$B75="",$C75=""),"",A75*'MPTO_working_3-way'!$I74)</f>
        <v>2.4007246770441797</v>
      </c>
      <c r="F75" s="21">
        <f>IF(OR($A75="",$B75="",$C75=""),"",B75*'MPTO_working_3-way'!$I74)</f>
        <v>3.3795609187574716</v>
      </c>
      <c r="G75" s="22">
        <f>IF(OR($A75="",$B75="",$C75=""),"",C75*'MPTO_working_3-way'!$I74)</f>
        <v>3.5032033913949401</v>
      </c>
      <c r="H75" s="17"/>
      <c r="I75" s="21"/>
      <c r="J75" s="22"/>
      <c r="K75" s="17"/>
      <c r="L75" s="21"/>
      <c r="M75" s="22"/>
      <c r="N75" s="23">
        <f t="shared" si="8"/>
        <v>41.654089265713715</v>
      </c>
      <c r="O75" s="24">
        <f t="shared" si="9"/>
        <v>29.589642679607614</v>
      </c>
      <c r="P75" s="24">
        <f t="shared" si="10"/>
        <v>28.54530234973911</v>
      </c>
      <c r="Q75" t="s">
        <v>301</v>
      </c>
      <c r="R75" t="s">
        <v>302</v>
      </c>
      <c r="S75" s="58" t="s">
        <v>323</v>
      </c>
      <c r="AD75" s="37"/>
      <c r="AE75" s="37"/>
      <c r="AH75" s="37"/>
      <c r="AI75" s="37"/>
      <c r="AJ75" t="s">
        <v>327</v>
      </c>
    </row>
    <row r="76" spans="1:36" s="36" customFormat="1" ht="15" x14ac:dyDescent="0.25">
      <c r="A76">
        <v>3.49</v>
      </c>
      <c r="B76">
        <v>3.4</v>
      </c>
      <c r="C76">
        <v>2.2400000000000002</v>
      </c>
      <c r="D76" s="20">
        <f t="shared" si="7"/>
        <v>2.7079169776793144E-2</v>
      </c>
      <c r="E76" s="17">
        <f>IF(OR($A76="",$B76="",$C76=""),"",A76*'MPTO_working_3-way'!$I75)</f>
        <v>3.5864098955512347</v>
      </c>
      <c r="F76" s="21">
        <f>IF(OR($A76="",$B76="",$C76=""),"",B76*'MPTO_working_3-way'!$I75)</f>
        <v>3.4939236804797127</v>
      </c>
      <c r="G76" s="22">
        <f>IF(OR($A76="",$B76="",$C76=""),"",C76*'MPTO_working_3-way'!$I75)</f>
        <v>2.3018791306689876</v>
      </c>
      <c r="H76" s="17"/>
      <c r="I76" s="21"/>
      <c r="J76" s="22"/>
      <c r="K76" s="17"/>
      <c r="L76" s="21"/>
      <c r="M76" s="22"/>
      <c r="N76" s="23">
        <f t="shared" si="8"/>
        <v>27.883037051633469</v>
      </c>
      <c r="O76" s="24">
        <f t="shared" si="9"/>
        <v>28.621117444176708</v>
      </c>
      <c r="P76" s="24">
        <f t="shared" si="10"/>
        <v>43.442767549196788</v>
      </c>
      <c r="Q76" t="s">
        <v>303</v>
      </c>
      <c r="R76" t="s">
        <v>304</v>
      </c>
      <c r="S76" s="58" t="s">
        <v>323</v>
      </c>
      <c r="AD76" s="37"/>
      <c r="AE76" s="37"/>
      <c r="AH76" s="37"/>
      <c r="AI76" s="37"/>
      <c r="AJ76" t="s">
        <v>327</v>
      </c>
    </row>
    <row r="77" spans="1:36" s="36" customFormat="1" ht="15" x14ac:dyDescent="0.25">
      <c r="A77">
        <v>1.58</v>
      </c>
      <c r="B77">
        <v>4.07</v>
      </c>
      <c r="C77">
        <v>6.48</v>
      </c>
      <c r="D77" s="20">
        <f t="shared" si="7"/>
        <v>3.2932625759629852E-2</v>
      </c>
      <c r="E77" s="17">
        <f>IF(OR($A77="",$B77="",$C77=""),"",A77*'MPTO_working_3-way'!$I76)</f>
        <v>1.6245247874089448</v>
      </c>
      <c r="F77" s="21">
        <f>IF(OR($A77="",$B77="",$C77=""),"",B77*'MPTO_working_3-way'!$I76)</f>
        <v>4.1846935979458264</v>
      </c>
      <c r="G77" s="22">
        <f>IF(OR($A77="",$B77="",$C77=""),"",C77*'MPTO_working_3-way'!$I76)</f>
        <v>6.6626079888670651</v>
      </c>
      <c r="H77" s="17"/>
      <c r="I77" s="21"/>
      <c r="J77" s="22"/>
      <c r="K77" s="17"/>
      <c r="L77" s="21"/>
      <c r="M77" s="22"/>
      <c r="N77" s="23">
        <f t="shared" si="8"/>
        <v>61.55646301925389</v>
      </c>
      <c r="O77" s="24">
        <f t="shared" si="9"/>
        <v>23.896612179464654</v>
      </c>
      <c r="P77" s="24">
        <f t="shared" si="10"/>
        <v>15.009137588027954</v>
      </c>
      <c r="Q77" t="s">
        <v>116</v>
      </c>
      <c r="R77" t="s">
        <v>114</v>
      </c>
      <c r="S77" s="58" t="s">
        <v>323</v>
      </c>
      <c r="AD77" s="37"/>
      <c r="AE77" s="37"/>
      <c r="AH77" s="37"/>
      <c r="AI77" s="37"/>
      <c r="AJ77" t="s">
        <v>119</v>
      </c>
    </row>
    <row r="78" spans="1:36" s="36" customFormat="1" ht="15" x14ac:dyDescent="0.25">
      <c r="A78">
        <v>1.89</v>
      </c>
      <c r="B78">
        <v>3.6</v>
      </c>
      <c r="C78">
        <v>4.49</v>
      </c>
      <c r="D78" s="20">
        <f t="shared" si="7"/>
        <v>2.9595456098796991E-2</v>
      </c>
      <c r="E78" s="17">
        <f>IF(OR($A78="",$B78="",$C78=""),"",A78*'MPTO_working_3-way'!$I77)</f>
        <v>1.9411796308781391</v>
      </c>
      <c r="F78" s="21">
        <f>IF(OR($A78="",$B78="",$C78=""),"",B78*'MPTO_working_3-way'!$I77)</f>
        <v>3.6974850111964552</v>
      </c>
      <c r="G78" s="22">
        <f>IF(OR($A78="",$B78="",$C78=""),"",C78*'MPTO_working_3-way'!$I77)</f>
        <v>4.6115854722978016</v>
      </c>
      <c r="H78" s="17"/>
      <c r="I78" s="21"/>
      <c r="J78" s="22"/>
      <c r="K78" s="17"/>
      <c r="L78" s="21"/>
      <c r="M78" s="22"/>
      <c r="N78" s="23">
        <f t="shared" si="8"/>
        <v>51.515067647172152</v>
      </c>
      <c r="O78" s="24">
        <f t="shared" si="9"/>
        <v>27.045410514765379</v>
      </c>
      <c r="P78" s="24">
        <f t="shared" si="10"/>
        <v>21.684516225647073</v>
      </c>
      <c r="Q78" t="s">
        <v>120</v>
      </c>
      <c r="R78" t="s">
        <v>262</v>
      </c>
      <c r="S78" s="58" t="s">
        <v>323</v>
      </c>
      <c r="AD78" s="37"/>
      <c r="AE78" s="37"/>
      <c r="AH78" s="37"/>
      <c r="AI78" s="37"/>
      <c r="AJ78" t="s">
        <v>119</v>
      </c>
    </row>
    <row r="79" spans="1:36" s="36" customFormat="1" ht="15" x14ac:dyDescent="0.25">
      <c r="A79">
        <v>1.61</v>
      </c>
      <c r="B79">
        <v>4.33</v>
      </c>
      <c r="C79">
        <v>5.64</v>
      </c>
      <c r="D79" s="20">
        <f t="shared" si="7"/>
        <v>2.9369859178457247E-2</v>
      </c>
      <c r="E79" s="17">
        <f>IF(OR($A79="",$B79="",$C79=""),"",A79*'MPTO_working_3-way'!$I78)</f>
        <v>1.6630215274730042</v>
      </c>
      <c r="F79" s="21">
        <f>IF(OR($A79="",$B79="",$C79=""),"",B79*'MPTO_working_3-way'!$I78)</f>
        <v>4.4725982695391977</v>
      </c>
      <c r="G79" s="22">
        <f>IF(OR($A79="",$B79="",$C79=""),"",C79*'MPTO_working_3-way'!$I78)</f>
        <v>5.8257400092843117</v>
      </c>
      <c r="H79" s="17"/>
      <c r="I79" s="21"/>
      <c r="J79" s="22"/>
      <c r="K79" s="17"/>
      <c r="L79" s="21"/>
      <c r="M79" s="22"/>
      <c r="N79" s="23">
        <f t="shared" si="8"/>
        <v>60.131512640099182</v>
      </c>
      <c r="O79" s="24">
        <f t="shared" si="9"/>
        <v>22.358368441237804</v>
      </c>
      <c r="P79" s="24">
        <f t="shared" si="10"/>
        <v>17.165201303290729</v>
      </c>
      <c r="Q79" t="s">
        <v>305</v>
      </c>
      <c r="R79" t="s">
        <v>306</v>
      </c>
      <c r="S79" s="58" t="s">
        <v>323</v>
      </c>
      <c r="AD79" s="37"/>
      <c r="AE79" s="37"/>
      <c r="AH79" s="37"/>
      <c r="AI79" s="37"/>
      <c r="AJ79" t="s">
        <v>236</v>
      </c>
    </row>
    <row r="80" spans="1:36" s="36" customFormat="1" ht="15" x14ac:dyDescent="0.25">
      <c r="A80">
        <v>2.12</v>
      </c>
      <c r="B80">
        <v>3.62</v>
      </c>
      <c r="C80">
        <v>3.57</v>
      </c>
      <c r="D80" s="20">
        <f t="shared" si="7"/>
        <v>2.8053251948126245E-2</v>
      </c>
      <c r="E80" s="17">
        <f>IF(OR($A80="",$B80="",$C80=""),"",A80*'MPTO_working_3-way'!$I79)</f>
        <v>2.1827423669294497</v>
      </c>
      <c r="F80" s="21">
        <f>IF(OR($A80="",$B80="",$C80=""),"",B80*'MPTO_working_3-way'!$I79)</f>
        <v>3.7271355510776454</v>
      </c>
      <c r="G80" s="22">
        <f>IF(OR($A80="",$B80="",$C80=""),"",C80*'MPTO_working_3-way'!$I79)</f>
        <v>3.6756557782727053</v>
      </c>
      <c r="H80" s="17"/>
      <c r="I80" s="21"/>
      <c r="J80" s="22"/>
      <c r="K80" s="17"/>
      <c r="L80" s="21"/>
      <c r="M80" s="22"/>
      <c r="N80" s="23">
        <f t="shared" si="8"/>
        <v>45.813927248168078</v>
      </c>
      <c r="O80" s="24">
        <f t="shared" si="9"/>
        <v>26.830255736496223</v>
      </c>
      <c r="P80" s="24">
        <f t="shared" si="10"/>
        <v>27.206029626363115</v>
      </c>
      <c r="Q80" t="s">
        <v>223</v>
      </c>
      <c r="R80" t="s">
        <v>307</v>
      </c>
      <c r="S80" s="58" t="s">
        <v>323</v>
      </c>
      <c r="AD80" s="37"/>
      <c r="AE80" s="37"/>
      <c r="AH80" s="37"/>
      <c r="AI80" s="37"/>
      <c r="AJ80" t="s">
        <v>236</v>
      </c>
    </row>
    <row r="81" spans="1:36" s="36" customFormat="1" ht="15" x14ac:dyDescent="0.25">
      <c r="A81">
        <v>3.31</v>
      </c>
      <c r="B81">
        <v>3.44</v>
      </c>
      <c r="C81">
        <v>2.2999999999999998</v>
      </c>
      <c r="D81" s="20">
        <f t="shared" si="7"/>
        <v>2.75950867396344E-2</v>
      </c>
      <c r="E81" s="17">
        <f>IF(OR($A81="",$B81="",$C81=""),"",A81*'MPTO_working_3-way'!$I80)</f>
        <v>3.4072142338806937</v>
      </c>
      <c r="F81" s="21">
        <f>IF(OR($A81="",$B81="",$C81=""),"",B81*'MPTO_working_3-way'!$I80)</f>
        <v>3.5410323155738928</v>
      </c>
      <c r="G81" s="22">
        <f>IF(OR($A81="",$B81="",$C81=""),"",C81*'MPTO_working_3-way'!$I80)</f>
        <v>2.3675506761104517</v>
      </c>
      <c r="H81" s="17"/>
      <c r="I81" s="21"/>
      <c r="J81" s="22"/>
      <c r="K81" s="17"/>
      <c r="L81" s="21"/>
      <c r="M81" s="22"/>
      <c r="N81" s="23">
        <f t="shared" si="8"/>
        <v>29.349489975012116</v>
      </c>
      <c r="O81" s="24">
        <f t="shared" si="9"/>
        <v>28.240352272468055</v>
      </c>
      <c r="P81" s="24">
        <f t="shared" si="10"/>
        <v>42.237744268387004</v>
      </c>
      <c r="Q81" t="s">
        <v>308</v>
      </c>
      <c r="R81" t="s">
        <v>309</v>
      </c>
      <c r="S81" s="58" t="s">
        <v>323</v>
      </c>
      <c r="AD81" s="37"/>
      <c r="AE81" s="37"/>
      <c r="AH81" s="37"/>
      <c r="AI81" s="37"/>
      <c r="AJ81" t="s">
        <v>236</v>
      </c>
    </row>
    <row r="82" spans="1:36" s="36" customFormat="1" ht="15" x14ac:dyDescent="0.25">
      <c r="A82">
        <v>3.13</v>
      </c>
      <c r="B82">
        <v>3.51</v>
      </c>
      <c r="C82">
        <v>2.33</v>
      </c>
      <c r="D82" s="20">
        <f t="shared" si="7"/>
        <v>3.3573652147881994E-2</v>
      </c>
      <c r="E82" s="17">
        <f>IF(OR($A82="",$B82="",$C82=""),"",A82*'MPTO_working_3-way'!$I81)</f>
        <v>3.2178066785976349</v>
      </c>
      <c r="F82" s="21">
        <f>IF(OR($A82="",$B82="",$C82=""),"",B82*'MPTO_working_3-way'!$I81)</f>
        <v>3.6084669143379231</v>
      </c>
      <c r="G82" s="22">
        <f>IF(OR($A82="",$B82="",$C82=""),"",C82*'MPTO_working_3-way'!$I81)</f>
        <v>2.395364077039134</v>
      </c>
      <c r="H82" s="17"/>
      <c r="I82" s="21"/>
      <c r="J82" s="22"/>
      <c r="K82" s="17"/>
      <c r="L82" s="21"/>
      <c r="M82" s="22"/>
      <c r="N82" s="23">
        <f t="shared" si="8"/>
        <v>31.077068944235453</v>
      </c>
      <c r="O82" s="24">
        <f t="shared" si="9"/>
        <v>27.712599941725628</v>
      </c>
      <c r="P82" s="24">
        <f t="shared" si="10"/>
        <v>41.747307208350634</v>
      </c>
      <c r="Q82" t="s">
        <v>310</v>
      </c>
      <c r="R82" t="s">
        <v>311</v>
      </c>
      <c r="S82" s="58" t="s">
        <v>323</v>
      </c>
      <c r="AD82" s="37"/>
      <c r="AE82" s="37"/>
      <c r="AH82" s="37"/>
      <c r="AI82" s="37"/>
      <c r="AJ82" t="s">
        <v>236</v>
      </c>
    </row>
    <row r="83" spans="1:36" s="36" customFormat="1" ht="15" x14ac:dyDescent="0.25">
      <c r="A83">
        <v>2.72</v>
      </c>
      <c r="B83">
        <v>3.66</v>
      </c>
      <c r="C83">
        <v>2.58</v>
      </c>
      <c r="D83" s="20">
        <f t="shared" si="7"/>
        <v>2.8468001764182516E-2</v>
      </c>
      <c r="E83" s="17">
        <f>IF(OR($A83="",$B83="",$C83=""),"",A83*'MPTO_working_3-way'!$I82)</f>
        <v>2.7950586359318059</v>
      </c>
      <c r="F83" s="21">
        <f>IF(OR($A83="",$B83="",$C83=""),"",B83*'MPTO_working_3-way'!$I82)</f>
        <v>3.7609980174670619</v>
      </c>
      <c r="G83" s="22">
        <f>IF(OR($A83="",$B83="",$C83=""),"",C83*'MPTO_working_3-way'!$I82)</f>
        <v>2.6511953237882566</v>
      </c>
      <c r="H83" s="17"/>
      <c r="I83" s="21"/>
      <c r="J83" s="22"/>
      <c r="K83" s="17"/>
      <c r="L83" s="21"/>
      <c r="M83" s="22"/>
      <c r="N83" s="23">
        <f t="shared" si="8"/>
        <v>35.77742474324242</v>
      </c>
      <c r="O83" s="24">
        <f t="shared" si="9"/>
        <v>26.588687240879615</v>
      </c>
      <c r="P83" s="24">
        <f t="shared" si="10"/>
        <v>37.718835388224576</v>
      </c>
      <c r="Q83" t="s">
        <v>312</v>
      </c>
      <c r="R83" t="s">
        <v>313</v>
      </c>
      <c r="S83" s="58" t="s">
        <v>323</v>
      </c>
      <c r="AD83" s="37"/>
      <c r="AE83" s="37"/>
      <c r="AH83" s="37"/>
      <c r="AI83" s="37"/>
      <c r="AJ83" t="s">
        <v>236</v>
      </c>
    </row>
    <row r="84" spans="1:36" s="36" customFormat="1" ht="15" x14ac:dyDescent="0.25">
      <c r="A84">
        <v>2.12</v>
      </c>
      <c r="B84">
        <v>3.34</v>
      </c>
      <c r="C84">
        <v>3.88</v>
      </c>
      <c r="D84" s="20">
        <f t="shared" si="7"/>
        <v>2.8831269575224194E-2</v>
      </c>
      <c r="E84" s="17">
        <f>IF(OR($A84="",$B84="",$C84=""),"",A84*'MPTO_working_3-way'!$I83)</f>
        <v>2.1911761425535099</v>
      </c>
      <c r="F84" s="21">
        <f>IF(OR($A84="",$B84="",$C84=""),"",B84*'MPTO_working_3-way'!$I83)</f>
        <v>3.4521359981739259</v>
      </c>
      <c r="G84" s="22">
        <f>IF(OR($A84="",$B84="",$C84=""),"",C84*'MPTO_working_3-way'!$I83)</f>
        <v>4.0102657703337821</v>
      </c>
      <c r="H84" s="17"/>
      <c r="I84" s="21"/>
      <c r="J84" s="22"/>
      <c r="K84" s="17"/>
      <c r="L84" s="21"/>
      <c r="M84" s="22"/>
      <c r="N84" s="23">
        <f t="shared" si="8"/>
        <v>45.637590724889861</v>
      </c>
      <c r="O84" s="24">
        <f t="shared" si="9"/>
        <v>28.967572555918114</v>
      </c>
      <c r="P84" s="24">
        <f t="shared" si="10"/>
        <v>24.936003179578993</v>
      </c>
      <c r="Q84" t="s">
        <v>314</v>
      </c>
      <c r="R84" t="s">
        <v>315</v>
      </c>
      <c r="S84" s="58" t="s">
        <v>323</v>
      </c>
      <c r="AD84" s="37"/>
      <c r="AE84" s="37"/>
      <c r="AH84" s="37"/>
      <c r="AI84" s="37"/>
      <c r="AJ84" t="s">
        <v>236</v>
      </c>
    </row>
    <row r="85" spans="1:36" s="36" customFormat="1" ht="15" x14ac:dyDescent="0.25">
      <c r="A85">
        <v>1.6</v>
      </c>
      <c r="B85">
        <v>4.13</v>
      </c>
      <c r="C85">
        <v>5.73</v>
      </c>
      <c r="D85" s="20">
        <f t="shared" si="7"/>
        <v>4.1650820413354772E-2</v>
      </c>
      <c r="E85" s="17">
        <f>IF(OR($A85="",$B85="",$C85=""),"",A85*'MPTO_working_3-way'!$I84)</f>
        <v>1.6455488028226921</v>
      </c>
      <c r="F85" s="21">
        <f>IF(OR($A85="",$B85="",$C85=""),"",B85*'MPTO_working_3-way'!$I84)</f>
        <v>4.2475728472860741</v>
      </c>
      <c r="G85" s="22">
        <f>IF(OR($A85="",$B85="",$C85=""),"",C85*'MPTO_working_3-way'!$I84)</f>
        <v>5.8931216501087667</v>
      </c>
      <c r="H85" s="17"/>
      <c r="I85" s="21"/>
      <c r="J85" s="22"/>
      <c r="K85" s="17"/>
      <c r="L85" s="21"/>
      <c r="M85" s="22"/>
      <c r="N85" s="23">
        <f t="shared" si="8"/>
        <v>60.769999545722989</v>
      </c>
      <c r="O85" s="24">
        <f t="shared" si="9"/>
        <v>23.542856966866047</v>
      </c>
      <c r="P85" s="24">
        <f t="shared" si="10"/>
        <v>16.968935300725438</v>
      </c>
      <c r="Q85" t="s">
        <v>100</v>
      </c>
      <c r="R85" t="s">
        <v>101</v>
      </c>
      <c r="S85" s="58" t="s">
        <v>323</v>
      </c>
      <c r="AD85" s="37"/>
      <c r="AE85" s="37"/>
      <c r="AH85" s="37"/>
      <c r="AI85" s="37"/>
      <c r="AJ85" t="s">
        <v>92</v>
      </c>
    </row>
    <row r="86" spans="1:36" s="36" customFormat="1" ht="15" x14ac:dyDescent="0.25">
      <c r="A86">
        <v>1.43</v>
      </c>
      <c r="B86">
        <v>4.59</v>
      </c>
      <c r="C86">
        <v>7.77</v>
      </c>
      <c r="D86" s="20">
        <f t="shared" si="7"/>
        <v>4.5865751748104699E-2</v>
      </c>
      <c r="E86" s="17">
        <f>IF(OR($A86="",$B86="",$C86=""),"",A86*'MPTO_working_3-way'!$I85)</f>
        <v>1.4712287154925705</v>
      </c>
      <c r="F86" s="21">
        <f>IF(OR($A86="",$B86="",$C86=""),"",B86*'MPTO_working_3-way'!$I85)</f>
        <v>4.7223355273502792</v>
      </c>
      <c r="G86" s="22">
        <f>IF(OR($A86="",$B86="",$C86=""),"",C86*'MPTO_working_3-way'!$I85)</f>
        <v>7.9940189645994915</v>
      </c>
      <c r="H86" s="17"/>
      <c r="I86" s="21"/>
      <c r="J86" s="22"/>
      <c r="K86" s="17"/>
      <c r="L86" s="21"/>
      <c r="M86" s="22"/>
      <c r="N86" s="23">
        <f t="shared" si="8"/>
        <v>67.970397088477014</v>
      </c>
      <c r="O86" s="24">
        <f t="shared" si="9"/>
        <v>21.175962491617025</v>
      </c>
      <c r="P86" s="24">
        <f t="shared" si="10"/>
        <v>12.509352359912759</v>
      </c>
      <c r="Q86" t="s">
        <v>316</v>
      </c>
      <c r="R86" t="s">
        <v>104</v>
      </c>
      <c r="S86" s="58" t="s">
        <v>323</v>
      </c>
      <c r="AD86" s="37"/>
      <c r="AE86" s="37"/>
      <c r="AH86" s="37"/>
      <c r="AI86" s="37"/>
      <c r="AJ86" t="s">
        <v>92</v>
      </c>
    </row>
    <row r="87" spans="1:36" s="36" customFormat="1" ht="15" x14ac:dyDescent="0.25">
      <c r="A87">
        <v>5.46</v>
      </c>
      <c r="B87">
        <v>3.96</v>
      </c>
      <c r="C87">
        <v>1.65</v>
      </c>
      <c r="D87" s="20">
        <f t="shared" si="7"/>
        <v>4.1736041736041729E-2</v>
      </c>
      <c r="E87" s="17">
        <f>IF(OR($A87="",$B87="",$C87=""),"",A87*'MPTO_working_3-way'!$I86)</f>
        <v>5.6874134794569171</v>
      </c>
      <c r="F87" s="21">
        <f>IF(OR($A87="",$B87="",$C87=""),"",B87*'MPTO_working_3-way'!$I86)</f>
        <v>4.1249372488368845</v>
      </c>
      <c r="G87" s="22">
        <f>IF(OR($A87="",$B87="",$C87=""),"",C87*'MPTO_working_3-way'!$I86)</f>
        <v>1.7187238536820353</v>
      </c>
      <c r="H87" s="17"/>
      <c r="I87" s="21"/>
      <c r="J87" s="22"/>
      <c r="K87" s="17"/>
      <c r="L87" s="21"/>
      <c r="M87" s="22"/>
      <c r="N87" s="23">
        <f t="shared" si="8"/>
        <v>17.58268505731165</v>
      </c>
      <c r="O87" s="24">
        <f t="shared" si="9"/>
        <v>24.242793033566066</v>
      </c>
      <c r="P87" s="24">
        <f t="shared" si="10"/>
        <v>58.182703280558556</v>
      </c>
      <c r="Q87" t="s">
        <v>95</v>
      </c>
      <c r="R87" t="s">
        <v>317</v>
      </c>
      <c r="S87" s="58" t="s">
        <v>323</v>
      </c>
      <c r="AD87" s="37"/>
      <c r="AE87" s="37"/>
      <c r="AH87" s="37"/>
      <c r="AI87" s="37"/>
      <c r="AJ87" t="s">
        <v>92</v>
      </c>
    </row>
    <row r="88" spans="1:36" s="36" customFormat="1" ht="15" x14ac:dyDescent="0.25">
      <c r="A88">
        <v>1.85</v>
      </c>
      <c r="B88">
        <v>3.26</v>
      </c>
      <c r="C88">
        <v>4.7300000000000004</v>
      </c>
      <c r="D88" s="20">
        <f t="shared" si="7"/>
        <v>5.8705497284467167E-2</v>
      </c>
      <c r="E88" s="17">
        <f>IF(OR($A88="",$B88="",$C88=""),"",A88*'MPTO_working_3-way'!$I87)</f>
        <v>1.9348516407339937</v>
      </c>
      <c r="F88" s="21">
        <f>IF(OR($A88="",$B88="",$C88=""),"",B88*'MPTO_working_3-way'!$I87)</f>
        <v>3.409522350698821</v>
      </c>
      <c r="G88" s="22">
        <f>IF(OR($A88="",$B88="",$C88=""),"",C88*'MPTO_working_3-way'!$I87)</f>
        <v>4.9469450057685354</v>
      </c>
      <c r="H88" s="17"/>
      <c r="I88" s="21"/>
      <c r="J88" s="22"/>
      <c r="K88" s="17"/>
      <c r="L88" s="21"/>
      <c r="M88" s="22"/>
      <c r="N88" s="23">
        <f t="shared" si="8"/>
        <v>51.683549216240991</v>
      </c>
      <c r="O88" s="24">
        <f t="shared" si="9"/>
        <v>29.329621487744124</v>
      </c>
      <c r="P88" s="24">
        <f t="shared" si="10"/>
        <v>20.214495993667196</v>
      </c>
      <c r="Q88" t="s">
        <v>76</v>
      </c>
      <c r="R88" t="s">
        <v>77</v>
      </c>
      <c r="S88" s="58" t="s">
        <v>323</v>
      </c>
      <c r="AD88" s="37"/>
      <c r="AE88" s="37"/>
      <c r="AH88" s="37"/>
      <c r="AI88" s="37"/>
      <c r="AJ88" t="s">
        <v>93</v>
      </c>
    </row>
    <row r="89" spans="1:36" s="36" customFormat="1" ht="15" x14ac:dyDescent="0.25">
      <c r="A89">
        <v>2.99</v>
      </c>
      <c r="B89">
        <v>3.46</v>
      </c>
      <c r="C89">
        <v>2.31</v>
      </c>
      <c r="D89" s="20">
        <f t="shared" si="7"/>
        <v>5.6365934476012347E-2</v>
      </c>
      <c r="E89" s="17">
        <f>IF(OR($A89="",$B89="",$C89=""),"",A89*'MPTO_working_3-way'!$I88)</f>
        <v>3.1147907647907651</v>
      </c>
      <c r="F89" s="21">
        <f>IF(OR($A89="",$B89="",$C89=""),"",B89*'MPTO_working_3-way'!$I88)</f>
        <v>3.6044067044067045</v>
      </c>
      <c r="G89" s="22">
        <f>IF(OR($A89="",$B89="",$C89=""),"",C89*'MPTO_working_3-way'!$I88)</f>
        <v>2.4064102564102563</v>
      </c>
      <c r="H89" s="17"/>
      <c r="I89" s="21"/>
      <c r="J89" s="22"/>
      <c r="K89" s="17"/>
      <c r="L89" s="21"/>
      <c r="M89" s="22"/>
      <c r="N89" s="23">
        <f t="shared" si="8"/>
        <v>32.10488522387714</v>
      </c>
      <c r="O89" s="24">
        <f t="shared" si="9"/>
        <v>27.743816999824467</v>
      </c>
      <c r="P89" s="24">
        <f t="shared" si="10"/>
        <v>41.555673947789032</v>
      </c>
      <c r="Q89" t="s">
        <v>85</v>
      </c>
      <c r="R89" t="s">
        <v>121</v>
      </c>
      <c r="S89" s="58" t="s">
        <v>323</v>
      </c>
      <c r="AD89" s="37"/>
      <c r="AE89" s="37"/>
      <c r="AH89" s="37"/>
      <c r="AI89" s="37"/>
      <c r="AJ89" t="s">
        <v>93</v>
      </c>
    </row>
    <row r="90" spans="1:36" s="36" customFormat="1" ht="15" x14ac:dyDescent="0.25">
      <c r="A90">
        <v>2.38</v>
      </c>
      <c r="B90">
        <v>3.19</v>
      </c>
      <c r="C90">
        <v>3.22</v>
      </c>
      <c r="D90" s="20">
        <f t="shared" si="7"/>
        <v>4.4206697262522354E-2</v>
      </c>
      <c r="E90" s="17">
        <f>IF(OR($A90="",$B90="",$C90=""),"",A90*'MPTO_working_3-way'!$I89)</f>
        <v>2.5197190835370318</v>
      </c>
      <c r="F90" s="21">
        <f>IF(OR($A90="",$B90="",$C90=""),"",B90*'MPTO_working_3-way'!$I89)</f>
        <v>3.3772705363374502</v>
      </c>
      <c r="G90" s="22">
        <f>IF(OR($A90="",$B90="",$C90=""),"",C90*'MPTO_working_3-way'!$I89)</f>
        <v>3.4090317012559845</v>
      </c>
      <c r="H90" s="17"/>
      <c r="I90" s="21"/>
      <c r="J90" s="22"/>
      <c r="K90" s="17"/>
      <c r="L90" s="21"/>
      <c r="M90" s="22"/>
      <c r="N90" s="23">
        <f t="shared" si="8"/>
        <v>39.686963778369275</v>
      </c>
      <c r="O90" s="24">
        <f t="shared" si="9"/>
        <v>29.609709652827231</v>
      </c>
      <c r="P90" s="24">
        <f t="shared" si="10"/>
        <v>29.333842792707721</v>
      </c>
      <c r="Q90" t="s">
        <v>192</v>
      </c>
      <c r="R90" t="s">
        <v>188</v>
      </c>
      <c r="S90" s="58" t="s">
        <v>323</v>
      </c>
      <c r="AD90" s="37"/>
      <c r="AE90" s="37"/>
      <c r="AH90" s="37"/>
      <c r="AI90" s="37"/>
      <c r="AJ90" t="s">
        <v>204</v>
      </c>
    </row>
    <row r="91" spans="1:36" s="36" customFormat="1" ht="15" x14ac:dyDescent="0.25">
      <c r="A91">
        <v>2.75</v>
      </c>
      <c r="B91">
        <v>3.66</v>
      </c>
      <c r="C91">
        <v>2.4500000000000002</v>
      </c>
      <c r="D91" s="20">
        <f t="shared" si="7"/>
        <v>4.5023672658333069E-2</v>
      </c>
      <c r="E91" s="17">
        <f>IF(OR($A91="",$B91="",$C91=""),"",A91*'MPTO_working_3-way'!$I90)</f>
        <v>2.9050063198090341</v>
      </c>
      <c r="F91" s="21">
        <f>IF(OR($A91="",$B91="",$C91=""),"",B91*'MPTO_working_3-way'!$I90)</f>
        <v>3.8662993201822053</v>
      </c>
      <c r="G91" s="22">
        <f>IF(OR($A91="",$B91="",$C91=""),"",C91*'MPTO_working_3-way'!$I90)</f>
        <v>2.5880965394662305</v>
      </c>
      <c r="H91" s="17"/>
      <c r="I91" s="21"/>
      <c r="J91" s="22"/>
      <c r="K91" s="17"/>
      <c r="L91" s="21"/>
      <c r="M91" s="22"/>
      <c r="N91" s="23">
        <f t="shared" si="8"/>
        <v>34.423333029641626</v>
      </c>
      <c r="O91" s="24">
        <f t="shared" si="9"/>
        <v>25.864526183473902</v>
      </c>
      <c r="P91" s="24">
        <f t="shared" si="10"/>
        <v>38.638435033271215</v>
      </c>
      <c r="Q91" t="s">
        <v>172</v>
      </c>
      <c r="R91" t="s">
        <v>189</v>
      </c>
      <c r="S91" s="58" t="s">
        <v>323</v>
      </c>
      <c r="AD91" s="37"/>
      <c r="AE91" s="37"/>
      <c r="AH91" s="37"/>
      <c r="AI91" s="37"/>
      <c r="AJ91" t="s">
        <v>204</v>
      </c>
    </row>
    <row r="92" spans="1:36" s="36" customFormat="1" ht="15" x14ac:dyDescent="0.25">
      <c r="A92">
        <v>1.92</v>
      </c>
      <c r="B92">
        <v>3.72</v>
      </c>
      <c r="C92">
        <v>3.9</v>
      </c>
      <c r="D92" s="20">
        <f t="shared" si="7"/>
        <v>4.6060794044665121E-2</v>
      </c>
      <c r="E92" s="17">
        <f>IF(OR($A92="",$B92="",$C92=""),"",A92*'MPTO_working_3-way'!$I91)</f>
        <v>2.0048768587440429</v>
      </c>
      <c r="F92" s="21">
        <f>IF(OR($A92="",$B92="",$C92=""),"",B92*'MPTO_working_3-way'!$I91)</f>
        <v>3.8844489138165832</v>
      </c>
      <c r="G92" s="22">
        <f>IF(OR($A92="",$B92="",$C92=""),"",C92*'MPTO_working_3-way'!$I91)</f>
        <v>4.072406119323837</v>
      </c>
      <c r="H92" s="17"/>
      <c r="I92" s="21"/>
      <c r="J92" s="22"/>
      <c r="K92" s="17"/>
      <c r="L92" s="21"/>
      <c r="M92" s="22"/>
      <c r="N92" s="23">
        <f t="shared" si="8"/>
        <v>49.878375105114984</v>
      </c>
      <c r="O92" s="24">
        <f t="shared" si="9"/>
        <v>25.743677473607736</v>
      </c>
      <c r="P92" s="24">
        <f t="shared" si="10"/>
        <v>24.555507744056609</v>
      </c>
      <c r="Q92" t="s">
        <v>190</v>
      </c>
      <c r="R92" t="s">
        <v>200</v>
      </c>
      <c r="S92" s="58" t="s">
        <v>323</v>
      </c>
      <c r="AD92" s="37"/>
      <c r="AE92" s="37"/>
      <c r="AH92" s="37"/>
      <c r="AI92" s="37"/>
      <c r="AJ92" t="s">
        <v>204</v>
      </c>
    </row>
    <row r="93" spans="1:36" s="36" customFormat="1" ht="15" x14ac:dyDescent="0.25">
      <c r="A93">
        <v>3.79</v>
      </c>
      <c r="B93">
        <v>3.5</v>
      </c>
      <c r="C93">
        <v>2.09</v>
      </c>
      <c r="D93" s="20">
        <f t="shared" si="7"/>
        <v>2.8035427979880234E-2</v>
      </c>
      <c r="E93" s="17">
        <f>IF(OR($A93="",$B93="",$C93=""),"",A93*'MPTO_working_3-way'!$I92)</f>
        <v>3.9606397193750822</v>
      </c>
      <c r="F93" s="21">
        <f>IF(OR($A93="",$B93="",$C93=""),"",B93*'MPTO_working_3-way'!$I92)</f>
        <v>3.6575828543041657</v>
      </c>
      <c r="G93" s="22">
        <f>IF(OR($A93="",$B93="",$C93=""),"",C93*'MPTO_working_3-way'!$I92)</f>
        <v>2.1840994758559158</v>
      </c>
      <c r="H93" s="17"/>
      <c r="I93" s="21"/>
      <c r="J93" s="22"/>
      <c r="K93" s="17"/>
      <c r="L93" s="21"/>
      <c r="M93" s="22"/>
      <c r="N93" s="23">
        <f t="shared" si="8"/>
        <v>25.248446484745703</v>
      </c>
      <c r="O93" s="24">
        <f t="shared" si="9"/>
        <v>27.340460622053204</v>
      </c>
      <c r="P93" s="24">
        <f t="shared" si="10"/>
        <v>45.785460371859436</v>
      </c>
      <c r="Q93" t="s">
        <v>229</v>
      </c>
      <c r="R93" t="s">
        <v>219</v>
      </c>
      <c r="S93" s="58" t="s">
        <v>323</v>
      </c>
      <c r="AD93" s="37"/>
      <c r="AE93" s="37"/>
      <c r="AH93" s="37"/>
      <c r="AI93" s="37"/>
      <c r="AJ93" t="s">
        <v>237</v>
      </c>
    </row>
    <row r="94" spans="1:36" s="36" customFormat="1" ht="15" x14ac:dyDescent="0.25">
      <c r="A94">
        <v>2.09</v>
      </c>
      <c r="B94">
        <v>3.45</v>
      </c>
      <c r="C94">
        <v>3.85</v>
      </c>
      <c r="D94" s="20">
        <f t="shared" si="7"/>
        <v>2.806423172555883E-2</v>
      </c>
      <c r="E94" s="17">
        <f>IF(OR($A94="",$B94="",$C94=""),"",A94*'MPTO_working_3-way'!$I93)</f>
        <v>2.1862670595533498</v>
      </c>
      <c r="F94" s="21">
        <f>IF(OR($A94="",$B94="",$C94=""),"",B94*'MPTO_working_3-way'!$I93)</f>
        <v>3.608909739454095</v>
      </c>
      <c r="G94" s="22">
        <f>IF(OR($A94="",$B94="",$C94=""),"",C94*'MPTO_working_3-way'!$I93)</f>
        <v>4.0273340570719611</v>
      </c>
      <c r="H94" s="17"/>
      <c r="I94" s="21"/>
      <c r="J94" s="22"/>
      <c r="K94" s="17"/>
      <c r="L94" s="21"/>
      <c r="M94" s="22"/>
      <c r="N94" s="23">
        <f t="shared" si="8"/>
        <v>45.740066184059785</v>
      </c>
      <c r="O94" s="24">
        <f t="shared" si="9"/>
        <v>27.709199514401426</v>
      </c>
      <c r="P94" s="24">
        <f t="shared" si="10"/>
        <v>24.830321642775306</v>
      </c>
      <c r="Q94" t="s">
        <v>232</v>
      </c>
      <c r="R94" t="s">
        <v>227</v>
      </c>
      <c r="S94" s="58" t="s">
        <v>323</v>
      </c>
      <c r="AD94" s="37"/>
      <c r="AE94" s="37"/>
      <c r="AH94" s="37"/>
      <c r="AI94" s="37"/>
      <c r="AJ94" t="s">
        <v>237</v>
      </c>
    </row>
    <row r="95" spans="1:36" s="36" customFormat="1" ht="15" x14ac:dyDescent="0.25">
      <c r="A95">
        <v>1.88</v>
      </c>
      <c r="B95">
        <v>3.8</v>
      </c>
      <c r="C95">
        <v>3.97</v>
      </c>
      <c r="D95" s="20">
        <f t="shared" si="7"/>
        <v>4.6961957119606268E-2</v>
      </c>
      <c r="E95" s="17">
        <f>IF(OR($A95="",$B95="",$C95=""),"",A95*'MPTO_working_3-way'!$I94)</f>
        <v>1.9327066046021748</v>
      </c>
      <c r="F95" s="21">
        <f>IF(OR($A95="",$B95="",$C95=""),"",B95*'MPTO_working_3-way'!$I94)</f>
        <v>3.9065346263235448</v>
      </c>
      <c r="G95" s="22">
        <f>IF(OR($A95="",$B95="",$C95=""),"",C95*'MPTO_working_3-way'!$I94)</f>
        <v>4.0813006490801245</v>
      </c>
      <c r="H95" s="17"/>
      <c r="I95" s="21"/>
      <c r="J95" s="22"/>
      <c r="K95" s="17"/>
      <c r="L95" s="21"/>
      <c r="M95" s="22"/>
      <c r="N95" s="23">
        <f t="shared" si="8"/>
        <v>51.740910783809234</v>
      </c>
      <c r="O95" s="24">
        <f t="shared" si="9"/>
        <v>25.59813480883194</v>
      </c>
      <c r="P95" s="24">
        <f t="shared" si="10"/>
        <v>24.50199301601042</v>
      </c>
      <c r="Q95" t="s">
        <v>111</v>
      </c>
      <c r="R95" t="s">
        <v>112</v>
      </c>
      <c r="S95" s="58" t="s">
        <v>323</v>
      </c>
      <c r="AD95" s="37"/>
      <c r="AE95" s="37"/>
      <c r="AH95" s="37"/>
      <c r="AI95" s="37"/>
      <c r="AJ95" t="s">
        <v>94</v>
      </c>
    </row>
    <row r="96" spans="1:36" s="36" customFormat="1" ht="15" x14ac:dyDescent="0.25">
      <c r="A96">
        <v>3.96</v>
      </c>
      <c r="B96">
        <v>4.05</v>
      </c>
      <c r="C96">
        <v>1.83</v>
      </c>
      <c r="D96" s="20">
        <f t="shared" si="7"/>
        <v>4.5886920203860093E-2</v>
      </c>
      <c r="E96" s="17">
        <f>IF(OR($A96="",$B96="",$C96=""),"",A96*'MPTO_working_3-way'!$I95)</f>
        <v>4.0711343576332126</v>
      </c>
      <c r="F96" s="21">
        <f>IF(OR($A96="",$B96="",$C96=""),"",B96*'MPTO_working_3-way'!$I95)</f>
        <v>4.1636601384885132</v>
      </c>
      <c r="G96" s="22">
        <f>IF(OR($A96="",$B96="",$C96=""),"",C96*'MPTO_working_3-way'!$I95)</f>
        <v>1.8813575440577728</v>
      </c>
      <c r="H96" s="17"/>
      <c r="I96" s="21"/>
      <c r="J96" s="22"/>
      <c r="K96" s="17"/>
      <c r="L96" s="21"/>
      <c r="M96" s="22"/>
      <c r="N96" s="23">
        <f t="shared" si="8"/>
        <v>24.563178518661275</v>
      </c>
      <c r="O96" s="24">
        <f t="shared" si="9"/>
        <v>24.017330107135468</v>
      </c>
      <c r="P96" s="24">
        <f t="shared" si="10"/>
        <v>53.153107614152262</v>
      </c>
      <c r="Q96" t="s">
        <v>113</v>
      </c>
      <c r="R96" t="s">
        <v>87</v>
      </c>
      <c r="S96" s="58" t="s">
        <v>323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2.42</v>
      </c>
      <c r="B97">
        <v>3.97</v>
      </c>
      <c r="C97">
        <v>2.64</v>
      </c>
      <c r="D97" s="20">
        <f t="shared" si="7"/>
        <v>4.3900188049489586E-2</v>
      </c>
      <c r="E97" s="17">
        <f>IF(OR($A97="",$B97="",$C97=""),"",A97*'MPTO_working_3-way'!$I96)</f>
        <v>2.5336479362294471</v>
      </c>
      <c r="F97" s="21">
        <f>IF(OR($A97="",$B97="",$C97=""),"",B97*'MPTO_working_3-way'!$I96)</f>
        <v>4.156438969764837</v>
      </c>
      <c r="G97" s="22">
        <f>IF(OR($A97="",$B97="",$C97=""),"",C97*'MPTO_working_3-way'!$I96)</f>
        <v>2.7639795667957605</v>
      </c>
      <c r="H97" s="17"/>
      <c r="I97" s="21"/>
      <c r="J97" s="22"/>
      <c r="K97" s="17"/>
      <c r="L97" s="21"/>
      <c r="M97" s="22"/>
      <c r="N97" s="23">
        <f t="shared" si="8"/>
        <v>39.468782765777291</v>
      </c>
      <c r="O97" s="24">
        <f t="shared" si="9"/>
        <v>24.059056497022933</v>
      </c>
      <c r="P97" s="24">
        <f t="shared" si="10"/>
        <v>36.179717535295843</v>
      </c>
      <c r="Q97" t="s">
        <v>108</v>
      </c>
      <c r="R97" t="s">
        <v>109</v>
      </c>
      <c r="S97" s="58" t="s">
        <v>323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1.46</v>
      </c>
      <c r="B98">
        <v>4.6900000000000004</v>
      </c>
      <c r="C98">
        <v>7.4</v>
      </c>
      <c r="D98" s="20">
        <f t="shared" si="7"/>
        <v>3.3286258189140883E-2</v>
      </c>
      <c r="E98" s="17">
        <f>IF(OR($A98="",$B98="",$C98=""),"",A98*'MPTO_working_3-way'!$I97)</f>
        <v>1.5269949034976358</v>
      </c>
      <c r="F98" s="21">
        <f>IF(OR($A98="",$B98="",$C98=""),"",B98*'MPTO_working_3-way'!$I97)</f>
        <v>4.9052096557561047</v>
      </c>
      <c r="G98" s="22">
        <f>IF(OR($A98="",$B98="",$C98=""),"",C98*'MPTO_working_3-way'!$I97)</f>
        <v>7.7395632095085647</v>
      </c>
      <c r="H98" s="17"/>
      <c r="I98" s="21"/>
      <c r="J98" s="22"/>
      <c r="K98" s="17"/>
      <c r="L98" s="21"/>
      <c r="M98" s="22"/>
      <c r="N98" s="23">
        <f t="shared" si="8"/>
        <v>65.488103313865992</v>
      </c>
      <c r="O98" s="24">
        <f t="shared" si="9"/>
        <v>20.386488451651243</v>
      </c>
      <c r="P98" s="24">
        <f t="shared" si="10"/>
        <v>12.92062578895194</v>
      </c>
      <c r="Q98" t="s">
        <v>259</v>
      </c>
      <c r="R98" t="s">
        <v>197</v>
      </c>
      <c r="S98" s="58" t="s">
        <v>323</v>
      </c>
      <c r="AD98" s="37"/>
      <c r="AE98" s="37"/>
      <c r="AH98" s="37"/>
      <c r="AI98" s="37"/>
      <c r="AJ98" t="s">
        <v>205</v>
      </c>
    </row>
    <row r="99" spans="1:36" s="36" customFormat="1" ht="15" x14ac:dyDescent="0.25">
      <c r="A99">
        <v>1.48</v>
      </c>
      <c r="B99">
        <v>4.79</v>
      </c>
      <c r="C99">
        <v>6.83</v>
      </c>
      <c r="D99" s="20">
        <f t="shared" si="7"/>
        <v>3.085682723287908E-2</v>
      </c>
      <c r="E99" s="17">
        <f>IF(OR($A99="",$B99="",$C99=""),"",A99*'MPTO_working_3-way'!$I98)</f>
        <v>1.5449722783132445</v>
      </c>
      <c r="F99" s="21">
        <f>IF(OR($A99="",$B99="",$C99=""),"",B99*'MPTO_working_3-way'!$I98)</f>
        <v>5.0002819007570549</v>
      </c>
      <c r="G99" s="22">
        <f>IF(OR($A99="",$B99="",$C99=""),"",C99*'MPTO_working_3-way'!$I98)</f>
        <v>7.1298382843780139</v>
      </c>
      <c r="H99" s="17"/>
      <c r="I99" s="21"/>
      <c r="J99" s="22"/>
      <c r="K99" s="17"/>
      <c r="L99" s="21"/>
      <c r="M99" s="22"/>
      <c r="N99" s="23">
        <f t="shared" si="8"/>
        <v>64.726080463512957</v>
      </c>
      <c r="O99" s="24">
        <f t="shared" si="9"/>
        <v>19.998872460542625</v>
      </c>
      <c r="P99" s="24">
        <f t="shared" si="10"/>
        <v>14.025563555783188</v>
      </c>
      <c r="Q99" t="s">
        <v>187</v>
      </c>
      <c r="R99" t="s">
        <v>193</v>
      </c>
      <c r="S99" s="58" t="s">
        <v>323</v>
      </c>
      <c r="AD99" s="37"/>
      <c r="AE99" s="37"/>
      <c r="AH99" s="37"/>
      <c r="AI99" s="37"/>
      <c r="AJ99" t="s">
        <v>205</v>
      </c>
    </row>
    <row r="100" spans="1:36" s="36" customFormat="1" ht="15" x14ac:dyDescent="0.25">
      <c r="A100">
        <v>1.93</v>
      </c>
      <c r="B100">
        <v>3.9</v>
      </c>
      <c r="C100">
        <v>3.95</v>
      </c>
      <c r="D100" s="20">
        <f t="shared" si="7"/>
        <v>2.7709528398188521E-2</v>
      </c>
      <c r="E100" s="17">
        <f>IF(OR($A100="",$B100="",$C100=""),"",A100*'MPTO_working_3-way'!$I99)</f>
        <v>1.9942424783050419</v>
      </c>
      <c r="F100" s="21">
        <f>IF(OR($A100="",$B100="",$C100=""),"",B100*'MPTO_working_3-way'!$I99)</f>
        <v>4.0298164069376492</v>
      </c>
      <c r="G100" s="22">
        <f>IF(OR($A100="",$B100="",$C100=""),"",C100*'MPTO_working_3-way'!$I99)</f>
        <v>4.0814807198471064</v>
      </c>
      <c r="H100" s="17"/>
      <c r="I100" s="21"/>
      <c r="J100" s="22"/>
      <c r="K100" s="17"/>
      <c r="L100" s="21"/>
      <c r="M100" s="22"/>
      <c r="N100" s="23">
        <f t="shared" si="8"/>
        <v>50.144353601871217</v>
      </c>
      <c r="O100" s="24">
        <f t="shared" si="9"/>
        <v>24.815026269643962</v>
      </c>
      <c r="P100" s="24">
        <f t="shared" si="10"/>
        <v>24.500912013066188</v>
      </c>
      <c r="Q100" t="s">
        <v>258</v>
      </c>
      <c r="R100" t="s">
        <v>201</v>
      </c>
      <c r="S100" s="58" t="s">
        <v>323</v>
      </c>
      <c r="AD100" s="37"/>
      <c r="AE100" s="37"/>
      <c r="AH100" s="37"/>
      <c r="AI100" s="37"/>
      <c r="AJ100" t="s">
        <v>205</v>
      </c>
    </row>
    <row r="101" spans="1:36" s="36" customFormat="1" ht="15" x14ac:dyDescent="0.25">
      <c r="A101">
        <v>1.99</v>
      </c>
      <c r="B101">
        <v>3.76</v>
      </c>
      <c r="C101">
        <v>3.85</v>
      </c>
      <c r="D101" s="20">
        <f t="shared" si="7"/>
        <v>2.8210269362840545E-2</v>
      </c>
      <c r="E101" s="17">
        <f>IF(OR($A101="",$B101="",$C101=""),"",A101*'MPTO_working_3-way'!$I100)</f>
        <v>2.0514050861934292</v>
      </c>
      <c r="F101" s="21">
        <f>IF(OR($A101="",$B101="",$C101=""),"",B101*'MPTO_working_3-way'!$I100)</f>
        <v>3.876021670395625</v>
      </c>
      <c r="G101" s="22">
        <f>IF(OR($A101="",$B101="",$C101=""),"",C101*'MPTO_working_3-way'!$I100)</f>
        <v>3.9687987848465847</v>
      </c>
      <c r="H101" s="17"/>
      <c r="I101" s="21"/>
      <c r="J101" s="22"/>
      <c r="K101" s="17"/>
      <c r="L101" s="21"/>
      <c r="M101" s="22"/>
      <c r="N101" s="23">
        <f t="shared" si="8"/>
        <v>48.747076173803968</v>
      </c>
      <c r="O101" s="24">
        <f t="shared" si="9"/>
        <v>25.799649357944126</v>
      </c>
      <c r="P101" s="24">
        <f t="shared" si="10"/>
        <v>25.196540671654517</v>
      </c>
      <c r="Q101" t="s">
        <v>194</v>
      </c>
      <c r="R101" t="s">
        <v>177</v>
      </c>
      <c r="S101" s="58" t="s">
        <v>323</v>
      </c>
      <c r="AD101" s="37"/>
      <c r="AE101" s="37"/>
      <c r="AH101" s="37"/>
      <c r="AI101" s="37"/>
      <c r="AJ101" t="s">
        <v>205</v>
      </c>
    </row>
    <row r="102" spans="1:36" s="36" customFormat="1" ht="15" x14ac:dyDescent="0.25">
      <c r="A102">
        <v>1.65</v>
      </c>
      <c r="B102">
        <v>4.5199999999999996</v>
      </c>
      <c r="C102">
        <v>4.87</v>
      </c>
      <c r="D102" s="20">
        <f t="shared" si="7"/>
        <v>3.2638353148610966E-2</v>
      </c>
      <c r="E102" s="17">
        <f>IF(OR($A102="",$B102="",$C102=""),"",A102*'MPTO_working_3-way'!$I101)</f>
        <v>1.6957207218570109</v>
      </c>
      <c r="F102" s="21">
        <f>IF(OR($A102="",$B102="",$C102=""),"",B102*'MPTO_working_3-way'!$I101)</f>
        <v>4.6452470683598115</v>
      </c>
      <c r="G102" s="22">
        <f>IF(OR($A102="",$B102="",$C102=""),"",C102*'MPTO_working_3-way'!$I101)</f>
        <v>5.0049454032991783</v>
      </c>
      <c r="H102" s="17"/>
      <c r="I102" s="21"/>
      <c r="J102" s="22"/>
      <c r="K102" s="17"/>
      <c r="L102" s="21"/>
      <c r="M102" s="22"/>
      <c r="N102" s="23">
        <f t="shared" si="8"/>
        <v>58.971974990367748</v>
      </c>
      <c r="O102" s="24">
        <f t="shared" si="9"/>
        <v>21.527380250908585</v>
      </c>
      <c r="P102" s="24">
        <f t="shared" si="10"/>
        <v>19.980237933081472</v>
      </c>
      <c r="Q102" t="s">
        <v>176</v>
      </c>
      <c r="R102" t="s">
        <v>256</v>
      </c>
      <c r="S102" s="58" t="s">
        <v>323</v>
      </c>
      <c r="AD102" s="37"/>
      <c r="AE102" s="37"/>
      <c r="AH102" s="37"/>
      <c r="AI102" s="37"/>
      <c r="AJ102" t="s">
        <v>205</v>
      </c>
    </row>
    <row r="103" spans="1:36" s="36" customFormat="1" ht="15" x14ac:dyDescent="0.25">
      <c r="A103">
        <v>1.81</v>
      </c>
      <c r="B103">
        <v>4.05</v>
      </c>
      <c r="C103">
        <v>4.33</v>
      </c>
      <c r="D103" s="20">
        <f t="shared" si="7"/>
        <v>3.0346650309307499E-2</v>
      </c>
      <c r="E103" s="17">
        <f>IF(OR($A103="",$B103="",$C103=""),"",A103*'MPTO_working_3-way'!$I102)</f>
        <v>1.8610605875467414</v>
      </c>
      <c r="F103" s="21">
        <f>IF(OR($A103="",$B103="",$C103=""),"",B103*'MPTO_working_3-way'!$I102)</f>
        <v>4.1642515909195037</v>
      </c>
      <c r="G103" s="22">
        <f>IF(OR($A103="",$B103="",$C103=""),"",C103*'MPTO_working_3-way'!$I102)</f>
        <v>4.4521504663410996</v>
      </c>
      <c r="H103" s="17"/>
      <c r="I103" s="21"/>
      <c r="J103" s="22"/>
      <c r="K103" s="17"/>
      <c r="L103" s="21"/>
      <c r="M103" s="22"/>
      <c r="N103" s="23">
        <f t="shared" si="8"/>
        <v>53.732801967409593</v>
      </c>
      <c r="O103" s="24">
        <f t="shared" si="9"/>
        <v>24.013918903953428</v>
      </c>
      <c r="P103" s="24">
        <f t="shared" si="10"/>
        <v>22.46105578776244</v>
      </c>
      <c r="Q103" t="s">
        <v>180</v>
      </c>
      <c r="R103" t="s">
        <v>318</v>
      </c>
      <c r="S103" s="58" t="s">
        <v>323</v>
      </c>
      <c r="AD103" s="37"/>
      <c r="AE103" s="37"/>
      <c r="AH103" s="37"/>
      <c r="AI103" s="37"/>
      <c r="AJ103" t="s">
        <v>205</v>
      </c>
    </row>
    <row r="104" spans="1:36" s="36" customFormat="1" ht="15" x14ac:dyDescent="0.25">
      <c r="A104">
        <v>2.57</v>
      </c>
      <c r="B104">
        <v>3.67</v>
      </c>
      <c r="C104">
        <v>2.73</v>
      </c>
      <c r="D104" s="20">
        <f t="shared" si="7"/>
        <v>2.788498869882261E-2</v>
      </c>
      <c r="E104" s="17">
        <f>IF(OR($A104="",$B104="",$C104=""),"",A104*'MPTO_working_3-way'!$I103)</f>
        <v>2.6538805675919299</v>
      </c>
      <c r="F104" s="21">
        <f>IF(OR($A104="",$B104="",$C104=""),"",B104*'MPTO_working_3-way'!$I103)</f>
        <v>3.789782756055402</v>
      </c>
      <c r="G104" s="22">
        <f>IF(OR($A104="",$B104="",$C104=""),"",C104*'MPTO_working_3-way'!$I103)</f>
        <v>2.819102704095708</v>
      </c>
      <c r="H104" s="17"/>
      <c r="I104" s="21"/>
      <c r="J104" s="22"/>
      <c r="K104" s="17"/>
      <c r="L104" s="21"/>
      <c r="M104" s="22"/>
      <c r="N104" s="23">
        <f t="shared" si="8"/>
        <v>37.680670796251277</v>
      </c>
      <c r="O104" s="24">
        <f t="shared" si="9"/>
        <v>26.386736770126916</v>
      </c>
      <c r="P104" s="24">
        <f t="shared" si="10"/>
        <v>35.472279833833618</v>
      </c>
      <c r="Q104" t="s">
        <v>186</v>
      </c>
      <c r="R104" t="s">
        <v>179</v>
      </c>
      <c r="S104" s="58" t="s">
        <v>323</v>
      </c>
      <c r="AD104" s="37"/>
      <c r="AE104" s="37"/>
      <c r="AH104" s="37"/>
      <c r="AI104" s="37"/>
      <c r="AJ104" t="s">
        <v>205</v>
      </c>
    </row>
    <row r="105" spans="1:36" s="36" customFormat="1" ht="15" x14ac:dyDescent="0.25">
      <c r="A105">
        <v>1.67</v>
      </c>
      <c r="B105">
        <v>4.03</v>
      </c>
      <c r="C105">
        <v>5.49</v>
      </c>
      <c r="D105" s="20">
        <f t="shared" si="7"/>
        <v>2.9090715503189424E-2</v>
      </c>
      <c r="E105" s="17">
        <f>IF(OR($A105="",$B105="",$C105=""),"",A105*'MPTO_working_3-way'!$I104)</f>
        <v>1.7206789060165435</v>
      </c>
      <c r="F105" s="21">
        <f>IF(OR($A105="",$B105="",$C105=""),"",B105*'MPTO_working_3-way'!$I104)</f>
        <v>4.1522970007465094</v>
      </c>
      <c r="G105" s="22">
        <f>IF(OR($A105="",$B105="",$C105=""),"",C105*'MPTO_working_3-way'!$I104)</f>
        <v>5.6566031101980982</v>
      </c>
      <c r="H105" s="17"/>
      <c r="I105" s="21"/>
      <c r="J105" s="22"/>
      <c r="K105" s="17"/>
      <c r="L105" s="21"/>
      <c r="M105" s="22"/>
      <c r="N105" s="23">
        <f t="shared" si="8"/>
        <v>58.116595519558579</v>
      </c>
      <c r="O105" s="24">
        <f t="shared" si="9"/>
        <v>24.083055711578861</v>
      </c>
      <c r="P105" s="24">
        <f t="shared" si="10"/>
        <v>17.678454374801969</v>
      </c>
      <c r="Q105" t="s">
        <v>178</v>
      </c>
      <c r="R105" t="s">
        <v>175</v>
      </c>
      <c r="S105" s="58" t="s">
        <v>323</v>
      </c>
      <c r="AD105" s="37"/>
      <c r="AE105" s="37"/>
      <c r="AH105" s="37"/>
      <c r="AI105" s="37"/>
      <c r="AJ105" t="s">
        <v>205</v>
      </c>
    </row>
    <row r="106" spans="1:36" s="36" customFormat="1" ht="15" x14ac:dyDescent="0.25">
      <c r="A106">
        <v>1.95</v>
      </c>
      <c r="B106">
        <v>3.82</v>
      </c>
      <c r="C106">
        <v>3.93</v>
      </c>
      <c r="D106" s="20">
        <f t="shared" si="7"/>
        <v>2.9053543741206278E-2</v>
      </c>
      <c r="E106" s="17">
        <f>IF(OR($A106="",$B106="",$C106=""),"",A106*'MPTO_working_3-way'!$I105)</f>
        <v>2.0043757279627039</v>
      </c>
      <c r="F106" s="21">
        <f>IF(OR($A106="",$B106="",$C106=""),"",B106*'MPTO_working_3-way'!$I105)</f>
        <v>3.9265206568295024</v>
      </c>
      <c r="G106" s="22">
        <f>IF(OR($A106="",$B106="",$C106=""),"",C106*'MPTO_working_3-way'!$I105)</f>
        <v>4.0395880055863733</v>
      </c>
      <c r="H106" s="17"/>
      <c r="I106" s="21"/>
      <c r="J106" s="22"/>
      <c r="K106" s="17"/>
      <c r="L106" s="21"/>
      <c r="M106" s="22"/>
      <c r="N106" s="23">
        <f t="shared" si="8"/>
        <v>49.890845615877829</v>
      </c>
      <c r="O106" s="24">
        <f t="shared" si="9"/>
        <v>25.467840039518784</v>
      </c>
      <c r="P106" s="24">
        <f t="shared" si="10"/>
        <v>24.754999733069148</v>
      </c>
      <c r="Q106" t="s">
        <v>319</v>
      </c>
      <c r="R106" t="s">
        <v>181</v>
      </c>
      <c r="S106" s="58" t="s">
        <v>323</v>
      </c>
      <c r="AD106" s="37"/>
      <c r="AE106" s="37"/>
      <c r="AH106" s="37"/>
      <c r="AI106" s="37"/>
      <c r="AJ106" t="s">
        <v>205</v>
      </c>
    </row>
    <row r="107" spans="1:36" s="36" customFormat="1" ht="15" x14ac:dyDescent="0.25">
      <c r="A107">
        <v>1.7</v>
      </c>
      <c r="B107">
        <v>3.85</v>
      </c>
      <c r="C107">
        <v>5.51</v>
      </c>
      <c r="D107" s="20">
        <f t="shared" si="7"/>
        <v>2.9463757124694512E-2</v>
      </c>
      <c r="E107" s="17">
        <f>IF(OR($A107="",$B107="",$C107=""),"",A107*'MPTO_working_3-way'!$I106)</f>
        <v>1.7494542163554219</v>
      </c>
      <c r="F107" s="21">
        <f>IF(OR($A107="",$B107="",$C107=""),"",B107*'MPTO_working_3-way'!$I106)</f>
        <v>3.9619992546872793</v>
      </c>
      <c r="G107" s="22">
        <f>IF(OR($A107="",$B107="",$C107=""),"",C107*'MPTO_working_3-way'!$I106)</f>
        <v>5.6702898424225738</v>
      </c>
      <c r="H107" s="17"/>
      <c r="I107" s="21"/>
      <c r="J107" s="22"/>
      <c r="K107" s="17"/>
      <c r="L107" s="21"/>
      <c r="M107" s="22"/>
      <c r="N107" s="23">
        <f t="shared" si="8"/>
        <v>57.160684209459667</v>
      </c>
      <c r="O107" s="24">
        <f t="shared" si="9"/>
        <v>25.239782637943225</v>
      </c>
      <c r="P107" s="24">
        <f t="shared" si="10"/>
        <v>17.635782786947626</v>
      </c>
      <c r="Q107" t="s">
        <v>203</v>
      </c>
      <c r="R107" t="s">
        <v>202</v>
      </c>
      <c r="S107" s="58" t="s">
        <v>323</v>
      </c>
      <c r="AD107" s="37"/>
      <c r="AE107" s="37"/>
      <c r="AH107" s="37"/>
      <c r="AI107" s="37"/>
      <c r="AJ107" t="s">
        <v>205</v>
      </c>
    </row>
    <row r="108" spans="1:36" s="36" customFormat="1" ht="15" x14ac:dyDescent="0.25">
      <c r="A108">
        <v>1.22</v>
      </c>
      <c r="B108">
        <v>6.3</v>
      </c>
      <c r="C108">
        <v>12.48</v>
      </c>
      <c r="D108" s="20">
        <f t="shared" si="7"/>
        <v>5.8530495005904903E-2</v>
      </c>
      <c r="E108" s="17">
        <f>IF(OR($A108="",$B108="",$C108=""),"",A108*'MPTO_working_3-way'!$I107)</f>
        <v>1.2554453233642717</v>
      </c>
      <c r="F108" s="21">
        <f>IF(OR($A108="",$B108="",$C108=""),"",B108*'MPTO_working_3-way'!$I107)</f>
        <v>6.4830373255695992</v>
      </c>
      <c r="G108" s="22">
        <f>IF(OR($A108="",$B108="",$C108=""),"",C108*'MPTO_working_3-way'!$I107)</f>
        <v>12.842588225890255</v>
      </c>
      <c r="H108" s="17"/>
      <c r="I108" s="21"/>
      <c r="J108" s="22"/>
      <c r="K108" s="17"/>
      <c r="L108" s="21"/>
      <c r="M108" s="22"/>
      <c r="N108" s="23">
        <f t="shared" si="8"/>
        <v>79.653010879060531</v>
      </c>
      <c r="O108" s="24">
        <f t="shared" si="9"/>
        <v>15.424868773405374</v>
      </c>
      <c r="P108" s="24">
        <f t="shared" si="10"/>
        <v>7.7865924096517505</v>
      </c>
      <c r="Q108" t="s">
        <v>148</v>
      </c>
      <c r="R108" t="s">
        <v>138</v>
      </c>
      <c r="S108" s="58" t="s">
        <v>324</v>
      </c>
      <c r="AD108" s="37"/>
      <c r="AE108" s="37"/>
      <c r="AH108" s="37"/>
      <c r="AI108" s="37"/>
      <c r="AJ108" t="s">
        <v>166</v>
      </c>
    </row>
    <row r="109" spans="1:36" s="36" customFormat="1" ht="15" x14ac:dyDescent="0.25">
      <c r="A109">
        <v>2.2000000000000002</v>
      </c>
      <c r="B109">
        <v>3.36</v>
      </c>
      <c r="C109">
        <v>3.41</v>
      </c>
      <c r="D109" s="20">
        <f t="shared" si="7"/>
        <v>4.5419634129311603E-2</v>
      </c>
      <c r="E109" s="17">
        <f>IF(OR($A109="",$B109="",$C109=""),"",A109*'MPTO_working_3-way'!$I108)</f>
        <v>2.2648202656743281</v>
      </c>
      <c r="F109" s="21">
        <f>IF(OR($A109="",$B109="",$C109=""),"",B109*'MPTO_working_3-way'!$I108)</f>
        <v>3.4589982239389734</v>
      </c>
      <c r="G109" s="22">
        <f>IF(OR($A109="",$B109="",$C109=""),"",C109*'MPTO_working_3-way'!$I108)</f>
        <v>3.5104714117952085</v>
      </c>
      <c r="H109" s="17"/>
      <c r="I109" s="21"/>
      <c r="J109" s="22"/>
      <c r="K109" s="17"/>
      <c r="L109" s="21"/>
      <c r="M109" s="22"/>
      <c r="N109" s="23">
        <f t="shared" si="8"/>
        <v>44.153614092739488</v>
      </c>
      <c r="O109" s="24">
        <f t="shared" si="9"/>
        <v>28.910104465484192</v>
      </c>
      <c r="P109" s="24">
        <f t="shared" si="10"/>
        <v>28.486202640477089</v>
      </c>
      <c r="Q109" t="s">
        <v>210</v>
      </c>
      <c r="R109" t="s">
        <v>134</v>
      </c>
      <c r="S109" s="58" t="s">
        <v>324</v>
      </c>
      <c r="AD109" s="37"/>
      <c r="AE109" s="37"/>
      <c r="AH109" s="37"/>
      <c r="AI109" s="37"/>
      <c r="AJ109" t="s">
        <v>166</v>
      </c>
    </row>
    <row r="110" spans="1:36" s="36" customFormat="1" ht="15" x14ac:dyDescent="0.25">
      <c r="A110">
        <v>2.13</v>
      </c>
      <c r="B110">
        <v>3.23</v>
      </c>
      <c r="C110">
        <v>3.76</v>
      </c>
      <c r="D110" s="20">
        <f t="shared" si="7"/>
        <v>4.5038538103442161E-2</v>
      </c>
      <c r="E110" s="17">
        <f>IF(OR($A110="",$B110="",$C110=""),"",A110*'MPTO_working_3-way'!$I109)</f>
        <v>2.2546699543625772</v>
      </c>
      <c r="F110" s="21">
        <f>IF(OR($A110="",$B110="",$C110=""),"",B110*'MPTO_working_3-way'!$I109)</f>
        <v>3.4190534988690726</v>
      </c>
      <c r="G110" s="22">
        <f>IF(OR($A110="",$B110="",$C110=""),"",C110*'MPTO_working_3-way'!$I109)</f>
        <v>3.980074661222202</v>
      </c>
      <c r="H110" s="17"/>
      <c r="I110" s="21"/>
      <c r="J110" s="22"/>
      <c r="K110" s="17"/>
      <c r="L110" s="21"/>
      <c r="M110" s="22"/>
      <c r="N110" s="23">
        <f t="shared" si="8"/>
        <v>44.352389495637389</v>
      </c>
      <c r="O110" s="24">
        <f t="shared" si="9"/>
        <v>29.247860565234561</v>
      </c>
      <c r="P110" s="24">
        <f t="shared" si="10"/>
        <v>25.125156815347776</v>
      </c>
      <c r="Q110" t="s">
        <v>161</v>
      </c>
      <c r="R110" t="s">
        <v>207</v>
      </c>
      <c r="S110" s="58" t="s">
        <v>324</v>
      </c>
      <c r="AD110" s="37"/>
      <c r="AE110" s="37"/>
      <c r="AH110" s="37"/>
      <c r="AI110" s="37"/>
      <c r="AJ110" t="s">
        <v>166</v>
      </c>
    </row>
    <row r="111" spans="1:36" s="36" customFormat="1" ht="15" x14ac:dyDescent="0.25">
      <c r="A111">
        <v>1.66</v>
      </c>
      <c r="B111">
        <v>4.01</v>
      </c>
      <c r="C111">
        <v>5.19</v>
      </c>
      <c r="D111" s="20">
        <f t="shared" si="7"/>
        <v>4.4464424518016354E-2</v>
      </c>
      <c r="E111" s="17">
        <f>IF(OR($A111="",$B111="",$C111=""),"",A111*'MPTO_working_3-way'!$I110)</f>
        <v>1.7353965926546573</v>
      </c>
      <c r="F111" s="21">
        <f>IF(OR($A111="",$B111="",$C111=""),"",B111*'MPTO_working_3-way'!$I110)</f>
        <v>4.1921327328585392</v>
      </c>
      <c r="G111" s="22">
        <f>IF(OR($A111="",$B111="",$C111=""),"",C111*'MPTO_working_3-way'!$I110)</f>
        <v>5.4257279011311272</v>
      </c>
      <c r="H111" s="17"/>
      <c r="I111" s="21"/>
      <c r="J111" s="22"/>
      <c r="K111" s="17"/>
      <c r="L111" s="21"/>
      <c r="M111" s="22"/>
      <c r="N111" s="23">
        <f t="shared" si="8"/>
        <v>57.623715768064741</v>
      </c>
      <c r="O111" s="24">
        <f t="shared" si="9"/>
        <v>23.8542065274283</v>
      </c>
      <c r="P111" s="24">
        <f t="shared" si="10"/>
        <v>18.430706777454233</v>
      </c>
      <c r="Q111" t="s">
        <v>155</v>
      </c>
      <c r="R111" t="s">
        <v>143</v>
      </c>
      <c r="S111" s="58" t="s">
        <v>324</v>
      </c>
      <c r="AD111" s="37"/>
      <c r="AE111" s="37"/>
      <c r="AH111" s="37"/>
      <c r="AI111" s="37"/>
      <c r="AJ111" t="s">
        <v>164</v>
      </c>
    </row>
    <row r="112" spans="1:36" s="36" customFormat="1" ht="15" x14ac:dyDescent="0.25">
      <c r="A112">
        <v>1.87</v>
      </c>
      <c r="B112">
        <v>3.77</v>
      </c>
      <c r="C112">
        <v>4.13</v>
      </c>
      <c r="D112" s="20">
        <f t="shared" si="7"/>
        <v>4.2142098284017271E-2</v>
      </c>
      <c r="E112" s="17">
        <f>IF(OR($A112="",$B112="",$C112=""),"",A112*'MPTO_working_3-way'!$I111)</f>
        <v>1.9542220662534369</v>
      </c>
      <c r="F112" s="21">
        <f>IF(OR($A112="",$B112="",$C112=""),"",B112*'MPTO_working_3-way'!$I111)</f>
        <v>3.939795288649977</v>
      </c>
      <c r="G112" s="22">
        <f>IF(OR($A112="",$B112="",$C112=""),"",C112*'MPTO_working_3-way'!$I111)</f>
        <v>4.3160091623672159</v>
      </c>
      <c r="H112" s="17"/>
      <c r="I112" s="21"/>
      <c r="J112" s="22"/>
      <c r="K112" s="17"/>
      <c r="L112" s="21"/>
      <c r="M112" s="22"/>
      <c r="N112" s="23">
        <f t="shared" si="8"/>
        <v>51.171257211170648</v>
      </c>
      <c r="O112" s="24">
        <f t="shared" si="9"/>
        <v>25.382029438962633</v>
      </c>
      <c r="P112" s="24">
        <f t="shared" si="10"/>
        <v>23.169552296583326</v>
      </c>
      <c r="Q112" t="s">
        <v>125</v>
      </c>
      <c r="R112" t="s">
        <v>127</v>
      </c>
      <c r="S112" s="58" t="s">
        <v>324</v>
      </c>
      <c r="AD112" s="37"/>
      <c r="AE112" s="37"/>
      <c r="AH112" s="37"/>
      <c r="AI112" s="37"/>
      <c r="AJ112" t="s">
        <v>165</v>
      </c>
    </row>
    <row r="113" spans="1:36" s="36" customFormat="1" ht="15" x14ac:dyDescent="0.25">
      <c r="A113">
        <v>1.48</v>
      </c>
      <c r="B113">
        <v>4.13</v>
      </c>
      <c r="C113">
        <v>8.02</v>
      </c>
      <c r="D113" s="20">
        <f t="shared" si="7"/>
        <v>4.249470558274826E-2</v>
      </c>
      <c r="E113" s="17">
        <f>IF(OR($A113="",$B113="",$C113=""),"",A113*'MPTO_working_3-way'!$I112)</f>
        <v>1.5458073482866641</v>
      </c>
      <c r="F113" s="21">
        <f>IF(OR($A113="",$B113="",$C113=""),"",B113*'MPTO_working_3-way'!$I112)</f>
        <v>4.3136380732594075</v>
      </c>
      <c r="G113" s="22">
        <f>IF(OR($A113="",$B113="",$C113=""),"",C113*'MPTO_working_3-way'!$I112)</f>
        <v>8.3766046846344899</v>
      </c>
      <c r="H113" s="17"/>
      <c r="I113" s="21"/>
      <c r="J113" s="22"/>
      <c r="K113" s="17"/>
      <c r="L113" s="21"/>
      <c r="M113" s="22"/>
      <c r="N113" s="23">
        <f t="shared" si="8"/>
        <v>64.691114394583266</v>
      </c>
      <c r="O113" s="24">
        <f t="shared" si="9"/>
        <v>23.182287967066156</v>
      </c>
      <c r="P113" s="24">
        <f t="shared" si="10"/>
        <v>11.938011135160005</v>
      </c>
      <c r="Q113" t="s">
        <v>130</v>
      </c>
      <c r="R113" t="s">
        <v>135</v>
      </c>
      <c r="S113" s="58" t="s">
        <v>324</v>
      </c>
      <c r="AD113" s="37"/>
      <c r="AE113" s="37"/>
      <c r="AH113" s="37"/>
      <c r="AI113" s="37"/>
      <c r="AJ113" t="s">
        <v>165</v>
      </c>
    </row>
    <row r="114" spans="1:36" s="36" customFormat="1" ht="15" x14ac:dyDescent="0.25">
      <c r="A114">
        <v>2.06</v>
      </c>
      <c r="B114">
        <v>3.54</v>
      </c>
      <c r="C114">
        <v>3.83</v>
      </c>
      <c r="D114" s="20">
        <f t="shared" si="7"/>
        <v>2.9019374654223551E-2</v>
      </c>
      <c r="E114" s="17">
        <f>IF(OR($A114="",$B114="",$C114=""),"",A114*'MPTO_working_3-way'!$I113)</f>
        <v>2.1468127224650755</v>
      </c>
      <c r="F114" s="21">
        <f>IF(OR($A114="",$B114="",$C114=""),"",B114*'MPTO_working_3-way'!$I113)</f>
        <v>3.689183027925421</v>
      </c>
      <c r="G114" s="22">
        <f>IF(OR($A114="",$B114="",$C114=""),"",C114*'MPTO_working_3-way'!$I113)</f>
        <v>3.9914042364277864</v>
      </c>
      <c r="H114" s="17"/>
      <c r="I114" s="21"/>
      <c r="J114" s="22"/>
      <c r="K114" s="17"/>
      <c r="L114" s="21"/>
      <c r="M114" s="22"/>
      <c r="N114" s="23">
        <f t="shared" si="8"/>
        <v>46.580681655908535</v>
      </c>
      <c r="O114" s="24">
        <f t="shared" si="9"/>
        <v>27.106272376037172</v>
      </c>
      <c r="P114" s="24">
        <f t="shared" si="10"/>
        <v>25.053839219627044</v>
      </c>
      <c r="Q114" t="s">
        <v>115</v>
      </c>
      <c r="R114" t="s">
        <v>118</v>
      </c>
      <c r="S114" s="58" t="s">
        <v>324</v>
      </c>
      <c r="AD114" s="37"/>
      <c r="AE114" s="37"/>
      <c r="AH114" s="37"/>
      <c r="AI114" s="37"/>
      <c r="AJ114" t="s">
        <v>119</v>
      </c>
    </row>
    <row r="115" spans="1:36" s="36" customFormat="1" ht="15" x14ac:dyDescent="0.25">
      <c r="A115">
        <v>2.6</v>
      </c>
      <c r="B115">
        <v>3.37</v>
      </c>
      <c r="C115">
        <v>2.8</v>
      </c>
      <c r="D115" s="20">
        <f t="shared" si="7"/>
        <v>3.8494146802752205E-2</v>
      </c>
      <c r="E115" s="17">
        <f>IF(OR($A115="",$B115="",$C115=""),"",A115*'MPTO_working_3-way'!$I114)</f>
        <v>2.7104862345151455</v>
      </c>
      <c r="F115" s="21">
        <f>IF(OR($A115="",$B115="",$C115=""),"",B115*'MPTO_working_3-way'!$I114)</f>
        <v>3.5132071578138619</v>
      </c>
      <c r="G115" s="22">
        <f>IF(OR($A115="",$B115="",$C115=""),"",C115*'MPTO_working_3-way'!$I114)</f>
        <v>2.9189851756316951</v>
      </c>
      <c r="H115" s="17"/>
      <c r="I115" s="21"/>
      <c r="J115" s="22"/>
      <c r="K115" s="17"/>
      <c r="L115" s="21"/>
      <c r="M115" s="22"/>
      <c r="N115" s="23">
        <f t="shared" si="8"/>
        <v>36.893749441191353</v>
      </c>
      <c r="O115" s="24">
        <f t="shared" si="9"/>
        <v>28.464020340385016</v>
      </c>
      <c r="P115" s="24">
        <f t="shared" si="10"/>
        <v>34.258481623963398</v>
      </c>
      <c r="Q115" t="s">
        <v>320</v>
      </c>
      <c r="R115" t="s">
        <v>98</v>
      </c>
      <c r="S115" s="58" t="s">
        <v>324</v>
      </c>
      <c r="AD115" s="37"/>
      <c r="AE115" s="37"/>
      <c r="AH115" s="37"/>
      <c r="AI115" s="37"/>
      <c r="AJ115" t="s">
        <v>92</v>
      </c>
    </row>
    <row r="116" spans="1:36" s="36" customFormat="1" ht="15" x14ac:dyDescent="0.25">
      <c r="A116">
        <v>2.1</v>
      </c>
      <c r="B116">
        <v>3.02</v>
      </c>
      <c r="C116">
        <v>4.01</v>
      </c>
      <c r="D116" s="20">
        <f t="shared" si="7"/>
        <v>5.6692862608537009E-2</v>
      </c>
      <c r="E116" s="17">
        <f>IF(OR($A116="",$B116="",$C116=""),"",A116*'MPTO_working_3-way'!$I115)</f>
        <v>2.1609406867738694</v>
      </c>
      <c r="F116" s="21">
        <f>IF(OR($A116="",$B116="",$C116=""),"",B116*'MPTO_working_3-way'!$I115)</f>
        <v>3.1076385114557552</v>
      </c>
      <c r="G116" s="22">
        <f>IF(OR($A116="",$B116="",$C116=""),"",C116*'MPTO_working_3-way'!$I115)</f>
        <v>4.126367692363436</v>
      </c>
      <c r="H116" s="17"/>
      <c r="I116" s="21"/>
      <c r="J116" s="22"/>
      <c r="K116" s="17"/>
      <c r="L116" s="21"/>
      <c r="M116" s="22"/>
      <c r="N116" s="23">
        <f t="shared" si="8"/>
        <v>46.276142890942964</v>
      </c>
      <c r="O116" s="24">
        <f t="shared" si="9"/>
        <v>32.178774857940468</v>
      </c>
      <c r="P116" s="24">
        <f t="shared" si="10"/>
        <v>24.234389045132225</v>
      </c>
      <c r="Q116" t="s">
        <v>80</v>
      </c>
      <c r="R116" t="s">
        <v>73</v>
      </c>
      <c r="S116" s="58" t="s">
        <v>324</v>
      </c>
      <c r="AD116" s="37"/>
      <c r="AE116" s="37"/>
      <c r="AH116" s="37"/>
      <c r="AI116" s="37"/>
      <c r="AJ116" t="s">
        <v>93</v>
      </c>
    </row>
    <row r="117" spans="1:36" s="62" customFormat="1" ht="15" x14ac:dyDescent="0.25">
      <c r="A117">
        <v>3.98</v>
      </c>
      <c r="B117">
        <v>3.6</v>
      </c>
      <c r="C117">
        <v>1.98</v>
      </c>
      <c r="D117" s="20">
        <f t="shared" si="7"/>
        <v>3.4084564235318027E-2</v>
      </c>
      <c r="E117" s="17">
        <f>IF(OR($A117="",$B117="",$C117=""),"",A117*'MPTO_working_3-way'!$I116)</f>
        <v>4.1332067042749534</v>
      </c>
      <c r="F117" s="21">
        <f>IF(OR($A117="",$B117="",$C117=""),"",B117*'MPTO_working_3-way'!$I116)</f>
        <v>3.738578928489908</v>
      </c>
      <c r="G117" s="22">
        <f>IF(OR($A117="",$B117="",$C117=""),"",C117*'MPTO_working_3-way'!$I116)</f>
        <v>2.0562184106694494</v>
      </c>
      <c r="H117" s="17"/>
      <c r="I117" s="21"/>
      <c r="J117" s="22"/>
      <c r="K117" s="17"/>
      <c r="L117" s="21"/>
      <c r="M117" s="22"/>
      <c r="N117" s="23">
        <f t="shared" si="8"/>
        <v>24.194289604865524</v>
      </c>
      <c r="O117" s="24">
        <f t="shared" si="9"/>
        <v>26.748131285379106</v>
      </c>
      <c r="P117" s="24">
        <f t="shared" si="10"/>
        <v>48.632965973416553</v>
      </c>
      <c r="Q117" t="s">
        <v>220</v>
      </c>
      <c r="R117" t="s">
        <v>231</v>
      </c>
      <c r="S117" s="58" t="s">
        <v>324</v>
      </c>
      <c r="AD117" s="63"/>
      <c r="AE117" s="63"/>
      <c r="AH117" s="63"/>
      <c r="AI117" s="63"/>
      <c r="AJ117" t="s">
        <v>237</v>
      </c>
    </row>
    <row r="118" spans="1:36" s="36" customFormat="1" ht="15" x14ac:dyDescent="0.25">
      <c r="A118">
        <v>2.31</v>
      </c>
      <c r="B118">
        <v>3.84</v>
      </c>
      <c r="C118">
        <v>2.95</v>
      </c>
      <c r="D118" s="20">
        <f t="shared" si="7"/>
        <v>3.2300150414557249E-2</v>
      </c>
      <c r="E118" s="17">
        <f>IF(OR($A118="",$B118="",$C118=""),"",A118*'MPTO_working_3-way'!$I117)</f>
        <v>2.4409605126257206</v>
      </c>
      <c r="F118" s="21">
        <f>IF(OR($A118="",$B118="",$C118=""),"",B118*'MPTO_working_3-way'!$I117)</f>
        <v>4.0577005924167819</v>
      </c>
      <c r="G118" s="22">
        <f>IF(OR($A118="",$B118="",$C118=""),"",C118*'MPTO_working_3-way'!$I117)</f>
        <v>3.1172439446951845</v>
      </c>
      <c r="H118" s="17"/>
      <c r="I118" s="21"/>
      <c r="J118" s="22"/>
      <c r="K118" s="17"/>
      <c r="L118" s="21"/>
      <c r="M118" s="22"/>
      <c r="N118" s="23">
        <f t="shared" si="8"/>
        <v>40.967479597787857</v>
      </c>
      <c r="O118" s="24">
        <f t="shared" si="9"/>
        <v>24.644499445544259</v>
      </c>
      <c r="P118" s="24">
        <f t="shared" si="10"/>
        <v>32.079619617250835</v>
      </c>
      <c r="Q118" t="s">
        <v>228</v>
      </c>
      <c r="R118" t="s">
        <v>234</v>
      </c>
      <c r="S118" s="58" t="s">
        <v>324</v>
      </c>
      <c r="AD118" s="37"/>
      <c r="AE118" s="37"/>
      <c r="AH118" s="37"/>
      <c r="AI118" s="37"/>
      <c r="AJ118" t="s">
        <v>237</v>
      </c>
    </row>
    <row r="119" spans="1:36" s="36" customFormat="1" ht="15" x14ac:dyDescent="0.25">
      <c r="A119">
        <v>3.68</v>
      </c>
      <c r="B119">
        <v>3.57</v>
      </c>
      <c r="C119">
        <v>2.0699999999999998</v>
      </c>
      <c r="D119" s="20">
        <f t="shared" si="7"/>
        <v>3.4942962692323221E-2</v>
      </c>
      <c r="E119" s="17">
        <f>IF(OR($A119="",$B119="",$C119=""),"",A119*'MPTO_working_3-way'!$I118)</f>
        <v>3.8054311963859706</v>
      </c>
      <c r="F119" s="21">
        <f>IF(OR($A119="",$B119="",$C119=""),"",B119*'MPTO_working_3-way'!$I118)</f>
        <v>3.6916818943200851</v>
      </c>
      <c r="G119" s="22">
        <f>IF(OR($A119="",$B119="",$C119=""),"",C119*'MPTO_working_3-way'!$I118)</f>
        <v>2.140555047967108</v>
      </c>
      <c r="H119" s="17"/>
      <c r="I119" s="21"/>
      <c r="J119" s="22"/>
      <c r="K119" s="17"/>
      <c r="L119" s="21"/>
      <c r="M119" s="22"/>
      <c r="N119" s="23">
        <f t="shared" si="8"/>
        <v>26.278230991265932</v>
      </c>
      <c r="O119" s="24">
        <f t="shared" si="9"/>
        <v>27.087924383153677</v>
      </c>
      <c r="P119" s="24">
        <f t="shared" si="10"/>
        <v>46.716855095583888</v>
      </c>
      <c r="Q119" t="s">
        <v>226</v>
      </c>
      <c r="R119" t="s">
        <v>221</v>
      </c>
      <c r="S119" s="58" t="s">
        <v>324</v>
      </c>
      <c r="AD119" s="37"/>
      <c r="AE119" s="37"/>
      <c r="AH119" s="37"/>
      <c r="AI119" s="37"/>
      <c r="AJ119" t="s">
        <v>237</v>
      </c>
    </row>
    <row r="120" spans="1:36" s="36" customFormat="1" ht="15" x14ac:dyDescent="0.25">
      <c r="A120">
        <v>2.4</v>
      </c>
      <c r="B120">
        <v>3.65</v>
      </c>
      <c r="C120">
        <v>2.97</v>
      </c>
      <c r="D120" s="20">
        <f t="shared" si="7"/>
        <v>2.7339606106729475E-2</v>
      </c>
      <c r="E120" s="17">
        <f>IF(OR($A120="",$B120="",$C120=""),"",A120*'MPTO_working_3-way'!$I119)</f>
        <v>2.4775203609949372</v>
      </c>
      <c r="F120" s="21">
        <f>IF(OR($A120="",$B120="",$C120=""),"",B120*'MPTO_working_3-way'!$I119)</f>
        <v>3.7678955490131338</v>
      </c>
      <c r="G120" s="22">
        <f>IF(OR($A120="",$B120="",$C120=""),"",C120*'MPTO_working_3-way'!$I119)</f>
        <v>3.0659314467312351</v>
      </c>
      <c r="H120" s="17"/>
      <c r="I120" s="21"/>
      <c r="J120" s="22"/>
      <c r="K120" s="17"/>
      <c r="L120" s="21"/>
      <c r="M120" s="22"/>
      <c r="N120" s="23">
        <f t="shared" si="8"/>
        <v>40.362937707539729</v>
      </c>
      <c r="O120" s="24">
        <f t="shared" si="9"/>
        <v>26.540013835094616</v>
      </c>
      <c r="P120" s="24">
        <f t="shared" si="10"/>
        <v>32.616515319224021</v>
      </c>
      <c r="Q120" t="s">
        <v>182</v>
      </c>
      <c r="R120" t="s">
        <v>198</v>
      </c>
      <c r="S120" s="58" t="s">
        <v>324</v>
      </c>
      <c r="AD120" s="37"/>
      <c r="AE120" s="37"/>
      <c r="AH120" s="37"/>
      <c r="AI120" s="37"/>
      <c r="AJ120" t="s">
        <v>205</v>
      </c>
    </row>
    <row r="121" spans="1:36" s="36" customFormat="1" ht="15" x14ac:dyDescent="0.25">
      <c r="A121">
        <v>1.87</v>
      </c>
      <c r="B121">
        <v>3.48</v>
      </c>
      <c r="C121">
        <v>4.47</v>
      </c>
      <c r="D121" s="20">
        <f t="shared" si="7"/>
        <v>4.5829326660288938E-2</v>
      </c>
      <c r="E121" s="17">
        <f>IF(OR($A121="",$B121="",$C121=""),"",A121*'MPTO_working_3-way'!$I120)</f>
        <v>1.9353433402346445</v>
      </c>
      <c r="F121" s="21">
        <f>IF(OR($A121="",$B121="",$C121=""),"",B121*'MPTO_working_3-way'!$I120)</f>
        <v>3.6016015101692846</v>
      </c>
      <c r="G121" s="22">
        <f>IF(OR($A121="",$B121="",$C121=""),"",C121*'MPTO_working_3-way'!$I120)</f>
        <v>4.6261950432346843</v>
      </c>
      <c r="H121" s="17"/>
      <c r="I121" s="21"/>
      <c r="J121" s="22"/>
      <c r="K121" s="17"/>
      <c r="L121" s="21"/>
      <c r="M121" s="22"/>
      <c r="N121" s="23">
        <f t="shared" si="8"/>
        <v>51.670418328913058</v>
      </c>
      <c r="O121" s="24">
        <f t="shared" si="9"/>
        <v>27.765425941111332</v>
      </c>
      <c r="P121" s="24">
        <f t="shared" si="10"/>
        <v>21.616036303147077</v>
      </c>
      <c r="Q121" t="s">
        <v>151</v>
      </c>
      <c r="R121" t="s">
        <v>160</v>
      </c>
      <c r="S121" s="58" t="s">
        <v>325</v>
      </c>
      <c r="AD121" s="37"/>
      <c r="AE121" s="37"/>
      <c r="AH121" s="37"/>
      <c r="AI121" s="37"/>
      <c r="AJ121" t="s">
        <v>166</v>
      </c>
    </row>
    <row r="122" spans="1:36" s="36" customFormat="1" ht="15" x14ac:dyDescent="0.25">
      <c r="A122">
        <v>2.64</v>
      </c>
      <c r="B122">
        <v>3.24</v>
      </c>
      <c r="C122">
        <v>2.84</v>
      </c>
      <c r="D122" s="20">
        <f t="shared" si="7"/>
        <v>3.954253015285869E-2</v>
      </c>
      <c r="E122" s="17">
        <f>IF(OR($A122="",$B122="",$C122=""),"",A122*'MPTO_working_3-way'!$I121)</f>
        <v>2.7121765601217658</v>
      </c>
      <c r="F122" s="21">
        <f>IF(OR($A122="",$B122="",$C122=""),"",B122*'MPTO_working_3-way'!$I121)</f>
        <v>3.3285803237858036</v>
      </c>
      <c r="G122" s="22">
        <f>IF(OR($A122="",$B122="",$C122=""),"",C122*'MPTO_working_3-way'!$I121)</f>
        <v>2.9176444813431117</v>
      </c>
      <c r="H122" s="17"/>
      <c r="I122" s="21"/>
      <c r="J122" s="22"/>
      <c r="K122" s="17"/>
      <c r="L122" s="21"/>
      <c r="M122" s="22"/>
      <c r="N122" s="23">
        <f t="shared" si="8"/>
        <v>36.870755934676467</v>
      </c>
      <c r="O122" s="24">
        <f t="shared" si="9"/>
        <v>30.04283816899564</v>
      </c>
      <c r="P122" s="24">
        <f t="shared" si="10"/>
        <v>34.274223826600661</v>
      </c>
      <c r="Q122" t="s">
        <v>248</v>
      </c>
      <c r="R122" t="s">
        <v>241</v>
      </c>
      <c r="S122" s="58" t="s">
        <v>325</v>
      </c>
      <c r="AD122" s="37"/>
      <c r="AE122" s="37"/>
      <c r="AH122" s="37"/>
      <c r="AI122" s="37"/>
      <c r="AJ122" t="s">
        <v>254</v>
      </c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2022-05-06T16:33:07Z</dcterms:modified>
</cp:coreProperties>
</file>