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6CA560A0-7BC4-4AA7-901D-793A1719C049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97" i="2" l="1"/>
  <c r="F197" i="2"/>
  <c r="G197" i="2"/>
  <c r="N197" i="2"/>
  <c r="O197" i="2"/>
  <c r="P197" i="2"/>
  <c r="E198" i="2"/>
  <c r="F198" i="2"/>
  <c r="O198" i="2" s="1"/>
  <c r="G198" i="2"/>
  <c r="N198" i="2"/>
  <c r="P198" i="2"/>
  <c r="E199" i="2"/>
  <c r="F199" i="2"/>
  <c r="G199" i="2"/>
  <c r="P199" i="2" s="1"/>
  <c r="N199" i="2"/>
  <c r="O199" i="2"/>
  <c r="E200" i="2"/>
  <c r="F200" i="2"/>
  <c r="O200" i="2" s="1"/>
  <c r="G200" i="2"/>
  <c r="N200" i="2"/>
  <c r="P200" i="2"/>
  <c r="D197" i="2"/>
  <c r="D198" i="2"/>
  <c r="D199" i="2"/>
  <c r="D200" i="2"/>
  <c r="D105" i="2" l="1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01" i="2" l="1"/>
  <c r="D102" i="2"/>
  <c r="D103" i="2"/>
  <c r="D104" i="2"/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E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F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E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H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E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L968" i="11"/>
  <c r="K965" i="11"/>
  <c r="L946" i="11"/>
  <c r="N936" i="11"/>
  <c r="L932" i="11"/>
  <c r="L916" i="11"/>
  <c r="L914" i="11"/>
  <c r="M911" i="11"/>
  <c r="L910" i="11"/>
  <c r="N909" i="11"/>
  <c r="M902" i="11"/>
  <c r="K886" i="11"/>
  <c r="L882" i="11"/>
  <c r="N871" i="11"/>
  <c r="N843" i="11"/>
  <c r="N841" i="11"/>
  <c r="N835" i="11"/>
  <c r="N833" i="11"/>
  <c r="M826" i="11"/>
  <c r="L823" i="11"/>
  <c r="L821" i="11"/>
  <c r="M998" i="11"/>
  <c r="N993" i="11"/>
  <c r="C988" i="11"/>
  <c r="M988" i="11"/>
  <c r="L983" i="11"/>
  <c r="M978" i="11"/>
  <c r="L977" i="11"/>
  <c r="N976" i="11"/>
  <c r="M967" i="11"/>
  <c r="N960" i="11"/>
  <c r="N956" i="11"/>
  <c r="L950" i="11"/>
  <c r="L944" i="11"/>
  <c r="L940" i="11"/>
  <c r="L934" i="11"/>
  <c r="N924" i="11"/>
  <c r="N922" i="11"/>
  <c r="N912" i="11"/>
  <c r="M909" i="11"/>
  <c r="M900" i="11"/>
  <c r="L895" i="11"/>
  <c r="N891" i="11"/>
  <c r="L891" i="11"/>
  <c r="M888" i="11"/>
  <c r="N885" i="11"/>
  <c r="K884" i="11"/>
  <c r="K871" i="11"/>
  <c r="L865" i="11"/>
  <c r="L863" i="11"/>
  <c r="M862" i="11"/>
  <c r="K856" i="11"/>
  <c r="K850" i="11"/>
  <c r="N847" i="11"/>
  <c r="N846" i="11"/>
  <c r="N845" i="11"/>
  <c r="L845" i="11"/>
  <c r="K842" i="11"/>
  <c r="N839" i="11"/>
  <c r="L839" i="11"/>
  <c r="N837" i="11"/>
  <c r="K835" i="11"/>
  <c r="N831" i="11"/>
  <c r="N829" i="11"/>
  <c r="L825" i="11"/>
  <c r="N819" i="11"/>
  <c r="L819" i="11"/>
  <c r="E804" i="11"/>
  <c r="E723" i="11"/>
  <c r="F803" i="11"/>
  <c r="F725" i="11"/>
  <c r="E743" i="11"/>
  <c r="F801" i="11"/>
  <c r="E769" i="11"/>
  <c r="E729" i="11"/>
  <c r="F723" i="11"/>
  <c r="E693" i="11"/>
  <c r="H612" i="11"/>
  <c r="H803" i="11"/>
  <c r="H767" i="11"/>
  <c r="H751" i="11"/>
  <c r="H729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976" i="11" l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J716" i="11" s="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F955" i="11" s="1"/>
  <c r="L955" i="11"/>
  <c r="D939" i="11"/>
  <c r="L939" i="11"/>
  <c r="D935" i="11"/>
  <c r="E935" i="11" s="1"/>
  <c r="N935" i="11"/>
  <c r="D931" i="11"/>
  <c r="N931" i="11"/>
  <c r="D923" i="11"/>
  <c r="F923" i="11" s="1"/>
  <c r="L923" i="11"/>
  <c r="D921" i="11"/>
  <c r="N921" i="11"/>
  <c r="D919" i="11"/>
  <c r="F919" i="11" s="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H958" i="11" s="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I658" i="11" s="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I739" i="11" s="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J583" i="11" s="1"/>
  <c r="L583" i="11" s="1"/>
  <c r="N583" i="11" s="1"/>
  <c r="C558" i="9"/>
  <c r="D558" i="9" s="1"/>
  <c r="G558" i="9"/>
  <c r="E689" i="11"/>
  <c r="H667" i="11"/>
  <c r="H616" i="11"/>
  <c r="E682" i="11"/>
  <c r="F678" i="11"/>
  <c r="F676" i="11"/>
  <c r="J676" i="11" s="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N815" i="4" s="1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D930" i="4" s="1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Q906" i="4" s="1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N934" i="4" s="1"/>
  <c r="I934" i="4"/>
  <c r="L932" i="4"/>
  <c r="I932" i="4"/>
  <c r="M931" i="4"/>
  <c r="J931" i="4"/>
  <c r="M928" i="4"/>
  <c r="J928" i="4"/>
  <c r="M924" i="4"/>
  <c r="F924" i="4" s="1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F896" i="4" s="1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D956" i="4" s="1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J413" i="11" s="1"/>
  <c r="K413" i="11" s="1"/>
  <c r="M413" i="11" s="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I571" i="11" s="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H970" i="11" s="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C883" i="1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F969" i="11" s="1"/>
  <c r="H858" i="11"/>
  <c r="F856" i="11"/>
  <c r="H854" i="11"/>
  <c r="E846" i="11"/>
  <c r="H840" i="11"/>
  <c r="H834" i="11"/>
  <c r="H832" i="1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F970" i="11"/>
  <c r="H968" i="11"/>
  <c r="E967" i="11"/>
  <c r="H967" i="11"/>
  <c r="F967" i="11"/>
  <c r="E909" i="11"/>
  <c r="H909" i="11"/>
  <c r="H904" i="11"/>
  <c r="F904" i="11"/>
  <c r="E904" i="11"/>
  <c r="E882" i="11"/>
  <c r="H882" i="11"/>
  <c r="F882" i="11"/>
  <c r="F876" i="11"/>
  <c r="H874" i="11"/>
  <c r="F874" i="11"/>
  <c r="F867" i="11"/>
  <c r="H867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J711" i="11" s="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E874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J832" i="11"/>
  <c r="F659" i="11"/>
  <c r="F690" i="11"/>
  <c r="F746" i="11"/>
  <c r="F973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H910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I754" i="11" s="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F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67" i="11"/>
  <c r="F857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P889" i="4" s="1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F653" i="11"/>
  <c r="F637" i="11"/>
  <c r="F633" i="11"/>
  <c r="J633" i="11" s="1"/>
  <c r="L633" i="11" s="1"/>
  <c r="N633" i="11" s="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P944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D872" i="4"/>
  <c r="F888" i="4"/>
  <c r="D959" i="4"/>
  <c r="F975" i="4"/>
  <c r="G975" i="4"/>
  <c r="G880" i="4"/>
  <c r="G961" i="4"/>
  <c r="F961" i="4"/>
  <c r="D961" i="4"/>
  <c r="D995" i="4"/>
  <c r="F995" i="4"/>
  <c r="G886" i="4"/>
  <c r="G894" i="4"/>
  <c r="E967" i="4"/>
  <c r="G909" i="4"/>
  <c r="G980" i="4"/>
  <c r="D980" i="4"/>
  <c r="E980" i="4"/>
  <c r="G958" i="4"/>
  <c r="F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D988" i="4" s="1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E934" i="4"/>
  <c r="D934" i="4"/>
  <c r="G948" i="4"/>
  <c r="D922" i="4"/>
  <c r="E922" i="4"/>
  <c r="F922" i="4"/>
  <c r="D938" i="4"/>
  <c r="E968" i="4"/>
  <c r="D890" i="4"/>
  <c r="F881" i="4"/>
  <c r="E897" i="4"/>
  <c r="F913" i="4"/>
  <c r="E960" i="4"/>
  <c r="E989" i="4"/>
  <c r="D950" i="4"/>
  <c r="E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38" i="5"/>
  <c r="I137" i="5"/>
  <c r="E134" i="5"/>
  <c r="E132" i="5"/>
  <c r="E128" i="5"/>
  <c r="G123" i="5"/>
  <c r="G121" i="5"/>
  <c r="I121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82" i="2" l="1"/>
  <c r="P182" i="2" s="1"/>
  <c r="E182" i="2"/>
  <c r="N182" i="2" s="1"/>
  <c r="F182" i="2"/>
  <c r="O182" i="2" s="1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E117" i="2"/>
  <c r="N117" i="2" s="1"/>
  <c r="F117" i="2"/>
  <c r="O117" i="2" s="1"/>
  <c r="G117" i="2"/>
  <c r="P117" i="2" s="1"/>
  <c r="E133" i="2"/>
  <c r="N133" i="2" s="1"/>
  <c r="F133" i="2"/>
  <c r="O133" i="2" s="1"/>
  <c r="G133" i="2"/>
  <c r="P133" i="2" s="1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E30" i="2"/>
  <c r="N30" i="2" s="1"/>
  <c r="F30" i="2"/>
  <c r="O30" i="2" s="1"/>
  <c r="G30" i="2"/>
  <c r="P30" i="2" s="1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J963" i="11" s="1"/>
  <c r="H965" i="11"/>
  <c r="F965" i="11"/>
  <c r="E965" i="11"/>
  <c r="E921" i="11"/>
  <c r="H921" i="11"/>
  <c r="F921" i="11"/>
  <c r="H941" i="11"/>
  <c r="E941" i="11"/>
  <c r="E78" i="2"/>
  <c r="N78" i="2" s="1"/>
  <c r="F78" i="2"/>
  <c r="O78" i="2" s="1"/>
  <c r="G78" i="2"/>
  <c r="P78" i="2" s="1"/>
  <c r="E157" i="2"/>
  <c r="N157" i="2" s="1"/>
  <c r="F157" i="2"/>
  <c r="O157" i="2" s="1"/>
  <c r="G157" i="2"/>
  <c r="P157" i="2" s="1"/>
  <c r="F121" i="2"/>
  <c r="O121" i="2" s="1"/>
  <c r="G121" i="2"/>
  <c r="P121" i="2" s="1"/>
  <c r="E121" i="2"/>
  <c r="N121" i="2" s="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E47" i="2"/>
  <c r="N47" i="2" s="1"/>
  <c r="F47" i="2"/>
  <c r="O47" i="2" s="1"/>
  <c r="G47" i="2"/>
  <c r="P47" i="2" s="1"/>
  <c r="F67" i="2"/>
  <c r="O67" i="2" s="1"/>
  <c r="G67" i="2"/>
  <c r="P67" i="2" s="1"/>
  <c r="E67" i="2"/>
  <c r="N67" i="2" s="1"/>
  <c r="E83" i="2"/>
  <c r="N83" i="2" s="1"/>
  <c r="F83" i="2"/>
  <c r="O83" i="2" s="1"/>
  <c r="G83" i="2"/>
  <c r="P83" i="2" s="1"/>
  <c r="E95" i="2"/>
  <c r="N95" i="2" s="1"/>
  <c r="F95" i="2"/>
  <c r="O95" i="2" s="1"/>
  <c r="G95" i="2"/>
  <c r="P95" i="2" s="1"/>
  <c r="E122" i="2"/>
  <c r="N122" i="2" s="1"/>
  <c r="F122" i="2"/>
  <c r="O122" i="2" s="1"/>
  <c r="G122" i="2"/>
  <c r="P122" i="2" s="1"/>
  <c r="F147" i="2"/>
  <c r="O147" i="2" s="1"/>
  <c r="G147" i="2"/>
  <c r="P147" i="2" s="1"/>
  <c r="E147" i="2"/>
  <c r="N147" i="2" s="1"/>
  <c r="S77" i="4"/>
  <c r="T93" i="4"/>
  <c r="Q815" i="4"/>
  <c r="N1000" i="4"/>
  <c r="R1000" i="4" s="1"/>
  <c r="P1000" i="4"/>
  <c r="E37" i="2"/>
  <c r="N37" i="2" s="1"/>
  <c r="F37" i="2"/>
  <c r="O37" i="2" s="1"/>
  <c r="G37" i="2"/>
  <c r="P37" i="2" s="1"/>
  <c r="E143" i="2"/>
  <c r="N143" i="2" s="1"/>
  <c r="F143" i="2"/>
  <c r="O143" i="2" s="1"/>
  <c r="G143" i="2"/>
  <c r="P143" i="2" s="1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E55" i="2"/>
  <c r="N55" i="2" s="1"/>
  <c r="F55" i="2"/>
  <c r="O55" i="2" s="1"/>
  <c r="G55" i="2"/>
  <c r="P55" i="2" s="1"/>
  <c r="E63" i="2"/>
  <c r="N63" i="2" s="1"/>
  <c r="F63" i="2"/>
  <c r="O63" i="2" s="1"/>
  <c r="G63" i="2"/>
  <c r="P63" i="2" s="1"/>
  <c r="F155" i="2"/>
  <c r="O155" i="2" s="1"/>
  <c r="G155" i="2"/>
  <c r="P155" i="2" s="1"/>
  <c r="E155" i="2"/>
  <c r="N155" i="2" s="1"/>
  <c r="F163" i="2"/>
  <c r="O163" i="2" s="1"/>
  <c r="G163" i="2"/>
  <c r="P163" i="2" s="1"/>
  <c r="E163" i="2"/>
  <c r="N163" i="2" s="1"/>
  <c r="T773" i="4"/>
  <c r="E54" i="2"/>
  <c r="N54" i="2" s="1"/>
  <c r="F54" i="2"/>
  <c r="O54" i="2" s="1"/>
  <c r="G54" i="2"/>
  <c r="P54" i="2" s="1"/>
  <c r="S593" i="4"/>
  <c r="U593" i="4" s="1"/>
  <c r="E166" i="2"/>
  <c r="N166" i="2" s="1"/>
  <c r="F166" i="2"/>
  <c r="O166" i="2" s="1"/>
  <c r="G166" i="2"/>
  <c r="P166" i="2" s="1"/>
  <c r="T944" i="4"/>
  <c r="G16" i="2"/>
  <c r="P16" i="2" s="1"/>
  <c r="E16" i="2"/>
  <c r="N16" i="2" s="1"/>
  <c r="F16" i="2"/>
  <c r="O16" i="2" s="1"/>
  <c r="E46" i="2"/>
  <c r="N46" i="2" s="1"/>
  <c r="F46" i="2"/>
  <c r="O46" i="2" s="1"/>
  <c r="G46" i="2"/>
  <c r="P46" i="2" s="1"/>
  <c r="E158" i="2"/>
  <c r="N158" i="2" s="1"/>
  <c r="F158" i="2"/>
  <c r="O158" i="2" s="1"/>
  <c r="G158" i="2"/>
  <c r="P158" i="2" s="1"/>
  <c r="E135" i="2"/>
  <c r="N135" i="2" s="1"/>
  <c r="F135" i="2"/>
  <c r="O135" i="2" s="1"/>
  <c r="G135" i="2"/>
  <c r="P135" i="2" s="1"/>
  <c r="D898" i="4"/>
  <c r="I604" i="11"/>
  <c r="P876" i="4"/>
  <c r="P896" i="4"/>
  <c r="Q931" i="4"/>
  <c r="F997" i="4"/>
  <c r="E60" i="2"/>
  <c r="N60" i="2" s="1"/>
  <c r="F60" i="2"/>
  <c r="O60" i="2" s="1"/>
  <c r="G60" i="2"/>
  <c r="P60" i="2" s="1"/>
  <c r="I742" i="11"/>
  <c r="G129" i="2"/>
  <c r="P129" i="2" s="1"/>
  <c r="E129" i="2"/>
  <c r="N129" i="2" s="1"/>
  <c r="F129" i="2"/>
  <c r="O129" i="2" s="1"/>
  <c r="F935" i="11"/>
  <c r="I771" i="11"/>
  <c r="H926" i="11"/>
  <c r="F942" i="11"/>
  <c r="I736" i="11"/>
  <c r="I302" i="11"/>
  <c r="T341" i="4"/>
  <c r="T511" i="4"/>
  <c r="T559" i="4"/>
  <c r="J332" i="11"/>
  <c r="T591" i="4"/>
  <c r="E39" i="2"/>
  <c r="N39" i="2" s="1"/>
  <c r="F39" i="2"/>
  <c r="O39" i="2" s="1"/>
  <c r="G39" i="2"/>
  <c r="P39" i="2" s="1"/>
  <c r="G79" i="2"/>
  <c r="P79" i="2" s="1"/>
  <c r="F79" i="2"/>
  <c r="O79" i="2" s="1"/>
  <c r="E79" i="2"/>
  <c r="N79" i="2" s="1"/>
  <c r="E91" i="2"/>
  <c r="N91" i="2" s="1"/>
  <c r="F91" i="2"/>
  <c r="O91" i="2" s="1"/>
  <c r="G91" i="2"/>
  <c r="P91" i="2" s="1"/>
  <c r="E99" i="2"/>
  <c r="N99" i="2" s="1"/>
  <c r="F99" i="2"/>
  <c r="O99" i="2" s="1"/>
  <c r="G99" i="2"/>
  <c r="P99" i="2" s="1"/>
  <c r="F138" i="2"/>
  <c r="O138" i="2" s="1"/>
  <c r="G138" i="2"/>
  <c r="P138" i="2" s="1"/>
  <c r="E138" i="2"/>
  <c r="N138" i="2" s="1"/>
  <c r="G169" i="2"/>
  <c r="P169" i="2" s="1"/>
  <c r="E169" i="2"/>
  <c r="N169" i="2" s="1"/>
  <c r="F169" i="2"/>
  <c r="O169" i="2" s="1"/>
  <c r="T615" i="4"/>
  <c r="S935" i="4"/>
  <c r="F162" i="2"/>
  <c r="O162" i="2" s="1"/>
  <c r="G162" i="2"/>
  <c r="P162" i="2" s="1"/>
  <c r="E162" i="2"/>
  <c r="N162" i="2" s="1"/>
  <c r="T489" i="4"/>
  <c r="T588" i="4"/>
  <c r="T910" i="4"/>
  <c r="E28" i="2"/>
  <c r="N28" i="2" s="1"/>
  <c r="F28" i="2"/>
  <c r="O28" i="2" s="1"/>
  <c r="G28" i="2"/>
  <c r="P28" i="2" s="1"/>
  <c r="S714" i="4"/>
  <c r="U714" i="4" s="1"/>
  <c r="S766" i="4"/>
  <c r="G40" i="2"/>
  <c r="P40" i="2" s="1"/>
  <c r="E40" i="2"/>
  <c r="N40" i="2" s="1"/>
  <c r="F40" i="2"/>
  <c r="O40" i="2" s="1"/>
  <c r="G160" i="2"/>
  <c r="P160" i="2" s="1"/>
  <c r="E160" i="2"/>
  <c r="N160" i="2" s="1"/>
  <c r="F160" i="2"/>
  <c r="O160" i="2" s="1"/>
  <c r="E20" i="2"/>
  <c r="N20" i="2" s="1"/>
  <c r="F20" i="2"/>
  <c r="O20" i="2" s="1"/>
  <c r="G20" i="2"/>
  <c r="P20" i="2" s="1"/>
  <c r="F66" i="2"/>
  <c r="O66" i="2" s="1"/>
  <c r="G66" i="2"/>
  <c r="P66" i="2" s="1"/>
  <c r="E66" i="2"/>
  <c r="N66" i="2" s="1"/>
  <c r="E98" i="2"/>
  <c r="N98" i="2" s="1"/>
  <c r="F98" i="2"/>
  <c r="O98" i="2" s="1"/>
  <c r="G98" i="2"/>
  <c r="P98" i="2" s="1"/>
  <c r="N1001" i="4"/>
  <c r="R1001" i="4" s="1"/>
  <c r="S870" i="4"/>
  <c r="E125" i="2"/>
  <c r="N125" i="2" s="1"/>
  <c r="F125" i="2"/>
  <c r="O125" i="2" s="1"/>
  <c r="G125" i="2"/>
  <c r="P125" i="2" s="1"/>
  <c r="E141" i="2"/>
  <c r="N141" i="2" s="1"/>
  <c r="F141" i="2"/>
  <c r="O141" i="2" s="1"/>
  <c r="G141" i="2"/>
  <c r="P141" i="2" s="1"/>
  <c r="E173" i="2"/>
  <c r="N173" i="2" s="1"/>
  <c r="F173" i="2"/>
  <c r="O173" i="2" s="1"/>
  <c r="G173" i="2"/>
  <c r="P173" i="2" s="1"/>
  <c r="I628" i="11"/>
  <c r="S687" i="4"/>
  <c r="U687" i="4" s="1"/>
  <c r="N857" i="4"/>
  <c r="R857" i="4" s="1"/>
  <c r="Q871" i="4"/>
  <c r="P875" i="4"/>
  <c r="Q953" i="4"/>
  <c r="J594" i="11"/>
  <c r="J701" i="11"/>
  <c r="E972" i="11"/>
  <c r="G41" i="2"/>
  <c r="P41" i="2" s="1"/>
  <c r="E41" i="2"/>
  <c r="N41" i="2" s="1"/>
  <c r="F41" i="2"/>
  <c r="O41" i="2" s="1"/>
  <c r="G137" i="2"/>
  <c r="P137" i="2" s="1"/>
  <c r="E137" i="2"/>
  <c r="N137" i="2" s="1"/>
  <c r="F137" i="2"/>
  <c r="O137" i="2" s="1"/>
  <c r="E15" i="2"/>
  <c r="N15" i="2" s="1"/>
  <c r="F15" i="2"/>
  <c r="O15" i="2" s="1"/>
  <c r="G15" i="2"/>
  <c r="P15" i="2" s="1"/>
  <c r="J664" i="11"/>
  <c r="J739" i="11"/>
  <c r="H919" i="11"/>
  <c r="F51" i="2"/>
  <c r="O51" i="2" s="1"/>
  <c r="G51" i="2"/>
  <c r="P51" i="2" s="1"/>
  <c r="E51" i="2"/>
  <c r="N51" i="2" s="1"/>
  <c r="F59" i="2"/>
  <c r="O59" i="2" s="1"/>
  <c r="G59" i="2"/>
  <c r="P59" i="2" s="1"/>
  <c r="E59" i="2"/>
  <c r="N59" i="2" s="1"/>
  <c r="T801" i="4"/>
  <c r="T837" i="4"/>
  <c r="T935" i="4"/>
  <c r="E178" i="2"/>
  <c r="N178" i="2" s="1"/>
  <c r="F178" i="2"/>
  <c r="O178" i="2" s="1"/>
  <c r="G178" i="2"/>
  <c r="P178" i="2" s="1"/>
  <c r="E84" i="2"/>
  <c r="N84" i="2" s="1"/>
  <c r="F84" i="2"/>
  <c r="O84" i="2" s="1"/>
  <c r="G84" i="2"/>
  <c r="P84" i="2" s="1"/>
  <c r="S591" i="4"/>
  <c r="U591" i="4" s="1"/>
  <c r="F177" i="2"/>
  <c r="O177" i="2" s="1"/>
  <c r="G177" i="2"/>
  <c r="P177" i="2" s="1"/>
  <c r="E177" i="2"/>
  <c r="N177" i="2" s="1"/>
  <c r="Q921" i="4"/>
  <c r="F179" i="2"/>
  <c r="O179" i="2" s="1"/>
  <c r="G179" i="2"/>
  <c r="P179" i="2" s="1"/>
  <c r="E179" i="2"/>
  <c r="N179" i="2" s="1"/>
  <c r="J604" i="11"/>
  <c r="J565" i="11"/>
  <c r="N902" i="4"/>
  <c r="E964" i="4"/>
  <c r="F981" i="4"/>
  <c r="F18" i="2"/>
  <c r="O18" i="2" s="1"/>
  <c r="G18" i="2"/>
  <c r="P18" i="2" s="1"/>
  <c r="E18" i="2"/>
  <c r="N18" i="2" s="1"/>
  <c r="Q976" i="4"/>
  <c r="Q991" i="4"/>
  <c r="I743" i="11"/>
  <c r="J477" i="11"/>
  <c r="K477" i="11" s="1"/>
  <c r="M477" i="11" s="1"/>
  <c r="J658" i="11"/>
  <c r="K658" i="11" s="1"/>
  <c r="M658" i="11" s="1"/>
  <c r="F113" i="2"/>
  <c r="O113" i="2" s="1"/>
  <c r="G113" i="2"/>
  <c r="P113" i="2" s="1"/>
  <c r="E113" i="2"/>
  <c r="N113" i="2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S904" i="4" s="1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T922" i="4" s="1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T970" i="4" s="1"/>
  <c r="V970" i="4" s="1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T928" i="4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J934" i="11" s="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947" i="11" s="1"/>
  <c r="J779" i="11"/>
  <c r="I779" i="11"/>
  <c r="H915" i="11"/>
  <c r="E915" i="11"/>
  <c r="H937" i="11"/>
  <c r="I937" i="11" s="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V131" i="4" s="1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V316" i="4" s="1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V995" i="4" s="1"/>
  <c r="P974" i="4"/>
  <c r="E972" i="4"/>
  <c r="P872" i="4"/>
  <c r="N876" i="4"/>
  <c r="T876" i="4" s="1"/>
  <c r="N905" i="4"/>
  <c r="R905" i="4" s="1"/>
  <c r="N880" i="4"/>
  <c r="R880" i="4" s="1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V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V838" i="4" s="1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V221" i="4" s="1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V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V953" i="4" s="1"/>
  <c r="T144" i="4"/>
  <c r="T684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91" i="4"/>
  <c r="S913" i="4"/>
  <c r="U913" i="4" s="1"/>
  <c r="V928" i="4"/>
  <c r="S953" i="4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T942" i="4" s="1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T974" i="4" s="1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G949" i="4"/>
  <c r="E949" i="4"/>
  <c r="F949" i="4"/>
  <c r="U953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V20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904" i="4"/>
  <c r="U848" i="4"/>
  <c r="V638" i="4"/>
  <c r="W638" i="4" s="1"/>
  <c r="R978" i="4"/>
  <c r="T978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643" i="4"/>
  <c r="U711" i="4"/>
  <c r="S743" i="4"/>
  <c r="S775" i="4"/>
  <c r="S863" i="4"/>
  <c r="U699" i="4"/>
  <c r="R934" i="4"/>
  <c r="V954" i="4"/>
  <c r="U954" i="4"/>
  <c r="T991" i="4"/>
  <c r="S978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Y960" i="4" l="1"/>
  <c r="X960" i="4"/>
  <c r="E164" i="2"/>
  <c r="N164" i="2" s="1"/>
  <c r="F164" i="2"/>
  <c r="O164" i="2" s="1"/>
  <c r="G164" i="2"/>
  <c r="P164" i="2" s="1"/>
  <c r="E109" i="2"/>
  <c r="N109" i="2" s="1"/>
  <c r="F109" i="2"/>
  <c r="O109" i="2" s="1"/>
  <c r="G109" i="2"/>
  <c r="P109" i="2" s="1"/>
  <c r="F73" i="2"/>
  <c r="O73" i="2" s="1"/>
  <c r="G73" i="2"/>
  <c r="P73" i="2" s="1"/>
  <c r="E73" i="2"/>
  <c r="N73" i="2" s="1"/>
  <c r="G57" i="2"/>
  <c r="P57" i="2" s="1"/>
  <c r="E57" i="2"/>
  <c r="N57" i="2" s="1"/>
  <c r="F57" i="2"/>
  <c r="O57" i="2" s="1"/>
  <c r="E38" i="2"/>
  <c r="N38" i="2" s="1"/>
  <c r="F38" i="2"/>
  <c r="O38" i="2" s="1"/>
  <c r="G38" i="2"/>
  <c r="P38" i="2" s="1"/>
  <c r="F19" i="2"/>
  <c r="O19" i="2" s="1"/>
  <c r="G19" i="2"/>
  <c r="P19" i="2" s="1"/>
  <c r="E19" i="2"/>
  <c r="N19" i="2" s="1"/>
  <c r="F11" i="2"/>
  <c r="O11" i="2" s="1"/>
  <c r="G11" i="2"/>
  <c r="P11" i="2" s="1"/>
  <c r="E11" i="2"/>
  <c r="N11" i="2" s="1"/>
  <c r="F186" i="2"/>
  <c r="O186" i="2" s="1"/>
  <c r="G186" i="2"/>
  <c r="P186" i="2" s="1"/>
  <c r="E186" i="2"/>
  <c r="N186" i="2" s="1"/>
  <c r="E181" i="2"/>
  <c r="N181" i="2" s="1"/>
  <c r="F181" i="2"/>
  <c r="O181" i="2" s="1"/>
  <c r="G181" i="2"/>
  <c r="P181" i="2" s="1"/>
  <c r="E167" i="2"/>
  <c r="N167" i="2" s="1"/>
  <c r="F167" i="2"/>
  <c r="O167" i="2" s="1"/>
  <c r="G167" i="2"/>
  <c r="P167" i="2" s="1"/>
  <c r="E81" i="2"/>
  <c r="N81" i="2" s="1"/>
  <c r="F81" i="2"/>
  <c r="O81" i="2" s="1"/>
  <c r="G81" i="2"/>
  <c r="P81" i="2" s="1"/>
  <c r="G49" i="2"/>
  <c r="P49" i="2" s="1"/>
  <c r="E49" i="2"/>
  <c r="N49" i="2" s="1"/>
  <c r="F49" i="2"/>
  <c r="O49" i="2" s="1"/>
  <c r="E36" i="2"/>
  <c r="N36" i="2" s="1"/>
  <c r="F36" i="2"/>
  <c r="O36" i="2" s="1"/>
  <c r="G36" i="2"/>
  <c r="P36" i="2" s="1"/>
  <c r="E150" i="2"/>
  <c r="N150" i="2" s="1"/>
  <c r="F150" i="2"/>
  <c r="O150" i="2" s="1"/>
  <c r="G150" i="2"/>
  <c r="P150" i="2" s="1"/>
  <c r="F58" i="2"/>
  <c r="O58" i="2" s="1"/>
  <c r="G58" i="2"/>
  <c r="P58" i="2" s="1"/>
  <c r="E58" i="2"/>
  <c r="N58" i="2" s="1"/>
  <c r="F10" i="2"/>
  <c r="O10" i="2" s="1"/>
  <c r="G10" i="2"/>
  <c r="P10" i="2" s="1"/>
  <c r="E10" i="2"/>
  <c r="N10" i="2" s="1"/>
  <c r="E132" i="2"/>
  <c r="N132" i="2" s="1"/>
  <c r="F132" i="2"/>
  <c r="O132" i="2" s="1"/>
  <c r="G132" i="2"/>
  <c r="P132" i="2" s="1"/>
  <c r="E116" i="2"/>
  <c r="N116" i="2" s="1"/>
  <c r="F116" i="2"/>
  <c r="O116" i="2" s="1"/>
  <c r="G116" i="2"/>
  <c r="P116" i="2" s="1"/>
  <c r="G25" i="2"/>
  <c r="P25" i="2" s="1"/>
  <c r="E25" i="2"/>
  <c r="N25" i="2" s="1"/>
  <c r="F25" i="2"/>
  <c r="O25" i="2" s="1"/>
  <c r="E114" i="2"/>
  <c r="N114" i="2" s="1"/>
  <c r="F114" i="2"/>
  <c r="O114" i="2" s="1"/>
  <c r="G114" i="2"/>
  <c r="P114" i="2" s="1"/>
  <c r="G153" i="2"/>
  <c r="P153" i="2" s="1"/>
  <c r="E153" i="2"/>
  <c r="N153" i="2" s="1"/>
  <c r="F153" i="2"/>
  <c r="O153" i="2" s="1"/>
  <c r="G145" i="2"/>
  <c r="P145" i="2" s="1"/>
  <c r="E145" i="2"/>
  <c r="N145" i="2" s="1"/>
  <c r="F145" i="2"/>
  <c r="O145" i="2" s="1"/>
  <c r="F131" i="2"/>
  <c r="O131" i="2" s="1"/>
  <c r="G131" i="2"/>
  <c r="P131" i="2" s="1"/>
  <c r="E131" i="2"/>
  <c r="N131" i="2" s="1"/>
  <c r="F43" i="2"/>
  <c r="O43" i="2" s="1"/>
  <c r="G43" i="2"/>
  <c r="P43" i="2" s="1"/>
  <c r="E43" i="2"/>
  <c r="N43" i="2" s="1"/>
  <c r="G185" i="2"/>
  <c r="P185" i="2" s="1"/>
  <c r="E185" i="2"/>
  <c r="N185" i="2" s="1"/>
  <c r="F185" i="2"/>
  <c r="O185" i="2" s="1"/>
  <c r="E142" i="2"/>
  <c r="N142" i="2" s="1"/>
  <c r="F142" i="2"/>
  <c r="O142" i="2" s="1"/>
  <c r="G142" i="2"/>
  <c r="P142" i="2" s="1"/>
  <c r="E62" i="2"/>
  <c r="N62" i="2" s="1"/>
  <c r="F62" i="2"/>
  <c r="O62" i="2" s="1"/>
  <c r="G62" i="2"/>
  <c r="P62" i="2" s="1"/>
  <c r="E9" i="2"/>
  <c r="N9" i="2" s="1"/>
  <c r="F9" i="2"/>
  <c r="O9" i="2" s="1"/>
  <c r="G9" i="2"/>
  <c r="P9" i="2" s="1"/>
  <c r="G118" i="2"/>
  <c r="P118" i="2" s="1"/>
  <c r="E118" i="2"/>
  <c r="N118" i="2" s="1"/>
  <c r="F118" i="2"/>
  <c r="O118" i="2" s="1"/>
  <c r="E5" i="2"/>
  <c r="N5" i="2" s="1"/>
  <c r="F5" i="2"/>
  <c r="O5" i="2" s="1"/>
  <c r="G5" i="2"/>
  <c r="P5" i="2" s="1"/>
  <c r="E72" i="2"/>
  <c r="N72" i="2" s="1"/>
  <c r="F72" i="2"/>
  <c r="O72" i="2" s="1"/>
  <c r="G72" i="2"/>
  <c r="P72" i="2" s="1"/>
  <c r="G48" i="2"/>
  <c r="P48" i="2" s="1"/>
  <c r="E48" i="2"/>
  <c r="N48" i="2" s="1"/>
  <c r="F48" i="2"/>
  <c r="O48" i="2" s="1"/>
  <c r="W970" i="4"/>
  <c r="Y970" i="4" s="1"/>
  <c r="E12" i="2"/>
  <c r="N12" i="2" s="1"/>
  <c r="F12" i="2"/>
  <c r="O12" i="2" s="1"/>
  <c r="G12" i="2"/>
  <c r="P12" i="2" s="1"/>
  <c r="G102" i="2"/>
  <c r="P102" i="2" s="1"/>
  <c r="E102" i="2"/>
  <c r="N102" i="2" s="1"/>
  <c r="F102" i="2"/>
  <c r="O102" i="2" s="1"/>
  <c r="E127" i="2"/>
  <c r="N127" i="2" s="1"/>
  <c r="F127" i="2"/>
  <c r="O127" i="2" s="1"/>
  <c r="G127" i="2"/>
  <c r="P127" i="2" s="1"/>
  <c r="E44" i="2"/>
  <c r="N44" i="2" s="1"/>
  <c r="F44" i="2"/>
  <c r="O44" i="2" s="1"/>
  <c r="G44" i="2"/>
  <c r="P44" i="2" s="1"/>
  <c r="I861" i="11"/>
  <c r="J899" i="11"/>
  <c r="J875" i="11"/>
  <c r="J932" i="11"/>
  <c r="I979" i="11"/>
  <c r="V658" i="4"/>
  <c r="G64" i="2"/>
  <c r="P64" i="2" s="1"/>
  <c r="E64" i="2"/>
  <c r="N64" i="2" s="1"/>
  <c r="F64" i="2"/>
  <c r="O64" i="2" s="1"/>
  <c r="I959" i="11"/>
  <c r="T963" i="4"/>
  <c r="S989" i="4"/>
  <c r="U989" i="4" s="1"/>
  <c r="I963" i="11"/>
  <c r="E194" i="2"/>
  <c r="N194" i="2" s="1"/>
  <c r="F194" i="2"/>
  <c r="O194" i="2" s="1"/>
  <c r="G194" i="2"/>
  <c r="P194" i="2" s="1"/>
  <c r="E193" i="2"/>
  <c r="N193" i="2" s="1"/>
  <c r="F193" i="2"/>
  <c r="O193" i="2" s="1"/>
  <c r="G193" i="2"/>
  <c r="P193" i="2" s="1"/>
  <c r="F191" i="2"/>
  <c r="O191" i="2" s="1"/>
  <c r="G191" i="2"/>
  <c r="P191" i="2" s="1"/>
  <c r="E191" i="2"/>
  <c r="N191" i="2" s="1"/>
  <c r="V552" i="4"/>
  <c r="V155" i="4"/>
  <c r="E184" i="2"/>
  <c r="N184" i="2" s="1"/>
  <c r="F184" i="2"/>
  <c r="O184" i="2" s="1"/>
  <c r="G184" i="2"/>
  <c r="P184" i="2" s="1"/>
  <c r="E151" i="2"/>
  <c r="N151" i="2" s="1"/>
  <c r="F151" i="2"/>
  <c r="O151" i="2" s="1"/>
  <c r="G151" i="2"/>
  <c r="P151" i="2" s="1"/>
  <c r="F107" i="2"/>
  <c r="O107" i="2" s="1"/>
  <c r="G107" i="2"/>
  <c r="P107" i="2" s="1"/>
  <c r="E107" i="2"/>
  <c r="N107" i="2" s="1"/>
  <c r="F103" i="2"/>
  <c r="O103" i="2" s="1"/>
  <c r="G103" i="2"/>
  <c r="P103" i="2" s="1"/>
  <c r="E103" i="2"/>
  <c r="N103" i="2" s="1"/>
  <c r="E45" i="2"/>
  <c r="N45" i="2" s="1"/>
  <c r="F45" i="2"/>
  <c r="O45" i="2" s="1"/>
  <c r="G45" i="2"/>
  <c r="P45" i="2" s="1"/>
  <c r="E21" i="2"/>
  <c r="N21" i="2" s="1"/>
  <c r="F21" i="2"/>
  <c r="O21" i="2" s="1"/>
  <c r="G21" i="2"/>
  <c r="P21" i="2" s="1"/>
  <c r="E165" i="2"/>
  <c r="N165" i="2" s="1"/>
  <c r="F165" i="2"/>
  <c r="O165" i="2" s="1"/>
  <c r="G165" i="2"/>
  <c r="P165" i="2" s="1"/>
  <c r="E149" i="2"/>
  <c r="N149" i="2" s="1"/>
  <c r="F149" i="2"/>
  <c r="O149" i="2" s="1"/>
  <c r="G149" i="2"/>
  <c r="P149" i="2" s="1"/>
  <c r="E101" i="2"/>
  <c r="N101" i="2" s="1"/>
  <c r="F101" i="2"/>
  <c r="O101" i="2" s="1"/>
  <c r="G101" i="2"/>
  <c r="P101" i="2" s="1"/>
  <c r="E69" i="2"/>
  <c r="N69" i="2" s="1"/>
  <c r="F69" i="2"/>
  <c r="O69" i="2" s="1"/>
  <c r="G69" i="2"/>
  <c r="P69" i="2" s="1"/>
  <c r="F42" i="2"/>
  <c r="O42" i="2" s="1"/>
  <c r="G42" i="2"/>
  <c r="P42" i="2" s="1"/>
  <c r="E42" i="2"/>
  <c r="N42" i="2" s="1"/>
  <c r="G24" i="2"/>
  <c r="P24" i="2" s="1"/>
  <c r="E24" i="2"/>
  <c r="N24" i="2" s="1"/>
  <c r="F24" i="2"/>
  <c r="O24" i="2" s="1"/>
  <c r="F146" i="2"/>
  <c r="O146" i="2" s="1"/>
  <c r="G146" i="2"/>
  <c r="P146" i="2" s="1"/>
  <c r="E146" i="2"/>
  <c r="N146" i="2" s="1"/>
  <c r="F90" i="2"/>
  <c r="O90" i="2" s="1"/>
  <c r="G90" i="2"/>
  <c r="P90" i="2" s="1"/>
  <c r="E90" i="2"/>
  <c r="N90" i="2" s="1"/>
  <c r="G168" i="2"/>
  <c r="P168" i="2" s="1"/>
  <c r="E168" i="2"/>
  <c r="N168" i="2" s="1"/>
  <c r="F168" i="2"/>
  <c r="O168" i="2" s="1"/>
  <c r="G144" i="2"/>
  <c r="P144" i="2" s="1"/>
  <c r="E144" i="2"/>
  <c r="N144" i="2" s="1"/>
  <c r="F144" i="2"/>
  <c r="O144" i="2" s="1"/>
  <c r="G128" i="2"/>
  <c r="P128" i="2" s="1"/>
  <c r="E128" i="2"/>
  <c r="N128" i="2" s="1"/>
  <c r="F128" i="2"/>
  <c r="O128" i="2" s="1"/>
  <c r="F112" i="2"/>
  <c r="O112" i="2" s="1"/>
  <c r="G112" i="2"/>
  <c r="P112" i="2" s="1"/>
  <c r="E112" i="2"/>
  <c r="N112" i="2" s="1"/>
  <c r="V604" i="4"/>
  <c r="G6" i="2"/>
  <c r="P6" i="2" s="1"/>
  <c r="E6" i="2"/>
  <c r="N6" i="2" s="1"/>
  <c r="F6" i="2"/>
  <c r="O6" i="2" s="1"/>
  <c r="E23" i="2"/>
  <c r="N23" i="2" s="1"/>
  <c r="F23" i="2"/>
  <c r="O23" i="2" s="1"/>
  <c r="G23" i="2"/>
  <c r="P23" i="2" s="1"/>
  <c r="G119" i="2"/>
  <c r="P119" i="2" s="1"/>
  <c r="E119" i="2"/>
  <c r="N119" i="2" s="1"/>
  <c r="F119" i="2"/>
  <c r="O119" i="2" s="1"/>
  <c r="E174" i="2"/>
  <c r="N174" i="2" s="1"/>
  <c r="F174" i="2"/>
  <c r="O174" i="2" s="1"/>
  <c r="G174" i="2"/>
  <c r="P174" i="2" s="1"/>
  <c r="E134" i="2"/>
  <c r="N134" i="2" s="1"/>
  <c r="F134" i="2"/>
  <c r="O134" i="2" s="1"/>
  <c r="G134" i="2"/>
  <c r="P134" i="2" s="1"/>
  <c r="E52" i="2"/>
  <c r="N52" i="2" s="1"/>
  <c r="F52" i="2"/>
  <c r="O52" i="2" s="1"/>
  <c r="G52" i="2"/>
  <c r="P52" i="2" s="1"/>
  <c r="F34" i="2"/>
  <c r="O34" i="2" s="1"/>
  <c r="G34" i="2"/>
  <c r="P34" i="2" s="1"/>
  <c r="E34" i="2"/>
  <c r="N34" i="2" s="1"/>
  <c r="E108" i="2"/>
  <c r="N108" i="2" s="1"/>
  <c r="F108" i="2"/>
  <c r="O108" i="2" s="1"/>
  <c r="G108" i="2"/>
  <c r="P108" i="2" s="1"/>
  <c r="E76" i="2"/>
  <c r="N76" i="2" s="1"/>
  <c r="F76" i="2"/>
  <c r="O76" i="2" s="1"/>
  <c r="G76" i="2"/>
  <c r="P76" i="2" s="1"/>
  <c r="F7" i="2"/>
  <c r="O7" i="2" s="1"/>
  <c r="G7" i="2"/>
  <c r="P7" i="2" s="1"/>
  <c r="E7" i="2"/>
  <c r="N7" i="2" s="1"/>
  <c r="F27" i="2"/>
  <c r="O27" i="2" s="1"/>
  <c r="G27" i="2"/>
  <c r="P27" i="2" s="1"/>
  <c r="E27" i="2"/>
  <c r="N27" i="2" s="1"/>
  <c r="V343" i="4"/>
  <c r="V376" i="4"/>
  <c r="E195" i="2"/>
  <c r="N195" i="2" s="1"/>
  <c r="F195" i="2"/>
  <c r="O195" i="2" s="1"/>
  <c r="G195" i="2"/>
  <c r="P195" i="2" s="1"/>
  <c r="E190" i="2"/>
  <c r="N190" i="2" s="1"/>
  <c r="F190" i="2"/>
  <c r="O190" i="2" s="1"/>
  <c r="G190" i="2"/>
  <c r="P190" i="2" s="1"/>
  <c r="G188" i="2"/>
  <c r="P188" i="2" s="1"/>
  <c r="E188" i="2"/>
  <c r="N188" i="2" s="1"/>
  <c r="F188" i="2"/>
  <c r="O188" i="2" s="1"/>
  <c r="V447" i="4"/>
  <c r="AN405" i="4"/>
  <c r="AT405" i="4" s="1"/>
  <c r="V756" i="4"/>
  <c r="V786" i="4"/>
  <c r="V913" i="4"/>
  <c r="V741" i="4"/>
  <c r="V614" i="4"/>
  <c r="V632" i="4"/>
  <c r="E180" i="2"/>
  <c r="N180" i="2" s="1"/>
  <c r="F180" i="2"/>
  <c r="O180" i="2" s="1"/>
  <c r="G180" i="2"/>
  <c r="P180" i="2" s="1"/>
  <c r="F171" i="2"/>
  <c r="O171" i="2" s="1"/>
  <c r="G171" i="2"/>
  <c r="P171" i="2" s="1"/>
  <c r="E171" i="2"/>
  <c r="N171" i="2" s="1"/>
  <c r="E105" i="2"/>
  <c r="N105" i="2" s="1"/>
  <c r="F105" i="2"/>
  <c r="O105" i="2" s="1"/>
  <c r="G105" i="2"/>
  <c r="P105" i="2" s="1"/>
  <c r="F93" i="2"/>
  <c r="O93" i="2" s="1"/>
  <c r="G93" i="2"/>
  <c r="P93" i="2" s="1"/>
  <c r="E93" i="2"/>
  <c r="N93" i="2" s="1"/>
  <c r="E87" i="2"/>
  <c r="N87" i="2" s="1"/>
  <c r="F87" i="2"/>
  <c r="O87" i="2" s="1"/>
  <c r="G87" i="2"/>
  <c r="P87" i="2" s="1"/>
  <c r="F77" i="2"/>
  <c r="O77" i="2" s="1"/>
  <c r="E77" i="2"/>
  <c r="N77" i="2" s="1"/>
  <c r="G77" i="2"/>
  <c r="P77" i="2" s="1"/>
  <c r="F35" i="2"/>
  <c r="O35" i="2" s="1"/>
  <c r="G35" i="2"/>
  <c r="P35" i="2" s="1"/>
  <c r="E35" i="2"/>
  <c r="N35" i="2" s="1"/>
  <c r="E31" i="2"/>
  <c r="N31" i="2" s="1"/>
  <c r="F31" i="2"/>
  <c r="O31" i="2" s="1"/>
  <c r="G31" i="2"/>
  <c r="P31" i="2" s="1"/>
  <c r="E183" i="2"/>
  <c r="N183" i="2" s="1"/>
  <c r="F183" i="2"/>
  <c r="O183" i="2" s="1"/>
  <c r="G183" i="2"/>
  <c r="P183" i="2" s="1"/>
  <c r="E159" i="2"/>
  <c r="N159" i="2" s="1"/>
  <c r="F159" i="2"/>
  <c r="O159" i="2" s="1"/>
  <c r="G159" i="2"/>
  <c r="P159" i="2" s="1"/>
  <c r="E97" i="2"/>
  <c r="N97" i="2" s="1"/>
  <c r="F97" i="2"/>
  <c r="O97" i="2" s="1"/>
  <c r="G97" i="2"/>
  <c r="P97" i="2" s="1"/>
  <c r="G65" i="2"/>
  <c r="P65" i="2" s="1"/>
  <c r="E65" i="2"/>
  <c r="N65" i="2" s="1"/>
  <c r="F65" i="2"/>
  <c r="O65" i="2" s="1"/>
  <c r="F26" i="2"/>
  <c r="O26" i="2" s="1"/>
  <c r="G26" i="2"/>
  <c r="P26" i="2" s="1"/>
  <c r="E26" i="2"/>
  <c r="N26" i="2" s="1"/>
  <c r="E8" i="2"/>
  <c r="N8" i="2" s="1"/>
  <c r="F8" i="2"/>
  <c r="O8" i="2" s="1"/>
  <c r="G8" i="2"/>
  <c r="P8" i="2" s="1"/>
  <c r="V996" i="4"/>
  <c r="G106" i="2"/>
  <c r="P106" i="2" s="1"/>
  <c r="E106" i="2"/>
  <c r="N106" i="2" s="1"/>
  <c r="F106" i="2"/>
  <c r="O106" i="2" s="1"/>
  <c r="E140" i="2"/>
  <c r="N140" i="2" s="1"/>
  <c r="F140" i="2"/>
  <c r="O140" i="2" s="1"/>
  <c r="G140" i="2"/>
  <c r="P140" i="2" s="1"/>
  <c r="E124" i="2"/>
  <c r="N124" i="2" s="1"/>
  <c r="F124" i="2"/>
  <c r="O124" i="2" s="1"/>
  <c r="G124" i="2"/>
  <c r="P124" i="2" s="1"/>
  <c r="V200" i="4"/>
  <c r="V419" i="4"/>
  <c r="V790" i="4"/>
  <c r="I879" i="11"/>
  <c r="V567" i="4"/>
  <c r="W567" i="4" s="1"/>
  <c r="X567" i="4" s="1"/>
  <c r="Y567" i="4" s="1"/>
  <c r="V545" i="4"/>
  <c r="W545" i="4" s="1"/>
  <c r="V521" i="4"/>
  <c r="V606" i="4"/>
  <c r="E100" i="2"/>
  <c r="N100" i="2" s="1"/>
  <c r="F100" i="2"/>
  <c r="O100" i="2" s="1"/>
  <c r="G100" i="2"/>
  <c r="P100" i="2" s="1"/>
  <c r="J948" i="11"/>
  <c r="E92" i="2"/>
  <c r="N92" i="2" s="1"/>
  <c r="F92" i="2"/>
  <c r="O92" i="2" s="1"/>
  <c r="G92" i="2"/>
  <c r="P92" i="2" s="1"/>
  <c r="E13" i="2"/>
  <c r="N13" i="2" s="1"/>
  <c r="F13" i="2"/>
  <c r="O13" i="2" s="1"/>
  <c r="G13" i="2"/>
  <c r="P13" i="2" s="1"/>
  <c r="G32" i="2"/>
  <c r="P32" i="2" s="1"/>
  <c r="E32" i="2"/>
  <c r="N32" i="2" s="1"/>
  <c r="F32" i="2"/>
  <c r="O32" i="2" s="1"/>
  <c r="E70" i="2"/>
  <c r="N70" i="2" s="1"/>
  <c r="F70" i="2"/>
  <c r="O70" i="2" s="1"/>
  <c r="G70" i="2"/>
  <c r="P70" i="2" s="1"/>
  <c r="E88" i="2"/>
  <c r="N88" i="2" s="1"/>
  <c r="F88" i="2"/>
  <c r="O88" i="2" s="1"/>
  <c r="G88" i="2"/>
  <c r="P88" i="2" s="1"/>
  <c r="E68" i="2"/>
  <c r="N68" i="2" s="1"/>
  <c r="F68" i="2"/>
  <c r="O68" i="2" s="1"/>
  <c r="G68" i="2"/>
  <c r="P68" i="2" s="1"/>
  <c r="V97" i="4"/>
  <c r="J916" i="11"/>
  <c r="F123" i="2"/>
  <c r="O123" i="2" s="1"/>
  <c r="G123" i="2"/>
  <c r="P123" i="2" s="1"/>
  <c r="E123" i="2"/>
  <c r="N123" i="2" s="1"/>
  <c r="E80" i="2"/>
  <c r="N80" i="2" s="1"/>
  <c r="F80" i="2"/>
  <c r="O80" i="2" s="1"/>
  <c r="G80" i="2"/>
  <c r="P80" i="2" s="1"/>
  <c r="G56" i="2"/>
  <c r="P56" i="2" s="1"/>
  <c r="E56" i="2"/>
  <c r="N56" i="2" s="1"/>
  <c r="F56" i="2"/>
  <c r="O56" i="2" s="1"/>
  <c r="S917" i="4"/>
  <c r="U917" i="4" s="1"/>
  <c r="F189" i="2"/>
  <c r="O189" i="2" s="1"/>
  <c r="G189" i="2"/>
  <c r="P189" i="2" s="1"/>
  <c r="E189" i="2"/>
  <c r="N189" i="2" s="1"/>
  <c r="F192" i="2"/>
  <c r="O192" i="2" s="1"/>
  <c r="G192" i="2"/>
  <c r="P192" i="2" s="1"/>
  <c r="E192" i="2"/>
  <c r="N192" i="2" s="1"/>
  <c r="G187" i="2"/>
  <c r="P187" i="2" s="1"/>
  <c r="E187" i="2"/>
  <c r="N187" i="2" s="1"/>
  <c r="F187" i="2"/>
  <c r="O187" i="2" s="1"/>
  <c r="V473" i="4"/>
  <c r="W473" i="4" s="1"/>
  <c r="V834" i="4"/>
  <c r="E175" i="2"/>
  <c r="N175" i="2" s="1"/>
  <c r="F175" i="2"/>
  <c r="O175" i="2" s="1"/>
  <c r="G175" i="2"/>
  <c r="P175" i="2" s="1"/>
  <c r="E148" i="2"/>
  <c r="N148" i="2" s="1"/>
  <c r="F148" i="2"/>
  <c r="O148" i="2" s="1"/>
  <c r="G148" i="2"/>
  <c r="P148" i="2" s="1"/>
  <c r="F89" i="2"/>
  <c r="O89" i="2" s="1"/>
  <c r="G89" i="2"/>
  <c r="P89" i="2" s="1"/>
  <c r="E89" i="2"/>
  <c r="N89" i="2" s="1"/>
  <c r="E75" i="2"/>
  <c r="N75" i="2" s="1"/>
  <c r="F75" i="2"/>
  <c r="O75" i="2" s="1"/>
  <c r="G75" i="2"/>
  <c r="P75" i="2" s="1"/>
  <c r="E71" i="2"/>
  <c r="N71" i="2" s="1"/>
  <c r="F71" i="2"/>
  <c r="O71" i="2" s="1"/>
  <c r="G71" i="2"/>
  <c r="P71" i="2" s="1"/>
  <c r="E61" i="2"/>
  <c r="N61" i="2" s="1"/>
  <c r="F61" i="2"/>
  <c r="O61" i="2" s="1"/>
  <c r="G61" i="2"/>
  <c r="P61" i="2" s="1"/>
  <c r="G33" i="2"/>
  <c r="P33" i="2" s="1"/>
  <c r="E33" i="2"/>
  <c r="N33" i="2" s="1"/>
  <c r="F33" i="2"/>
  <c r="O33" i="2" s="1"/>
  <c r="V483" i="4"/>
  <c r="G176" i="2"/>
  <c r="P176" i="2" s="1"/>
  <c r="E176" i="2"/>
  <c r="N176" i="2" s="1"/>
  <c r="F176" i="2"/>
  <c r="O176" i="2" s="1"/>
  <c r="E156" i="2"/>
  <c r="N156" i="2" s="1"/>
  <c r="F156" i="2"/>
  <c r="O156" i="2" s="1"/>
  <c r="G156" i="2"/>
  <c r="P156" i="2" s="1"/>
  <c r="G152" i="2"/>
  <c r="P152" i="2" s="1"/>
  <c r="E152" i="2"/>
  <c r="N152" i="2" s="1"/>
  <c r="F152" i="2"/>
  <c r="O152" i="2" s="1"/>
  <c r="F85" i="2"/>
  <c r="O85" i="2" s="1"/>
  <c r="G85" i="2"/>
  <c r="P85" i="2" s="1"/>
  <c r="E85" i="2"/>
  <c r="N85" i="2" s="1"/>
  <c r="E53" i="2"/>
  <c r="N53" i="2" s="1"/>
  <c r="F53" i="2"/>
  <c r="O53" i="2" s="1"/>
  <c r="G53" i="2"/>
  <c r="P53" i="2" s="1"/>
  <c r="E29" i="2"/>
  <c r="N29" i="2" s="1"/>
  <c r="F29" i="2"/>
  <c r="O29" i="2" s="1"/>
  <c r="G29" i="2"/>
  <c r="P29" i="2" s="1"/>
  <c r="E22" i="2"/>
  <c r="N22" i="2" s="1"/>
  <c r="F22" i="2"/>
  <c r="O22" i="2" s="1"/>
  <c r="G22" i="2"/>
  <c r="P22" i="2" s="1"/>
  <c r="F82" i="2"/>
  <c r="O82" i="2" s="1"/>
  <c r="G82" i="2"/>
  <c r="P82" i="2" s="1"/>
  <c r="E82" i="2"/>
  <c r="N82" i="2" s="1"/>
  <c r="E14" i="2"/>
  <c r="N14" i="2" s="1"/>
  <c r="F14" i="2"/>
  <c r="O14" i="2" s="1"/>
  <c r="G14" i="2"/>
  <c r="P14" i="2" s="1"/>
  <c r="E172" i="2"/>
  <c r="N172" i="2" s="1"/>
  <c r="F172" i="2"/>
  <c r="O172" i="2" s="1"/>
  <c r="G172" i="2"/>
  <c r="P172" i="2" s="1"/>
  <c r="V635" i="4"/>
  <c r="G17" i="2"/>
  <c r="P17" i="2" s="1"/>
  <c r="E17" i="2"/>
  <c r="N17" i="2" s="1"/>
  <c r="F17" i="2"/>
  <c r="O17" i="2" s="1"/>
  <c r="F50" i="2"/>
  <c r="O50" i="2" s="1"/>
  <c r="G50" i="2"/>
  <c r="P50" i="2" s="1"/>
  <c r="E50" i="2"/>
  <c r="N50" i="2" s="1"/>
  <c r="F74" i="2"/>
  <c r="O74" i="2" s="1"/>
  <c r="G74" i="2"/>
  <c r="P74" i="2" s="1"/>
  <c r="E74" i="2"/>
  <c r="N74" i="2" s="1"/>
  <c r="G136" i="2"/>
  <c r="P136" i="2" s="1"/>
  <c r="E136" i="2"/>
  <c r="N136" i="2" s="1"/>
  <c r="F136" i="2"/>
  <c r="O136" i="2" s="1"/>
  <c r="F120" i="2"/>
  <c r="O120" i="2" s="1"/>
  <c r="G120" i="2"/>
  <c r="P120" i="2" s="1"/>
  <c r="E120" i="2"/>
  <c r="N120" i="2" s="1"/>
  <c r="E196" i="2"/>
  <c r="N196" i="2" s="1"/>
  <c r="F196" i="2"/>
  <c r="O196" i="2" s="1"/>
  <c r="G196" i="2"/>
  <c r="P196" i="2" s="1"/>
  <c r="J917" i="11"/>
  <c r="V814" i="4"/>
  <c r="E96" i="2"/>
  <c r="N96" i="2" s="1"/>
  <c r="F96" i="2"/>
  <c r="O96" i="2" s="1"/>
  <c r="G96" i="2"/>
  <c r="P96" i="2" s="1"/>
  <c r="F94" i="2"/>
  <c r="O94" i="2" s="1"/>
  <c r="G94" i="2"/>
  <c r="P94" i="2" s="1"/>
  <c r="E94" i="2"/>
  <c r="N94" i="2" s="1"/>
  <c r="F170" i="2"/>
  <c r="O170" i="2" s="1"/>
  <c r="G170" i="2"/>
  <c r="P170" i="2" s="1"/>
  <c r="E170" i="2"/>
  <c r="N170" i="2" s="1"/>
  <c r="E126" i="2"/>
  <c r="N126" i="2" s="1"/>
  <c r="F126" i="2"/>
  <c r="O126" i="2" s="1"/>
  <c r="G126" i="2"/>
  <c r="P126" i="2" s="1"/>
  <c r="F130" i="2"/>
  <c r="O130" i="2" s="1"/>
  <c r="G130" i="2"/>
  <c r="P130" i="2" s="1"/>
  <c r="E130" i="2"/>
  <c r="N130" i="2" s="1"/>
  <c r="E104" i="2"/>
  <c r="N104" i="2" s="1"/>
  <c r="F104" i="2"/>
  <c r="O104" i="2" s="1"/>
  <c r="G104" i="2"/>
  <c r="P104" i="2" s="1"/>
  <c r="F154" i="2"/>
  <c r="O154" i="2" s="1"/>
  <c r="G154" i="2"/>
  <c r="P154" i="2" s="1"/>
  <c r="E154" i="2"/>
  <c r="N154" i="2" s="1"/>
  <c r="F86" i="2"/>
  <c r="O86" i="2" s="1"/>
  <c r="G86" i="2"/>
  <c r="P86" i="2" s="1"/>
  <c r="E86" i="2"/>
  <c r="N86" i="2" s="1"/>
  <c r="E110" i="2"/>
  <c r="N110" i="2" s="1"/>
  <c r="F110" i="2"/>
  <c r="O110" i="2" s="1"/>
  <c r="G110" i="2"/>
  <c r="P110" i="2" s="1"/>
  <c r="E115" i="2"/>
  <c r="N115" i="2" s="1"/>
  <c r="F115" i="2"/>
  <c r="O115" i="2" s="1"/>
  <c r="G115" i="2"/>
  <c r="P115" i="2" s="1"/>
  <c r="E111" i="2"/>
  <c r="N111" i="2" s="1"/>
  <c r="F111" i="2"/>
  <c r="O111" i="2" s="1"/>
  <c r="G111" i="2"/>
  <c r="P111" i="2" s="1"/>
  <c r="F139" i="2"/>
  <c r="O139" i="2" s="1"/>
  <c r="G139" i="2"/>
  <c r="P139" i="2" s="1"/>
  <c r="E139" i="2"/>
  <c r="N139" i="2" s="1"/>
  <c r="T912" i="4"/>
  <c r="G161" i="2"/>
  <c r="P161" i="2" s="1"/>
  <c r="E161" i="2"/>
  <c r="N161" i="2" s="1"/>
  <c r="F161" i="2"/>
  <c r="O161" i="2" s="1"/>
  <c r="T917" i="4"/>
  <c r="U97" i="4"/>
  <c r="V72" i="4"/>
  <c r="V92" i="4"/>
  <c r="V71" i="4"/>
  <c r="V12" i="4"/>
  <c r="V5" i="4"/>
  <c r="W5" i="4" s="1"/>
  <c r="X5" i="4" s="1"/>
  <c r="Y5" i="4" s="1"/>
  <c r="V91" i="4"/>
  <c r="W91" i="4" s="1"/>
  <c r="X91" i="4" s="1"/>
  <c r="Y91" i="4" s="1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V912" i="4"/>
  <c r="W912" i="4" s="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12" i="4"/>
  <c r="W168" i="4"/>
  <c r="X168" i="4" s="1"/>
  <c r="V150" i="4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Y1000" i="4"/>
  <c r="AI1000" i="4" s="1"/>
  <c r="X961" i="4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J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E580" i="4"/>
  <c r="Z580" i="4"/>
  <c r="AH580" i="4"/>
  <c r="AN580" i="4" s="1"/>
  <c r="AT580" i="4" s="1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A531" i="4" l="1"/>
  <c r="AH531" i="4"/>
  <c r="AF607" i="4"/>
  <c r="AE607" i="4"/>
  <c r="AB607" i="4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K585" i="4"/>
  <c r="AP128" i="4"/>
  <c r="AV128" i="4" s="1"/>
  <c r="AI580" i="4"/>
  <c r="AD580" i="4"/>
  <c r="AA580" i="4"/>
  <c r="AE660" i="4"/>
  <c r="AI961" i="4"/>
  <c r="AH687" i="4"/>
  <c r="Y413" i="4"/>
  <c r="AD413" i="4" s="1"/>
  <c r="V917" i="4"/>
  <c r="W917" i="4" s="1"/>
  <c r="Y910" i="4"/>
  <c r="X910" i="4"/>
  <c r="U886" i="4"/>
  <c r="V886" i="4"/>
  <c r="W886" i="4" s="1"/>
  <c r="W888" i="4"/>
  <c r="X888" i="4" s="1"/>
  <c r="W997" i="4"/>
  <c r="V896" i="4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J984" i="4" l="1"/>
  <c r="AF984" i="4"/>
  <c r="AC984" i="4"/>
  <c r="AW984" i="4"/>
  <c r="AK984" i="4"/>
  <c r="Z984" i="4"/>
  <c r="AL984" i="4" s="1"/>
  <c r="AD984" i="4"/>
  <c r="AP984" i="4" s="1"/>
  <c r="AA984" i="4"/>
  <c r="AI984" i="4"/>
  <c r="AE984" i="4"/>
  <c r="AQ984" i="4" s="1"/>
  <c r="AS984" i="4"/>
  <c r="AT984" i="4"/>
  <c r="AG984" i="4"/>
  <c r="AH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A888" i="4"/>
  <c r="AU888" i="4"/>
  <c r="AC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U912" i="4"/>
  <c r="AI912" i="4"/>
  <c r="AE912" i="4"/>
  <c r="AB912" i="4"/>
  <c r="AN912" i="4" s="1"/>
  <c r="AT912" i="4"/>
  <c r="AB910" i="4"/>
  <c r="AG910" i="4"/>
  <c r="AE910" i="4"/>
  <c r="AQ910" i="4" s="1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P910" i="4" s="1"/>
  <c r="AC910" i="4"/>
  <c r="AT910" i="4"/>
  <c r="AS910" i="4"/>
  <c r="AH910" i="4"/>
  <c r="X884" i="4"/>
  <c r="Y884" i="4"/>
  <c r="X886" i="4"/>
  <c r="AF886" i="4" s="1"/>
  <c r="Y886" i="4"/>
  <c r="W880" i="4"/>
  <c r="Z759" i="4"/>
  <c r="AL759" i="4" s="1"/>
  <c r="AR759" i="4" s="1"/>
  <c r="AK912" i="4"/>
  <c r="AF912" i="4"/>
  <c r="AH886" i="4"/>
  <c r="AJ886" i="4"/>
  <c r="AG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AK980" i="4" s="1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P350" i="4" s="1"/>
  <c r="AV350" i="4" s="1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I886" i="4" l="1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AP703" i="4"/>
  <c r="AV703" i="4" s="1"/>
  <c r="E660" i="4"/>
  <c r="I660" i="4" s="1"/>
  <c r="AQ513" i="4"/>
  <c r="AW513" i="4" s="1"/>
  <c r="AL835" i="4"/>
  <c r="AR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136" i="4"/>
  <c r="J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M7" i="4" s="1"/>
  <c r="AS7" i="4" s="1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O302" i="4" l="1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L968" i="4" s="1"/>
  <c r="AU968" i="4"/>
  <c r="AD968" i="4"/>
  <c r="AJ968" i="4"/>
  <c r="AH968" i="4"/>
  <c r="AN917" i="4"/>
  <c r="AM917" i="4"/>
  <c r="AO917" i="4"/>
  <c r="AJ896" i="4"/>
  <c r="AS896" i="4"/>
  <c r="AB896" i="4"/>
  <c r="AN896" i="4" s="1"/>
  <c r="AT896" i="4"/>
  <c r="AI896" i="4"/>
  <c r="AH896" i="4"/>
  <c r="AW896" i="4"/>
  <c r="AA896" i="4"/>
  <c r="AM896" i="4" s="1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M864" i="4" s="1"/>
  <c r="AS864" i="4" s="1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N240" i="4" s="1"/>
  <c r="AT240" i="4" s="1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08" i="10"/>
  <c r="D916" i="10"/>
  <c r="D687" i="10"/>
  <c r="D634" i="10"/>
  <c r="D855" i="10"/>
  <c r="D728" i="10"/>
  <c r="D677" i="10"/>
  <c r="D978" i="10"/>
  <c r="D598" i="10"/>
  <c r="D532" i="10"/>
  <c r="D506" i="10"/>
  <c r="D662" i="10"/>
  <c r="D389" i="10"/>
  <c r="D379" i="10"/>
  <c r="D868" i="10"/>
  <c r="D933" i="10"/>
  <c r="D683" i="10"/>
  <c r="D378" i="10"/>
  <c r="D507" i="10"/>
  <c r="D288" i="10"/>
  <c r="D330" i="10"/>
  <c r="D416" i="10"/>
  <c r="D851" i="10"/>
  <c r="D594" i="10"/>
  <c r="D838" i="10"/>
  <c r="D996" i="10"/>
  <c r="D886" i="10"/>
  <c r="D586" i="10"/>
  <c r="D592" i="10"/>
  <c r="D375" i="10"/>
  <c r="D817" i="10"/>
  <c r="D364" i="10"/>
  <c r="D982" i="10"/>
  <c r="D527" i="10"/>
  <c r="D932" i="10"/>
  <c r="D810" i="10"/>
  <c r="D380" i="10"/>
  <c r="D539" i="10"/>
  <c r="D841" i="10"/>
  <c r="D881" i="10"/>
  <c r="D648" i="10"/>
  <c r="D750" i="10"/>
  <c r="D950" i="10"/>
  <c r="D571" i="10"/>
  <c r="D537" i="10"/>
  <c r="D914" i="10"/>
  <c r="D738" i="10"/>
  <c r="D428" i="10"/>
  <c r="D452" i="10"/>
  <c r="D649" i="10"/>
  <c r="D811" i="10"/>
  <c r="D995" i="10"/>
  <c r="D977" i="10"/>
  <c r="D711" i="10"/>
  <c r="D631" i="10"/>
  <c r="D343" i="10"/>
  <c r="D469" i="10"/>
  <c r="D989" i="10"/>
  <c r="D896" i="10"/>
  <c r="D373" i="10"/>
  <c r="D927" i="10"/>
  <c r="D658" i="10"/>
  <c r="D436" i="10"/>
  <c r="D676" i="10"/>
  <c r="D837" i="10"/>
  <c r="D770" i="10"/>
  <c r="D624" i="10"/>
  <c r="D271" i="10"/>
  <c r="D522" i="10"/>
  <c r="D445" i="10"/>
  <c r="D872" i="10"/>
  <c r="D449" i="10"/>
  <c r="D732" i="10"/>
  <c r="D268" i="10"/>
  <c r="D475" i="10"/>
  <c r="D465" i="10"/>
  <c r="D454" i="10"/>
  <c r="D255" i="10"/>
  <c r="D752" i="10"/>
  <c r="D912" i="10"/>
  <c r="D499" i="10"/>
  <c r="D287" i="10"/>
  <c r="D608" i="10"/>
  <c r="D705" i="10"/>
  <c r="D361" i="10"/>
  <c r="D377" i="10"/>
  <c r="D257" i="10"/>
  <c r="D703" i="10"/>
  <c r="D391" i="10"/>
  <c r="D485" i="10"/>
  <c r="D505" i="10"/>
  <c r="D767" i="10"/>
  <c r="D830" i="10"/>
  <c r="D902" i="10"/>
  <c r="D438" i="10"/>
  <c r="D985" i="10"/>
  <c r="D722" i="10"/>
  <c r="D692" i="10"/>
  <c r="D473" i="10"/>
  <c r="D925" i="10"/>
  <c r="D457" i="10"/>
  <c r="D939" i="10"/>
  <c r="D601" i="10"/>
  <c r="D531" i="10"/>
  <c r="D637" i="10"/>
  <c r="D974" i="10"/>
  <c r="D444" i="10"/>
  <c r="D235" i="10"/>
  <c r="D318" i="10"/>
  <c r="D596" i="10"/>
  <c r="D196" i="10"/>
  <c r="D124" i="10"/>
  <c r="D34" i="10"/>
  <c r="D71" i="10"/>
  <c r="D197" i="10"/>
  <c r="D9" i="10"/>
  <c r="D114" i="10"/>
  <c r="D202" i="10"/>
  <c r="D126" i="10"/>
  <c r="D6" i="10"/>
  <c r="D92" i="10"/>
  <c r="D81" i="10"/>
  <c r="D187" i="10"/>
  <c r="D41" i="10"/>
  <c r="D792" i="3"/>
  <c r="D803" i="3"/>
  <c r="D453" i="3"/>
  <c r="D355" i="10"/>
  <c r="D366" i="10"/>
  <c r="D821" i="10"/>
  <c r="D780" i="10"/>
  <c r="D891" i="10"/>
  <c r="D234" i="10"/>
  <c r="D845" i="10"/>
  <c r="D737" i="10"/>
  <c r="D979" i="10"/>
  <c r="D422" i="10"/>
  <c r="D458" i="10"/>
  <c r="D403" i="10"/>
  <c r="D270" i="10"/>
  <c r="D816" i="10"/>
  <c r="D688" i="10"/>
  <c r="D969" i="10"/>
  <c r="D827" i="10"/>
  <c r="D439" i="10"/>
  <c r="D359" i="10"/>
  <c r="D714" i="10"/>
  <c r="D697" i="10"/>
  <c r="D994" i="10"/>
  <c r="D607" i="10"/>
  <c r="D312" i="10"/>
  <c r="D948" i="10"/>
  <c r="D525" i="10"/>
  <c r="D973" i="10"/>
  <c r="D431" i="10"/>
  <c r="D576" i="10"/>
  <c r="D500" i="10"/>
  <c r="D326" i="10"/>
  <c r="D348" i="10"/>
  <c r="D324" i="10"/>
  <c r="D908" i="10"/>
  <c r="D729" i="10"/>
  <c r="D812" i="10"/>
  <c r="D394" i="10"/>
  <c r="D553" i="10"/>
  <c r="D556" i="10"/>
  <c r="D809" i="10"/>
  <c r="D2" i="10"/>
  <c r="D857" i="10"/>
  <c r="D991" i="10"/>
  <c r="D962" i="10"/>
  <c r="D331" i="10"/>
  <c r="D307" i="10"/>
  <c r="D317" i="10"/>
  <c r="D496" i="10"/>
  <c r="D663" i="10"/>
  <c r="D686" i="10"/>
  <c r="D878" i="10"/>
  <c r="D573" i="10"/>
  <c r="D425" i="10"/>
  <c r="D696" i="10"/>
  <c r="D256" i="10"/>
  <c r="D820" i="10"/>
  <c r="D265" i="10"/>
  <c r="D831" i="10"/>
  <c r="D764" i="10"/>
  <c r="D946" i="10"/>
  <c r="D645" i="10"/>
  <c r="D957" i="10"/>
  <c r="D482" i="10"/>
  <c r="D691" i="10"/>
  <c r="D351" i="10"/>
  <c r="D388" i="10"/>
  <c r="D524" i="10"/>
  <c r="D305" i="10"/>
  <c r="D484" i="10"/>
  <c r="D406" i="10"/>
  <c r="D642" i="10"/>
  <c r="D463" i="10"/>
  <c r="D803" i="10"/>
  <c r="D278" i="10"/>
  <c r="D258" i="10"/>
  <c r="D534" i="10"/>
  <c r="D813" i="10"/>
  <c r="D918" i="10"/>
  <c r="D309" i="10"/>
  <c r="D679" i="10"/>
  <c r="D577" i="10"/>
  <c r="D440" i="10"/>
  <c r="D282" i="10"/>
  <c r="D829" i="10"/>
  <c r="D758" i="10"/>
  <c r="D867" i="10"/>
  <c r="D744" i="10"/>
  <c r="D567" i="10"/>
  <c r="D866" i="10"/>
  <c r="D835" i="10"/>
  <c r="D748" i="10"/>
  <c r="D574" i="10"/>
  <c r="D590" i="10"/>
  <c r="D536" i="10"/>
  <c r="D660" i="10"/>
  <c r="D467" i="10"/>
  <c r="D530" i="10"/>
  <c r="D514" i="10"/>
  <c r="D513" i="10"/>
  <c r="D595" i="10"/>
  <c r="D653" i="10"/>
  <c r="D936" i="10"/>
  <c r="D952" i="10"/>
  <c r="D250" i="10"/>
  <c r="D286" i="10"/>
  <c r="D299" i="10"/>
  <c r="D964" i="10"/>
  <c r="D580" i="10"/>
  <c r="D365" i="10"/>
  <c r="D352" i="10"/>
  <c r="D654" i="10"/>
  <c r="D390" i="10"/>
  <c r="D294" i="10"/>
  <c r="D947" i="10"/>
  <c r="D614" i="10"/>
  <c r="D277" i="10"/>
  <c r="D369" i="10"/>
  <c r="D781" i="10"/>
  <c r="D523" i="10"/>
  <c r="D797" i="10"/>
  <c r="D924" i="10"/>
  <c r="D323" i="10"/>
  <c r="D296" i="10"/>
  <c r="D451" i="10"/>
  <c r="D300" i="10"/>
  <c r="D517" i="10"/>
  <c r="D898" i="10"/>
  <c r="D968" i="10"/>
  <c r="D997" i="10"/>
  <c r="D854" i="10"/>
  <c r="D782" i="10"/>
  <c r="D849" i="10"/>
  <c r="D487" i="10"/>
  <c r="D970" i="10"/>
  <c r="D894" i="10"/>
  <c r="D358" i="10"/>
  <c r="D1001" i="10"/>
  <c r="D620" i="10"/>
  <c r="D980" i="10"/>
  <c r="D693" i="10"/>
  <c r="D776" i="10"/>
  <c r="D511" i="10"/>
  <c r="D404" i="10"/>
  <c r="D462" i="10"/>
  <c r="D360" i="10"/>
  <c r="D316" i="10"/>
  <c r="D518" i="10"/>
  <c r="D280" i="10"/>
  <c r="D446" i="10"/>
  <c r="D630" i="10"/>
  <c r="D754" i="10"/>
  <c r="D747" i="10"/>
  <c r="D670" i="10"/>
  <c r="D333" i="10"/>
  <c r="D883" i="10"/>
  <c r="D865" i="10"/>
  <c r="D301" i="10"/>
  <c r="D689" i="10"/>
  <c r="D385" i="10"/>
  <c r="D504" i="10"/>
  <c r="D549" i="10"/>
  <c r="D667" i="10"/>
  <c r="D739" i="10"/>
  <c r="D723" i="10"/>
  <c r="D497" i="10"/>
  <c r="D913" i="10"/>
  <c r="D664" i="10"/>
  <c r="D880" i="10"/>
  <c r="D272" i="10"/>
  <c r="D408" i="10"/>
  <c r="D993" i="10"/>
  <c r="D335" i="10"/>
  <c r="D466" i="10"/>
  <c r="D800" i="10"/>
  <c r="D474" i="10"/>
  <c r="D393" i="10"/>
  <c r="D823" i="10"/>
  <c r="D336" i="10"/>
  <c r="D981" i="10"/>
  <c r="D405" i="10"/>
  <c r="D700" i="10"/>
  <c r="D290" i="10"/>
  <c r="D476" i="10"/>
  <c r="D558" i="10"/>
  <c r="D435" i="10"/>
  <c r="D910" i="10"/>
  <c r="D784" i="10"/>
  <c r="D434" i="10"/>
  <c r="D460" i="10"/>
  <c r="D238" i="10"/>
  <c r="D321" i="10"/>
  <c r="D694" i="10"/>
  <c r="D314" i="10"/>
  <c r="D807" i="10"/>
  <c r="D430" i="10"/>
  <c r="D267" i="10"/>
  <c r="D768" i="10"/>
  <c r="D489" i="10"/>
  <c r="D751" i="10"/>
  <c r="D746" i="10"/>
  <c r="D930" i="10"/>
  <c r="D269" i="10"/>
  <c r="D529" i="10"/>
  <c r="D302" i="10"/>
  <c r="D327" i="10"/>
  <c r="D599" i="10"/>
  <c r="D612" i="10"/>
  <c r="D713" i="10"/>
  <c r="D846" i="10"/>
  <c r="D818" i="10"/>
  <c r="D965" i="10"/>
  <c r="D734" i="10"/>
  <c r="D619" i="10"/>
  <c r="D704" i="10"/>
  <c r="D509" i="10"/>
  <c r="D760" i="10"/>
  <c r="D332" i="10"/>
  <c r="D789" i="10"/>
  <c r="D604" i="10"/>
  <c r="D477" i="10"/>
  <c r="D281" i="10"/>
  <c r="D940" i="10"/>
  <c r="D905" i="10"/>
  <c r="D239" i="10"/>
  <c r="D815" i="10"/>
  <c r="D371" i="10"/>
  <c r="D641" i="10"/>
  <c r="D459" i="10"/>
  <c r="D949" i="10"/>
  <c r="D763" i="10"/>
  <c r="D249" i="10"/>
  <c r="D442" i="10"/>
  <c r="D443" i="10"/>
  <c r="D675" i="10"/>
  <c r="D448" i="10"/>
  <c r="D545" i="10"/>
  <c r="D367" i="10"/>
  <c r="D588" i="10"/>
  <c r="D328" i="10"/>
  <c r="D633" i="10"/>
  <c r="D415" i="10"/>
  <c r="D725" i="10"/>
  <c r="D772" i="10"/>
  <c r="D904" i="10"/>
  <c r="D765" i="10"/>
  <c r="D717" i="10"/>
  <c r="D386" i="10"/>
  <c r="D627" i="10"/>
  <c r="D919" i="10"/>
  <c r="D875" i="10"/>
  <c r="D639" i="10"/>
  <c r="D341" i="10"/>
  <c r="D259" i="10"/>
  <c r="D470" i="10"/>
  <c r="D966" i="10"/>
  <c r="D295" i="10"/>
  <c r="D706" i="10"/>
  <c r="D959" i="10"/>
  <c r="D863" i="10"/>
  <c r="D922" i="10"/>
  <c r="D673" i="10"/>
  <c r="D814" i="10"/>
  <c r="D740" i="10"/>
  <c r="D954" i="10"/>
  <c r="D707" i="10"/>
  <c r="D279" i="10"/>
  <c r="D521" i="10"/>
  <c r="D387" i="10"/>
  <c r="D877" i="10"/>
  <c r="D926" i="10"/>
  <c r="D998" i="10"/>
  <c r="D432" i="10"/>
  <c r="D801" i="10"/>
  <c r="D566" i="10"/>
  <c r="D941" i="10"/>
  <c r="D967" i="10"/>
  <c r="D640" i="10"/>
  <c r="D616" i="10"/>
  <c r="D887" i="10"/>
  <c r="D417" i="10"/>
  <c r="D421" i="10"/>
  <c r="D493" i="10"/>
  <c r="D168" i="10"/>
  <c r="D861" i="10"/>
  <c r="D14" i="10"/>
  <c r="D237" i="10"/>
  <c r="D18" i="10"/>
  <c r="D892" i="10"/>
  <c r="D35" i="10"/>
  <c r="D560" i="10"/>
  <c r="D252" i="10"/>
  <c r="D778" i="10"/>
  <c r="D702" i="10"/>
  <c r="D540" i="10"/>
  <c r="D909" i="10"/>
  <c r="D937" i="10"/>
  <c r="D23" i="10"/>
  <c r="D917" i="10"/>
  <c r="D684" i="10"/>
  <c r="D685" i="10"/>
  <c r="D464" i="10"/>
  <c r="D559" i="10"/>
  <c r="D424" i="10"/>
  <c r="D368" i="10"/>
  <c r="D561" i="10"/>
  <c r="D672" i="10"/>
  <c r="D718" i="10"/>
  <c r="D494" i="10"/>
  <c r="D712" i="10"/>
  <c r="D745" i="10"/>
  <c r="D609" i="3"/>
  <c r="D769" i="3"/>
  <c r="D612" i="3"/>
  <c r="D518" i="3"/>
  <c r="D827" i="3"/>
  <c r="D965" i="3"/>
  <c r="D929" i="3"/>
  <c r="D877" i="3"/>
  <c r="D801" i="3"/>
  <c r="D823" i="3"/>
  <c r="D968" i="3"/>
  <c r="D682" i="3"/>
  <c r="D936" i="3"/>
  <c r="D533" i="3"/>
  <c r="D454" i="3"/>
  <c r="D765" i="3"/>
  <c r="D515" i="10"/>
  <c r="D293" i="10"/>
  <c r="D999" i="10"/>
  <c r="D944" i="10"/>
  <c r="D951" i="10"/>
  <c r="D402" i="10"/>
  <c r="D585" i="3"/>
  <c r="D995" i="3"/>
  <c r="D942" i="10"/>
  <c r="D429" i="10"/>
  <c r="D340" i="10"/>
  <c r="D241" i="10"/>
  <c r="D488" i="10"/>
  <c r="D862" i="10"/>
  <c r="D762" i="10"/>
  <c r="D338" i="10"/>
  <c r="D543" i="10"/>
  <c r="D547" i="10"/>
  <c r="D701" i="10"/>
  <c r="D591" i="10"/>
  <c r="D945" i="10"/>
  <c r="D931" i="10"/>
  <c r="D806" i="10"/>
  <c r="D911" i="10"/>
  <c r="D1000" i="10"/>
  <c r="D63" i="10"/>
  <c r="D491" i="10"/>
  <c r="D116" i="10"/>
  <c r="D555" i="10"/>
  <c r="D179" i="10"/>
  <c r="D382" i="10"/>
  <c r="D304" i="10"/>
  <c r="D842" i="10"/>
  <c r="D329" i="10"/>
  <c r="D472" i="10"/>
  <c r="D538" i="10"/>
  <c r="D334" i="10"/>
  <c r="D93" i="10"/>
  <c r="D138" i="10"/>
  <c r="D65" i="10"/>
  <c r="D99" i="10"/>
  <c r="D26" i="10"/>
  <c r="D40" i="10"/>
  <c r="D229" i="10"/>
  <c r="D86" i="10"/>
  <c r="D109" i="10"/>
  <c r="D5" i="10"/>
  <c r="D10" i="10"/>
  <c r="D219" i="10"/>
  <c r="D82" i="10"/>
  <c r="D96" i="10"/>
  <c r="D148" i="10"/>
  <c r="D12" i="10"/>
  <c r="D89" i="10"/>
  <c r="D157" i="10"/>
  <c r="D144" i="10"/>
  <c r="D143" i="10"/>
  <c r="D135" i="10"/>
  <c r="D213" i="10"/>
  <c r="D118" i="10"/>
  <c r="D190" i="10"/>
  <c r="D445" i="3"/>
  <c r="D775" i="10"/>
  <c r="D709" i="10"/>
  <c r="D414" i="10"/>
  <c r="D992" i="10"/>
  <c r="D828" i="10"/>
  <c r="D641" i="3"/>
  <c r="D960" i="3"/>
  <c r="D521" i="3"/>
  <c r="D635" i="3"/>
  <c r="D599" i="3"/>
  <c r="D745" i="3"/>
  <c r="D892" i="3"/>
  <c r="D511" i="3"/>
  <c r="D885" i="3"/>
  <c r="D621" i="3"/>
  <c r="D817" i="3"/>
  <c r="D839" i="3"/>
  <c r="D903" i="3"/>
  <c r="D462" i="3"/>
  <c r="D986" i="3"/>
  <c r="D755" i="3"/>
  <c r="D628" i="3"/>
  <c r="D921" i="3"/>
  <c r="D539" i="3"/>
  <c r="D889" i="3"/>
  <c r="D479" i="3"/>
  <c r="D591" i="3"/>
  <c r="D632" i="3"/>
  <c r="D636" i="3"/>
  <c r="D967" i="3"/>
  <c r="D950" i="3"/>
  <c r="D595" i="3"/>
  <c r="D47" i="10"/>
  <c r="D503" i="3"/>
  <c r="D749" i="3"/>
  <c r="D927" i="3"/>
  <c r="D572" i="10"/>
  <c r="D646" i="10"/>
  <c r="D533" i="10"/>
  <c r="D628" i="10"/>
  <c r="D542" i="10"/>
  <c r="D345" i="10"/>
  <c r="D603" i="10"/>
  <c r="D486" i="10"/>
  <c r="D852" i="10"/>
  <c r="D870" i="10"/>
  <c r="D276" i="10"/>
  <c r="D859" i="10"/>
  <c r="D528" i="10"/>
  <c r="D826" i="3"/>
  <c r="D543" i="3"/>
  <c r="D754" i="3"/>
  <c r="D780" i="3"/>
  <c r="D961" i="10"/>
  <c r="D756" i="10"/>
  <c r="D656" i="10"/>
  <c r="D383" i="10"/>
  <c r="D635" i="10"/>
  <c r="D779" i="10"/>
  <c r="D710" i="10"/>
  <c r="D274" i="10"/>
  <c r="D240" i="10"/>
  <c r="D289" i="10"/>
  <c r="D344" i="10"/>
  <c r="D632" i="10"/>
  <c r="D682" i="10"/>
  <c r="D678" i="10"/>
  <c r="D381" i="10"/>
  <c r="D844" i="10"/>
  <c r="D724" i="10"/>
  <c r="D988" i="10"/>
  <c r="D853" i="10"/>
  <c r="D643" i="10"/>
  <c r="D320" i="10"/>
  <c r="D570" i="10"/>
  <c r="D636" i="10"/>
  <c r="D850" i="10"/>
  <c r="D541" i="10"/>
  <c r="D799" i="10"/>
  <c r="D657" i="10"/>
  <c r="D83" i="10"/>
  <c r="D231" i="10"/>
  <c r="D205" i="10"/>
  <c r="D119" i="10"/>
  <c r="D192" i="10"/>
  <c r="D53" i="10"/>
  <c r="D91" i="10"/>
  <c r="D113" i="10"/>
  <c r="D77" i="10"/>
  <c r="D57" i="10"/>
  <c r="D200" i="10"/>
  <c r="D130" i="10"/>
  <c r="D72" i="10"/>
  <c r="D70" i="10"/>
  <c r="D49" i="10"/>
  <c r="D753" i="10"/>
  <c r="D698" i="10"/>
  <c r="D929" i="10"/>
  <c r="D832" i="10"/>
  <c r="D708" i="10"/>
  <c r="D855" i="3"/>
  <c r="D698" i="3"/>
  <c r="D577" i="3"/>
  <c r="D456" i="3"/>
  <c r="D706" i="3"/>
  <c r="D588" i="3"/>
  <c r="D778" i="3"/>
  <c r="D762" i="3"/>
  <c r="D883" i="3"/>
  <c r="D658" i="3"/>
  <c r="D795" i="3"/>
  <c r="D914" i="3"/>
  <c r="D575" i="3"/>
  <c r="D759" i="3"/>
  <c r="D559" i="3"/>
  <c r="D660" i="3"/>
  <c r="D874" i="3"/>
  <c r="D623" i="3"/>
  <c r="D961" i="3"/>
  <c r="D593" i="3"/>
  <c r="D851" i="3"/>
  <c r="D547" i="3"/>
  <c r="D981" i="3"/>
  <c r="D670" i="3"/>
  <c r="D951" i="3"/>
  <c r="D644" i="3"/>
  <c r="D544" i="3"/>
  <c r="D581" i="10"/>
  <c r="D587" i="10"/>
  <c r="D349" i="10"/>
  <c r="D370" i="10"/>
  <c r="D655" i="10"/>
  <c r="D848" i="3"/>
  <c r="D993" i="3"/>
  <c r="D691" i="3"/>
  <c r="D673" i="3"/>
  <c r="D797" i="3"/>
  <c r="D982" i="3"/>
  <c r="D520" i="3"/>
  <c r="D779" i="3"/>
  <c r="D842" i="3"/>
  <c r="D510" i="3"/>
  <c r="D963" i="3"/>
  <c r="D451" i="3"/>
  <c r="D629" i="3"/>
  <c r="D642" i="3"/>
  <c r="D970" i="3"/>
  <c r="D833" i="10"/>
  <c r="D397" i="10"/>
  <c r="D671" i="10"/>
  <c r="D311" i="10"/>
  <c r="D668" i="10"/>
  <c r="D885" i="10"/>
  <c r="D826" i="10"/>
  <c r="D498" i="10"/>
  <c r="D953" i="10"/>
  <c r="D884" i="10"/>
  <c r="D297" i="10"/>
  <c r="D480" i="3"/>
  <c r="D690" i="3"/>
  <c r="D751" i="3"/>
  <c r="D864" i="3"/>
  <c r="D957" i="3"/>
  <c r="D260" i="10"/>
  <c r="D308" i="10"/>
  <c r="D242" i="10"/>
  <c r="D839" i="10"/>
  <c r="D526" i="10"/>
  <c r="D420" i="10"/>
  <c r="D362" i="10"/>
  <c r="D920" i="10"/>
  <c r="D805" i="10"/>
  <c r="D273" i="10"/>
  <c r="D890" i="10"/>
  <c r="D605" i="10"/>
  <c r="D788" i="10"/>
  <c r="D715" i="3"/>
  <c r="D1001" i="3"/>
  <c r="D772" i="3"/>
  <c r="D940" i="3"/>
  <c r="D467" i="3"/>
  <c r="D742" i="3"/>
  <c r="D638" i="3"/>
  <c r="D695" i="3"/>
  <c r="D33" i="10"/>
  <c r="D111" i="10"/>
  <c r="D75" i="10"/>
  <c r="D181" i="10"/>
  <c r="D211" i="10"/>
  <c r="D171" i="10"/>
  <c r="D112" i="10"/>
  <c r="D133" i="10"/>
  <c r="D769" i="10"/>
  <c r="D562" i="10"/>
  <c r="D483" i="10"/>
  <c r="D749" i="10"/>
  <c r="D793" i="10"/>
  <c r="D146" i="10"/>
  <c r="D127" i="10"/>
  <c r="D68" i="10"/>
  <c r="D232" i="10"/>
  <c r="D159" i="10"/>
  <c r="D210" i="10"/>
  <c r="D27" i="10"/>
  <c r="D756" i="3"/>
  <c r="D537" i="3"/>
  <c r="D522" i="3"/>
  <c r="D983" i="3"/>
  <c r="D622" i="3"/>
  <c r="D686" i="3"/>
  <c r="D942" i="3"/>
  <c r="D545" i="3"/>
  <c r="D930" i="3"/>
  <c r="D617" i="3"/>
  <c r="D893" i="3"/>
  <c r="D861" i="3"/>
  <c r="D760" i="3"/>
  <c r="D666" i="3"/>
  <c r="D793" i="3"/>
  <c r="D624" i="3"/>
  <c r="D643" i="3"/>
  <c r="D863" i="3"/>
  <c r="D840" i="10"/>
  <c r="D298" i="10"/>
  <c r="D418" i="10"/>
  <c r="D695" i="10"/>
  <c r="D960" i="10"/>
  <c r="D796" i="3"/>
  <c r="D974" i="3"/>
  <c r="D688" i="3"/>
  <c r="D481" i="3"/>
  <c r="D602" i="3"/>
  <c r="D680" i="3"/>
  <c r="D886" i="3"/>
  <c r="D829" i="3"/>
  <c r="D959" i="3"/>
  <c r="D516" i="3"/>
  <c r="D978" i="3"/>
  <c r="D490" i="3"/>
  <c r="D807" i="3"/>
  <c r="D784" i="3"/>
  <c r="D781" i="3"/>
  <c r="D524" i="3"/>
  <c r="D975" i="3"/>
  <c r="D655" i="3"/>
  <c r="D505" i="3"/>
  <c r="D484" i="3"/>
  <c r="D761" i="3"/>
  <c r="D548" i="3"/>
  <c r="D858" i="10"/>
  <c r="D903" i="10"/>
  <c r="D275" i="10"/>
  <c r="D743" i="10"/>
  <c r="D441" i="10"/>
  <c r="D244" i="10"/>
  <c r="D400" i="10"/>
  <c r="D246" i="10"/>
  <c r="D874" i="10"/>
  <c r="D777" i="10"/>
  <c r="D401" i="10"/>
  <c r="D552" i="10"/>
  <c r="D384" i="10"/>
  <c r="D665" i="10"/>
  <c r="D825" i="10"/>
  <c r="D568" i="10"/>
  <c r="D319" i="10"/>
  <c r="D182" i="10"/>
  <c r="D450" i="10"/>
  <c r="D104" i="10"/>
  <c r="D337" i="10"/>
  <c r="D195" i="10"/>
  <c r="D544" i="10"/>
  <c r="D310" i="10"/>
  <c r="D843" i="10"/>
  <c r="D137" i="10"/>
  <c r="D901" i="10"/>
  <c r="D629" i="10"/>
  <c r="D869" i="10"/>
  <c r="D766" i="10"/>
  <c r="D409" i="10"/>
  <c r="D54" i="10"/>
  <c r="D120" i="10"/>
  <c r="D145" i="10"/>
  <c r="D94" i="10"/>
  <c r="D153" i="10"/>
  <c r="D233" i="10"/>
  <c r="D719" i="10"/>
  <c r="D30" i="10"/>
  <c r="D346" i="10"/>
  <c r="D227" i="10"/>
  <c r="D731" i="10"/>
  <c r="D610" i="10"/>
  <c r="D456" i="10"/>
  <c r="D876" i="10"/>
  <c r="D597" i="10"/>
  <c r="D410" i="10"/>
  <c r="D236" i="10"/>
  <c r="D659" i="10"/>
  <c r="D787" i="10"/>
  <c r="D873" i="10"/>
  <c r="D955" i="10"/>
  <c r="D412" i="10"/>
  <c r="D593" i="10"/>
  <c r="D476" i="3"/>
  <c r="D538" i="3"/>
  <c r="D920" i="3"/>
  <c r="D446" i="3"/>
  <c r="D622" i="10"/>
  <c r="D315" i="10"/>
  <c r="D253" i="10"/>
  <c r="D546" i="10"/>
  <c r="D508" i="3"/>
  <c r="D528" i="3"/>
  <c r="D457" i="3"/>
  <c r="D461" i="3"/>
  <c r="D650" i="3"/>
  <c r="D939" i="3"/>
  <c r="D999" i="3"/>
  <c r="D652" i="3"/>
  <c r="D621" i="10"/>
  <c r="D492" i="10"/>
  <c r="D681" i="10"/>
  <c r="D652" i="10"/>
  <c r="D264" i="10"/>
  <c r="D956" i="3"/>
  <c r="D768" i="3"/>
  <c r="D865" i="3"/>
  <c r="D819" i="3"/>
  <c r="D846" i="3"/>
  <c r="D907" i="3"/>
  <c r="D753" i="3"/>
  <c r="D771" i="3"/>
  <c r="D555" i="3"/>
  <c r="D988" i="3"/>
  <c r="D534" i="3"/>
  <c r="D852" i="3"/>
  <c r="D945" i="3"/>
  <c r="D469" i="3"/>
  <c r="D922" i="3"/>
  <c r="D777" i="3"/>
  <c r="D499" i="3"/>
  <c r="D836" i="3"/>
  <c r="D667" i="3"/>
  <c r="D598" i="3"/>
  <c r="D564" i="3"/>
  <c r="D584" i="3"/>
  <c r="D904" i="3"/>
  <c r="D985" i="3"/>
  <c r="D516" i="10"/>
  <c r="D353" i="10"/>
  <c r="D716" i="10"/>
  <c r="D283" i="10"/>
  <c r="D617" i="10"/>
  <c r="D720" i="10"/>
  <c r="D785" i="10"/>
  <c r="D447" i="10"/>
  <c r="D690" i="10"/>
  <c r="D915" i="10"/>
  <c r="D956" i="10"/>
  <c r="D669" i="10"/>
  <c r="D864" i="10"/>
  <c r="D773" i="10"/>
  <c r="D774" i="10"/>
  <c r="D490" i="10"/>
  <c r="D247" i="10"/>
  <c r="D98" i="10"/>
  <c r="D647" i="10"/>
  <c r="D103" i="10"/>
  <c r="D606" i="10"/>
  <c r="D87" i="10"/>
  <c r="D551" i="10"/>
  <c r="D427" i="10"/>
  <c r="D638" i="10"/>
  <c r="D808" i="10"/>
  <c r="D735" i="10"/>
  <c r="D453" i="10"/>
  <c r="D600" i="10"/>
  <c r="D134" i="10"/>
  <c r="D284" i="10"/>
  <c r="D495" i="10"/>
  <c r="D569" i="10"/>
  <c r="D372" i="10"/>
  <c r="D374" i="10"/>
  <c r="D609" i="10"/>
  <c r="D796" i="10"/>
  <c r="D3" i="10"/>
  <c r="D215" i="10"/>
  <c r="D85" i="10"/>
  <c r="D115" i="10"/>
  <c r="D100" i="10"/>
  <c r="D24" i="10"/>
  <c r="D52" i="10"/>
  <c r="D74" i="10"/>
  <c r="D158" i="10"/>
  <c r="D160" i="10"/>
  <c r="D16" i="10"/>
  <c r="D201" i="10"/>
  <c r="D21" i="10"/>
  <c r="D62" i="10"/>
  <c r="D19" i="10"/>
  <c r="D152" i="10"/>
  <c r="D150" i="10"/>
  <c r="D194" i="10"/>
  <c r="D551" i="3"/>
  <c r="D554" i="3"/>
  <c r="D783" i="3"/>
  <c r="D875" i="3"/>
  <c r="D890" i="3"/>
  <c r="D662" i="3"/>
  <c r="D881" i="3"/>
  <c r="D443" i="3"/>
  <c r="D952" i="3"/>
  <c r="D923" i="3"/>
  <c r="D69" i="10"/>
  <c r="D121" i="10"/>
  <c r="D36" i="10"/>
  <c r="D216" i="10"/>
  <c r="D156" i="10"/>
  <c r="D671" i="3"/>
  <c r="D475" i="3"/>
  <c r="D895" i="10"/>
  <c r="D653" i="3"/>
  <c r="D370" i="3"/>
  <c r="D169" i="10"/>
  <c r="D947" i="3"/>
  <c r="D729" i="3"/>
  <c r="D45" i="10"/>
  <c r="D419" i="3"/>
  <c r="D853" i="3"/>
  <c r="D399" i="10"/>
  <c r="D727" i="3"/>
  <c r="D979" i="3"/>
  <c r="D431" i="3"/>
  <c r="D8" i="10"/>
  <c r="D464" i="3"/>
  <c r="D333" i="3"/>
  <c r="D288" i="3"/>
  <c r="D376" i="10"/>
  <c r="D310" i="3"/>
  <c r="D744" i="3"/>
  <c r="D292" i="3"/>
  <c r="D713" i="3"/>
  <c r="D67" i="10"/>
  <c r="D433" i="10"/>
  <c r="D958" i="10"/>
  <c r="D699" i="10"/>
  <c r="D790" i="10"/>
  <c r="D625" i="10"/>
  <c r="D790" i="3"/>
  <c r="D586" i="3"/>
  <c r="D792" i="10"/>
  <c r="D717" i="3"/>
  <c r="D509" i="3"/>
  <c r="D260" i="3"/>
  <c r="D933" i="3"/>
  <c r="D944" i="3"/>
  <c r="D650" i="10"/>
  <c r="D969" i="3"/>
  <c r="D208" i="10"/>
  <c r="D693" i="3"/>
  <c r="D265" i="3"/>
  <c r="D704" i="3"/>
  <c r="D271" i="3"/>
  <c r="D20" i="10"/>
  <c r="D514" i="3"/>
  <c r="D542" i="3"/>
  <c r="D578" i="10"/>
  <c r="D380" i="3"/>
  <c r="D581" i="3"/>
  <c r="D335" i="3"/>
  <c r="D955" i="3"/>
  <c r="D477" i="3"/>
  <c r="D843" i="3"/>
  <c r="D726" i="3"/>
  <c r="D899" i="3"/>
  <c r="D517" i="3"/>
  <c r="D573" i="3"/>
  <c r="D132" i="10"/>
  <c r="D735" i="3"/>
  <c r="D677" i="3"/>
  <c r="D395" i="10"/>
  <c r="D911" i="3"/>
  <c r="D592" i="3"/>
  <c r="D873" i="3"/>
  <c r="D837" i="3"/>
  <c r="D896" i="3"/>
  <c r="D771" i="10"/>
  <c r="D935" i="3"/>
  <c r="D482" i="3"/>
  <c r="D715" i="10"/>
  <c r="D206" i="10"/>
  <c r="D343" i="3"/>
  <c r="D428" i="3"/>
  <c r="D387" i="3"/>
  <c r="D263" i="3"/>
  <c r="D191" i="10"/>
  <c r="D557" i="10"/>
  <c r="D794" i="3"/>
  <c r="D818" i="3"/>
  <c r="D775" i="3"/>
  <c r="D455" i="3"/>
  <c r="D787" i="3"/>
  <c r="D958" i="3"/>
  <c r="D627" i="3"/>
  <c r="D712" i="3"/>
  <c r="D606" i="3"/>
  <c r="D198" i="10"/>
  <c r="D405" i="3"/>
  <c r="D423" i="3"/>
  <c r="D306" i="10"/>
  <c r="D193" i="10"/>
  <c r="D304" i="3"/>
  <c r="D506" i="3"/>
  <c r="D334" i="3"/>
  <c r="D630" i="3"/>
  <c r="D122" i="10"/>
  <c r="D172" i="10"/>
  <c r="D418" i="3"/>
  <c r="D515" i="3"/>
  <c r="D427" i="3"/>
  <c r="D313" i="10"/>
  <c r="D805" i="3"/>
  <c r="D918" i="3"/>
  <c r="D741" i="10"/>
  <c r="D487" i="3"/>
  <c r="D728" i="3"/>
  <c r="D44" i="10"/>
  <c r="D460" i="3"/>
  <c r="D325" i="3"/>
  <c r="D1000" i="3"/>
  <c r="D680" i="10"/>
  <c r="D400" i="3"/>
  <c r="D407" i="10"/>
  <c r="D757" i="10"/>
  <c r="D934" i="3"/>
  <c r="D147" i="10"/>
  <c r="D189" i="10"/>
  <c r="D858" i="3"/>
  <c r="D714" i="3"/>
  <c r="D407" i="3"/>
  <c r="D564" i="10"/>
  <c r="D651" i="3"/>
  <c r="D726" i="10"/>
  <c r="D813" i="3"/>
  <c r="D365" i="3"/>
  <c r="D626" i="10"/>
  <c r="D739" i="3"/>
  <c r="D139" i="10"/>
  <c r="D526" i="3"/>
  <c r="D909" i="3"/>
  <c r="D513" i="3"/>
  <c r="D804" i="3"/>
  <c r="D397" i="3"/>
  <c r="D782" i="3"/>
  <c r="D700" i="3"/>
  <c r="D549" i="3"/>
  <c r="D385" i="3"/>
  <c r="D48" i="10"/>
  <c r="D329" i="3"/>
  <c r="D546" i="3"/>
  <c r="D897" i="10"/>
  <c r="D946" i="3"/>
  <c r="D301" i="3"/>
  <c r="D987" i="10"/>
  <c r="D830" i="3"/>
  <c r="D973" i="3"/>
  <c r="D550" i="3"/>
  <c r="D850" i="3"/>
  <c r="D37" i="10"/>
  <c r="D170" i="10"/>
  <c r="D580" i="3"/>
  <c r="D164" i="10"/>
  <c r="D167" i="10"/>
  <c r="D176" i="10"/>
  <c r="D222" i="10"/>
  <c r="D102" i="10"/>
  <c r="D493" i="3"/>
  <c r="D399" i="3"/>
  <c r="D154" i="10"/>
  <c r="D331" i="3"/>
  <c r="D186" i="10"/>
  <c r="D110" i="10"/>
  <c r="D860" i="3"/>
  <c r="D711" i="3"/>
  <c r="D563" i="3"/>
  <c r="D721" i="10"/>
  <c r="D646" i="3"/>
  <c r="D668" i="3"/>
  <c r="D707" i="3"/>
  <c r="D773" i="3"/>
  <c r="D13" i="10"/>
  <c r="D901" i="3"/>
  <c r="D391" i="3"/>
  <c r="D251" i="10"/>
  <c r="D107" i="10"/>
  <c r="D984" i="10"/>
  <c r="D496" i="3"/>
  <c r="D884" i="3"/>
  <c r="D468" i="10"/>
  <c r="D834" i="10"/>
  <c r="D786" i="10"/>
  <c r="D478" i="10"/>
  <c r="D548" i="10"/>
  <c r="D426" i="10"/>
  <c r="D822" i="10"/>
  <c r="D529" i="3"/>
  <c r="D282" i="3"/>
  <c r="D286" i="3"/>
  <c r="D802" i="3"/>
  <c r="D789" i="3"/>
  <c r="D327" i="3"/>
  <c r="D371" i="3"/>
  <c r="D949" i="3"/>
  <c r="D317" i="3"/>
  <c r="D692" i="3"/>
  <c r="D915" i="3"/>
  <c r="D261" i="3"/>
  <c r="D905" i="3"/>
  <c r="D687" i="3"/>
  <c r="D185" i="10"/>
  <c r="D272" i="3"/>
  <c r="D177" i="10"/>
  <c r="D218" i="10"/>
  <c r="D500" i="3"/>
  <c r="D525" i="3"/>
  <c r="D907" i="10"/>
  <c r="D352" i="3"/>
  <c r="D411" i="10"/>
  <c r="D396" i="10"/>
  <c r="D262" i="10"/>
  <c r="D363" i="10"/>
  <c r="D611" i="10"/>
  <c r="D923" i="10"/>
  <c r="D60" i="10"/>
  <c r="D732" i="3"/>
  <c r="D250" i="3"/>
  <c r="D217" i="10"/>
  <c r="D703" i="3"/>
  <c r="D424" i="3"/>
  <c r="D269" i="3"/>
  <c r="D440" i="3"/>
  <c r="D799" i="3"/>
  <c r="D723" i="3"/>
  <c r="D833" i="3"/>
  <c r="D497" i="3"/>
  <c r="D42" i="10"/>
  <c r="D257" i="3"/>
  <c r="D251" i="3"/>
  <c r="D710" i="3"/>
  <c r="D471" i="3"/>
  <c r="D716" i="3"/>
  <c r="D766" i="3"/>
  <c r="D785" i="3"/>
  <c r="D383" i="3"/>
  <c r="D857" i="3"/>
  <c r="D357" i="3"/>
  <c r="D358" i="3"/>
  <c r="D11" i="10"/>
  <c r="D859" i="3"/>
  <c r="D674" i="10"/>
  <c r="D888" i="3"/>
  <c r="D372" i="3"/>
  <c r="D299" i="3"/>
  <c r="D611" i="3"/>
  <c r="D966" i="3"/>
  <c r="D332" i="3"/>
  <c r="D553" i="3"/>
  <c r="D471" i="10"/>
  <c r="D209" i="10"/>
  <c r="D824" i="10"/>
  <c r="D403" i="3"/>
  <c r="D377" i="3"/>
  <c r="D701" i="3"/>
  <c r="D437" i="10"/>
  <c r="D724" i="3"/>
  <c r="D866" i="3"/>
  <c r="D230" i="10"/>
  <c r="D394" i="3"/>
  <c r="D409" i="3"/>
  <c r="D293" i="3"/>
  <c r="D963" i="10"/>
  <c r="D733" i="10"/>
  <c r="D330" i="3"/>
  <c r="D648" i="3"/>
  <c r="D473" i="3"/>
  <c r="D413" i="10"/>
  <c r="D425" i="3"/>
  <c r="D501" i="3"/>
  <c r="D433" i="3"/>
  <c r="D254" i="3"/>
  <c r="D574" i="3"/>
  <c r="D492" i="3"/>
  <c r="D679" i="3"/>
  <c r="D349" i="3"/>
  <c r="D816" i="3"/>
  <c r="D938" i="3"/>
  <c r="D835" i="3"/>
  <c r="D43" i="10"/>
  <c r="D557" i="3"/>
  <c r="D721" i="3"/>
  <c r="D815" i="3"/>
  <c r="D991" i="3"/>
  <c r="D696" i="3"/>
  <c r="D351" i="3"/>
  <c r="D661" i="3"/>
  <c r="D953" i="3"/>
  <c r="D253" i="3"/>
  <c r="D932" i="3"/>
  <c r="D597" i="3"/>
  <c r="D339" i="3"/>
  <c r="D458" i="3"/>
  <c r="D307" i="3"/>
  <c r="D737" i="3"/>
  <c r="D820" i="3"/>
  <c r="D266" i="10"/>
  <c r="D562" i="3"/>
  <c r="D924" i="3"/>
  <c r="D838" i="3"/>
  <c r="D281" i="3"/>
  <c r="D261" i="10"/>
  <c r="D976" i="3"/>
  <c r="D266" i="3"/>
  <c r="D891" i="3"/>
  <c r="D481" i="10"/>
  <c r="D354" i="3"/>
  <c r="D964" i="3"/>
  <c r="D73" i="10"/>
  <c r="D510" i="10"/>
  <c r="D166" i="10"/>
  <c r="D80" i="10"/>
  <c r="D25" i="10"/>
  <c r="D605" i="3"/>
  <c r="D312" i="3"/>
  <c r="D795" i="10"/>
  <c r="D738" i="3"/>
  <c r="D395" i="3"/>
  <c r="D441" i="3"/>
  <c r="D699" i="3"/>
  <c r="D277" i="3"/>
  <c r="D614" i="3"/>
  <c r="D468" i="3"/>
  <c r="D849" i="3"/>
  <c r="D550" i="10"/>
  <c r="D339" i="10"/>
  <c r="D834" i="3"/>
  <c r="D279" i="3"/>
  <c r="D767" i="3"/>
  <c r="D175" i="10"/>
  <c r="D808" i="3"/>
  <c r="D485" i="3"/>
  <c r="D798" i="10"/>
  <c r="D390" i="3"/>
  <c r="D887" i="3"/>
  <c r="D759" i="10"/>
  <c r="D971" i="3"/>
  <c r="D117" i="10"/>
  <c r="D101" i="10"/>
  <c r="D123" i="10"/>
  <c r="D88" i="10"/>
  <c r="D224" i="10"/>
  <c r="D604" i="3"/>
  <c r="D412" i="3"/>
  <c r="D651" i="10"/>
  <c r="D734" i="3"/>
  <c r="D321" i="3"/>
  <c r="D519" i="10"/>
  <c r="D943" i="10"/>
  <c r="D575" i="10"/>
  <c r="D359" i="3"/>
  <c r="D657" i="3"/>
  <c r="D709" i="3"/>
  <c r="D243" i="10"/>
  <c r="D309" i="3"/>
  <c r="D455" i="10"/>
  <c r="D531" i="3"/>
  <c r="D375" i="3"/>
  <c r="D342" i="10"/>
  <c r="D639" i="3"/>
  <c r="D996" i="3"/>
  <c r="D800" i="3"/>
  <c r="D943" i="3"/>
  <c r="D720" i="3"/>
  <c r="D583" i="10"/>
  <c r="D392" i="10"/>
  <c r="D900" i="3"/>
  <c r="D255" i="3"/>
  <c r="D259" i="3"/>
  <c r="D7" i="10"/>
  <c r="D618" i="10"/>
  <c r="D603" i="3"/>
  <c r="D990" i="10"/>
  <c r="D554" i="10"/>
  <c r="D422" i="3"/>
  <c r="D928" i="10"/>
  <c r="D284" i="3"/>
  <c r="D845" i="3"/>
  <c r="D910" i="3"/>
  <c r="D442" i="3"/>
  <c r="D320" i="3"/>
  <c r="D324" i="3"/>
  <c r="D640" i="3"/>
  <c r="D350" i="3"/>
  <c r="D275" i="3"/>
  <c r="D483" i="3"/>
  <c r="D276" i="3"/>
  <c r="D888" i="10"/>
  <c r="D125" i="10"/>
  <c r="D536" i="3"/>
  <c r="D811" i="3"/>
  <c r="D248" i="10"/>
  <c r="D750" i="3"/>
  <c r="D480" i="10"/>
  <c r="D814" i="3"/>
  <c r="D610" i="3"/>
  <c r="D786" i="3"/>
  <c r="D783" i="10"/>
  <c r="D869" i="3"/>
  <c r="D618" i="3"/>
  <c r="D306" i="3"/>
  <c r="D466" i="3"/>
  <c r="D938" i="10"/>
  <c r="D416" i="3"/>
  <c r="D579" i="3"/>
  <c r="D665" i="3"/>
  <c r="D934" i="10"/>
  <c r="D804" i="10"/>
  <c r="D935" i="10"/>
  <c r="D730" i="10"/>
  <c r="D461" i="10"/>
  <c r="D520" i="10"/>
  <c r="D666" i="10"/>
  <c r="D913" i="3"/>
  <c r="D298" i="3"/>
  <c r="D180" i="10"/>
  <c r="D318" i="3"/>
  <c r="D76" i="10"/>
  <c r="D90" i="10"/>
  <c r="D895" i="3"/>
  <c r="D151" i="10"/>
  <c r="D364" i="3"/>
  <c r="D66" i="10"/>
  <c r="D356" i="10"/>
  <c r="D15" i="10"/>
  <c r="D791" i="3"/>
  <c r="D415" i="3"/>
  <c r="D900" i="10"/>
  <c r="D51" i="10"/>
  <c r="D311" i="3"/>
  <c r="D928" i="3"/>
  <c r="D810" i="3"/>
  <c r="D634" i="3"/>
  <c r="D173" i="10"/>
  <c r="D58" i="10"/>
  <c r="D992" i="3"/>
  <c r="D540" i="3"/>
  <c r="D747" i="3"/>
  <c r="D977" i="3"/>
  <c r="D806" i="3"/>
  <c r="D535" i="3"/>
  <c r="D128" i="10"/>
  <c r="D465" i="3"/>
  <c r="D420" i="3"/>
  <c r="D289" i="3"/>
  <c r="D512" i="10"/>
  <c r="D590" i="3"/>
  <c r="D161" i="10"/>
  <c r="D61" i="10"/>
  <c r="D340" i="3"/>
  <c r="D421" i="3"/>
  <c r="D226" i="10"/>
  <c r="D937" i="3"/>
  <c r="D602" i="10"/>
  <c r="D495" i="3"/>
  <c r="D844" i="3"/>
  <c r="D731" i="3"/>
  <c r="D828" i="3"/>
  <c r="D376" i="3"/>
  <c r="D758" i="3"/>
  <c r="D165" i="10"/>
  <c r="D411" i="3"/>
  <c r="D601" i="3"/>
  <c r="D245" i="10"/>
  <c r="D576" i="3"/>
  <c r="D582" i="3"/>
  <c r="D948" i="3"/>
  <c r="D987" i="3"/>
  <c r="D741" i="3"/>
  <c r="D361" i="3"/>
  <c r="D656" i="3"/>
  <c r="D683" i="3"/>
  <c r="D38" i="3"/>
  <c r="D268" i="3"/>
  <c r="D567" i="3"/>
  <c r="D297" i="3"/>
  <c r="D989" i="3"/>
  <c r="D615" i="10"/>
  <c r="D436" i="3"/>
  <c r="D871" i="10"/>
  <c r="D962" i="3"/>
  <c r="D178" i="10"/>
  <c r="D472" i="3"/>
  <c r="D337" i="3"/>
  <c r="D274" i="3"/>
  <c r="D46" i="10"/>
  <c r="D355" i="3"/>
  <c r="D488" i="3"/>
  <c r="D105" i="10"/>
  <c r="D366" i="3"/>
  <c r="D589" i="10"/>
  <c r="D990" i="3"/>
  <c r="D997" i="3"/>
  <c r="D363" i="3"/>
  <c r="D141" i="10"/>
  <c r="D678" i="3"/>
  <c r="D530" i="3"/>
  <c r="D55" i="10"/>
  <c r="D616" i="3"/>
  <c r="D512" i="3"/>
  <c r="D199" i="10"/>
  <c r="D585" i="10"/>
  <c r="D847" i="10"/>
  <c r="D931" i="3"/>
  <c r="D374" i="3"/>
  <c r="D302" i="3"/>
  <c r="D59" i="10"/>
  <c r="D22" i="10"/>
  <c r="D736" i="10"/>
  <c r="D631" i="3"/>
  <c r="D347" i="3"/>
  <c r="D262" i="3"/>
  <c r="D570" i="3"/>
  <c r="D357" i="10"/>
  <c r="D980" i="3"/>
  <c r="D328" i="3"/>
  <c r="D17" i="10"/>
  <c r="D149" i="10"/>
  <c r="D736" i="3"/>
  <c r="D802" i="10"/>
  <c r="D825" i="3"/>
  <c r="D389" i="3"/>
  <c r="D263" i="10"/>
  <c r="D832" i="3"/>
  <c r="D384" i="3"/>
  <c r="D594" i="3"/>
  <c r="D898" i="3"/>
  <c r="D294" i="3"/>
  <c r="D438" i="3"/>
  <c r="D369" i="3"/>
  <c r="D600" i="3"/>
  <c r="D880" i="3"/>
  <c r="D746" i="3"/>
  <c r="D203" i="10"/>
  <c r="D325" i="10"/>
  <c r="D308" i="3"/>
  <c r="D398" i="3"/>
  <c r="D459" i="3"/>
  <c r="D572" i="3"/>
  <c r="D39" i="10"/>
  <c r="D583" i="3"/>
  <c r="D350" i="10"/>
  <c r="D862" i="3"/>
  <c r="D519" i="3"/>
  <c r="D674" i="3"/>
  <c r="D819" i="10"/>
  <c r="D291" i="3"/>
  <c r="D743" i="3"/>
  <c r="D296" i="3"/>
  <c r="D984" i="3"/>
  <c r="D664" i="3"/>
  <c r="D755" i="10"/>
  <c r="D50" i="10"/>
  <c r="D220" i="10"/>
  <c r="D393" i="3"/>
  <c r="D925" i="3"/>
  <c r="D338" i="3"/>
  <c r="D876" i="3"/>
  <c r="D258" i="3"/>
  <c r="D432" i="3"/>
  <c r="D95" i="10"/>
  <c r="D675" i="3"/>
  <c r="D347" i="10"/>
  <c r="D596" i="3"/>
  <c r="D419" i="10"/>
  <c r="D752" i="3"/>
  <c r="D870" i="3"/>
  <c r="D402" i="3"/>
  <c r="D589" i="3"/>
  <c r="D623" i="10"/>
  <c r="D429" i="3"/>
  <c r="D558" i="3"/>
  <c r="D345" i="3"/>
  <c r="D392" i="3"/>
  <c r="D303" i="3"/>
  <c r="D313" i="3"/>
  <c r="D214" i="10"/>
  <c r="D972" i="10"/>
  <c r="D64" i="10"/>
  <c r="D879" i="10"/>
  <c r="D986" i="10"/>
  <c r="D649" i="3"/>
  <c r="D578" i="3"/>
  <c r="D889" i="10"/>
  <c r="D163" i="10"/>
  <c r="D568" i="3"/>
  <c r="D647" i="3"/>
  <c r="D404" i="3"/>
  <c r="D227" i="3"/>
  <c r="D234" i="3"/>
  <c r="D210" i="3"/>
  <c r="D204" i="3"/>
  <c r="D245" i="3"/>
  <c r="D216" i="3"/>
  <c r="D218" i="3"/>
  <c r="D231" i="3"/>
  <c r="D208" i="3"/>
  <c r="D223" i="3"/>
  <c r="D239" i="3"/>
  <c r="D209" i="3"/>
  <c r="D235" i="3"/>
  <c r="D486" i="3"/>
  <c r="D78" i="10"/>
  <c r="D908" i="3"/>
  <c r="D565" i="10"/>
  <c r="D788" i="3"/>
  <c r="D450" i="3"/>
  <c r="D871" i="3"/>
  <c r="D882" i="3"/>
  <c r="D305" i="3"/>
  <c r="D856" i="10"/>
  <c r="D619" i="3"/>
  <c r="D56" i="10"/>
  <c r="D854" i="3"/>
  <c r="D283" i="3"/>
  <c r="D719" i="3"/>
  <c r="D129" i="10"/>
  <c r="D79" i="10"/>
  <c r="D223" i="10"/>
  <c r="D794" i="10"/>
  <c r="D954" i="3"/>
  <c r="D976" i="10"/>
  <c r="D685" i="3"/>
  <c r="D587" i="3"/>
  <c r="D353" i="3"/>
  <c r="D523" i="3"/>
  <c r="D812" i="3"/>
  <c r="D38" i="10"/>
  <c r="D32" i="10"/>
  <c r="D31" i="10"/>
  <c r="D28" i="10"/>
  <c r="D303" i="10"/>
  <c r="D507" i="3"/>
  <c r="D382" i="3"/>
  <c r="D565" i="3"/>
  <c r="D354" i="10"/>
  <c r="D401" i="3"/>
  <c r="D708" i="3"/>
  <c r="D426" i="3"/>
  <c r="D142" i="10"/>
  <c r="D902" i="3"/>
  <c r="D613" i="3"/>
  <c r="D254" i="10"/>
  <c r="D625" i="3"/>
  <c r="D502" i="3"/>
  <c r="D470" i="3"/>
  <c r="D584" i="10"/>
  <c r="D204" i="10"/>
  <c r="D998" i="3"/>
  <c r="D503" i="10"/>
  <c r="D560" i="3"/>
  <c r="D346" i="3"/>
  <c r="D748" i="3"/>
  <c r="D378" i="3"/>
  <c r="D437" i="3"/>
  <c r="D867" i="3"/>
  <c r="D916" i="3"/>
  <c r="D348" i="3"/>
  <c r="D489" i="3"/>
  <c r="D290" i="3"/>
  <c r="D824" i="3"/>
  <c r="D285" i="10"/>
  <c r="D569" i="3"/>
  <c r="D84" i="10"/>
  <c r="D899" i="10"/>
  <c r="D791" i="10"/>
  <c r="D491" i="3"/>
  <c r="D615" i="3"/>
  <c r="D188" i="10"/>
  <c r="D413" i="3"/>
  <c r="D527" i="3"/>
  <c r="D29" i="10"/>
  <c r="D774" i="3"/>
  <c r="D408" i="3"/>
  <c r="D479" i="10"/>
  <c r="D406" i="3"/>
  <c r="D448" i="3"/>
  <c r="D315" i="3"/>
  <c r="D535" i="10"/>
  <c r="D212" i="3"/>
  <c r="D221" i="3"/>
  <c r="D199" i="3"/>
  <c r="D241" i="3"/>
  <c r="D240" i="3"/>
  <c r="D220" i="3"/>
  <c r="D242" i="3"/>
  <c r="D228" i="3"/>
  <c r="D97" i="10"/>
  <c r="D373" i="3"/>
  <c r="D847" i="3"/>
  <c r="D417" i="3"/>
  <c r="D316" i="3"/>
  <c r="D566" i="3"/>
  <c r="D906" i="10"/>
  <c r="D326" i="3"/>
  <c r="D225" i="10"/>
  <c r="D367" i="3"/>
  <c r="D439" i="3"/>
  <c r="D878" i="3"/>
  <c r="D620" i="3"/>
  <c r="D410" i="3"/>
  <c r="D672" i="3"/>
  <c r="D770" i="3"/>
  <c r="D705" i="3"/>
  <c r="D300" i="3"/>
  <c r="D676" i="3"/>
  <c r="D983" i="10"/>
  <c r="D840" i="3"/>
  <c r="D131" i="10"/>
  <c r="D498" i="3"/>
  <c r="D776" i="3"/>
  <c r="D463" i="3"/>
  <c r="D860" i="10"/>
  <c r="D681" i="3"/>
  <c r="D733" i="3"/>
  <c r="D941" i="3"/>
  <c r="D684" i="3"/>
  <c r="D975" i="10"/>
  <c r="D571" i="3"/>
  <c r="D893" i="10"/>
  <c r="D323" i="3"/>
  <c r="D764" i="3"/>
  <c r="D663" i="3"/>
  <c r="D879" i="3"/>
  <c r="D644" i="10"/>
  <c r="D342" i="3"/>
  <c r="D730" i="3"/>
  <c r="D868" i="3"/>
  <c r="D314" i="3"/>
  <c r="D396" i="3"/>
  <c r="D221" i="10"/>
  <c r="D447" i="3"/>
  <c r="D613" i="10"/>
  <c r="D252" i="3"/>
  <c r="D273" i="3"/>
  <c r="D552" i="3"/>
  <c r="D478" i="3"/>
  <c r="D659" i="3"/>
  <c r="D504" i="3"/>
  <c r="D292" i="10"/>
  <c r="D607" i="3"/>
  <c r="D556" i="3"/>
  <c r="D341" i="3"/>
  <c r="D761" i="10"/>
  <c r="D344" i="3"/>
  <c r="D291" i="10"/>
  <c r="D430" i="3"/>
  <c r="D174" i="10"/>
  <c r="D398" i="10"/>
  <c r="D798" i="3"/>
  <c r="D702" i="3"/>
  <c r="D809" i="3"/>
  <c r="D212" i="10"/>
  <c r="D894" i="3"/>
  <c r="D856" i="3"/>
  <c r="D872" i="3"/>
  <c r="D906" i="3"/>
  <c r="D285" i="3"/>
  <c r="D228" i="10"/>
  <c r="D155" i="10"/>
  <c r="D414" i="3"/>
  <c r="D848" i="10"/>
  <c r="D4" i="10"/>
  <c r="D637" i="3"/>
  <c r="D821" i="3"/>
  <c r="D211" i="3"/>
  <c r="D230" i="3"/>
  <c r="D238" i="3"/>
  <c r="D233" i="3"/>
  <c r="D201" i="3"/>
  <c r="D198" i="3"/>
  <c r="D244" i="3"/>
  <c r="D225" i="3"/>
  <c r="D249" i="3"/>
  <c r="D207" i="3"/>
  <c r="D202" i="3"/>
  <c r="D718" i="3"/>
  <c r="D582" i="10"/>
  <c r="D831" i="3"/>
  <c r="D921" i="10"/>
  <c r="D322" i="3"/>
  <c r="D162" i="10"/>
  <c r="D356" i="3"/>
  <c r="D106" i="10"/>
  <c r="D452" i="3"/>
  <c r="D971" i="10"/>
  <c r="D694" i="3"/>
  <c r="D561" i="3"/>
  <c r="D278" i="3"/>
  <c r="D435" i="3"/>
  <c r="D740" i="3"/>
  <c r="D267" i="3"/>
  <c r="D256" i="3"/>
  <c r="D386" i="3"/>
  <c r="D757" i="3"/>
  <c r="D917" i="3"/>
  <c r="D108" i="10"/>
  <c r="D295" i="3"/>
  <c r="D287" i="3"/>
  <c r="D532" i="3"/>
  <c r="D919" i="3"/>
  <c r="D322" i="10"/>
  <c r="D319" i="3"/>
  <c r="D541" i="3"/>
  <c r="D39" i="3"/>
  <c r="D836" i="10"/>
  <c r="D822" i="3"/>
  <c r="D444" i="3"/>
  <c r="D926" i="3"/>
  <c r="D725" i="3"/>
  <c r="D362" i="3"/>
  <c r="D669" i="3"/>
  <c r="D184" i="10"/>
  <c r="D140" i="10"/>
  <c r="D882" i="10"/>
  <c r="D897" i="3"/>
  <c r="D280" i="3"/>
  <c r="D727" i="10"/>
  <c r="D379" i="3"/>
  <c r="D626" i="3"/>
  <c r="D368" i="3"/>
  <c r="D742" i="10"/>
  <c r="D972" i="3"/>
  <c r="D579" i="10"/>
  <c r="D633" i="3"/>
  <c r="D264" i="3"/>
  <c r="D697" i="3"/>
  <c r="D423" i="10"/>
  <c r="D474" i="3"/>
  <c r="D207" i="10"/>
  <c r="D381" i="3"/>
  <c r="D661" i="10"/>
  <c r="D434" i="3"/>
  <c r="D183" i="10"/>
  <c r="D336" i="3"/>
  <c r="D841" i="3"/>
  <c r="D449" i="3"/>
  <c r="D563" i="10"/>
  <c r="D994" i="3"/>
  <c r="D388" i="3"/>
  <c r="D689" i="3"/>
  <c r="D645" i="3"/>
  <c r="D722" i="3"/>
  <c r="D502" i="10"/>
  <c r="D501" i="10"/>
  <c r="D608" i="3"/>
  <c r="D494" i="3"/>
  <c r="D654" i="3"/>
  <c r="D270" i="3"/>
  <c r="D136" i="10"/>
  <c r="D360" i="3"/>
  <c r="D912" i="3"/>
  <c r="D763" i="3"/>
  <c r="D205" i="3"/>
  <c r="D226" i="3"/>
  <c r="D213" i="3"/>
  <c r="D229" i="3"/>
  <c r="D224" i="3"/>
  <c r="D236" i="3"/>
  <c r="D247" i="3"/>
  <c r="D237" i="3"/>
  <c r="D206" i="3"/>
  <c r="D232" i="3"/>
  <c r="D219" i="3"/>
  <c r="D248" i="3"/>
  <c r="D200" i="3"/>
  <c r="D246" i="3"/>
  <c r="D215" i="3"/>
  <c r="D214" i="3"/>
  <c r="D203" i="3"/>
  <c r="D243" i="3"/>
  <c r="D222" i="3"/>
  <c r="D217" i="3"/>
  <c r="D98" i="3"/>
  <c r="D99" i="3"/>
  <c r="D3" i="3"/>
  <c r="D96" i="3"/>
  <c r="D101" i="3"/>
  <c r="D2" i="3"/>
  <c r="D100" i="3"/>
  <c r="D97" i="3"/>
  <c r="D70" i="3"/>
  <c r="D92" i="3"/>
  <c r="D84" i="3"/>
  <c r="D94" i="3"/>
  <c r="D79" i="3"/>
  <c r="D91" i="3"/>
  <c r="D52" i="3"/>
  <c r="D27" i="3"/>
  <c r="D15" i="3"/>
  <c r="D67" i="3"/>
  <c r="D23" i="3"/>
  <c r="D44" i="3"/>
  <c r="D50" i="3"/>
  <c r="D42" i="3"/>
  <c r="D55" i="3"/>
  <c r="D45" i="3"/>
  <c r="D5" i="3"/>
  <c r="D22" i="3"/>
  <c r="D24" i="3"/>
  <c r="D32" i="3"/>
  <c r="D8" i="3"/>
  <c r="D28" i="3"/>
  <c r="D90" i="3"/>
  <c r="D74" i="3"/>
  <c r="D75" i="3"/>
  <c r="D71" i="3"/>
  <c r="D82" i="3"/>
  <c r="D80" i="3"/>
  <c r="D88" i="3"/>
  <c r="D31" i="3"/>
  <c r="D6" i="3"/>
  <c r="D4" i="3"/>
  <c r="D30" i="3"/>
  <c r="D63" i="3"/>
  <c r="D46" i="3"/>
  <c r="D68" i="3"/>
  <c r="D51" i="3"/>
  <c r="D36" i="3"/>
  <c r="D40" i="3"/>
  <c r="D43" i="3"/>
  <c r="D66" i="3"/>
  <c r="D37" i="3"/>
  <c r="D18" i="3"/>
  <c r="D69" i="3"/>
  <c r="D25" i="3"/>
  <c r="D81" i="3"/>
  <c r="D78" i="3"/>
  <c r="D89" i="3"/>
  <c r="D87" i="3"/>
  <c r="D95" i="3"/>
  <c r="D85" i="3"/>
  <c r="D76" i="3"/>
  <c r="D34" i="3"/>
  <c r="D54" i="3"/>
  <c r="D16" i="3"/>
  <c r="D17" i="3"/>
  <c r="D21" i="3"/>
  <c r="D12" i="3"/>
  <c r="D53" i="3"/>
  <c r="D48" i="3"/>
  <c r="D26" i="3"/>
  <c r="D64" i="3"/>
  <c r="D58" i="3"/>
  <c r="D35" i="3"/>
  <c r="D60" i="3"/>
  <c r="D61" i="3"/>
  <c r="D13" i="3"/>
  <c r="D41" i="3"/>
  <c r="D83" i="3"/>
  <c r="D72" i="3"/>
  <c r="D73" i="3"/>
  <c r="D77" i="3"/>
  <c r="D86" i="3"/>
  <c r="D93" i="3"/>
  <c r="D59" i="3"/>
  <c r="D57" i="3"/>
  <c r="D9" i="3"/>
  <c r="D62" i="3"/>
  <c r="D49" i="3"/>
  <c r="D56" i="3"/>
  <c r="D29" i="3"/>
  <c r="D20" i="3"/>
  <c r="D19" i="3"/>
  <c r="D14" i="3"/>
  <c r="D10" i="3"/>
  <c r="D65" i="3"/>
  <c r="D11" i="3"/>
  <c r="D7" i="3"/>
  <c r="D33" i="3"/>
  <c r="D47" i="3"/>
  <c r="D105" i="3"/>
  <c r="D103" i="3"/>
  <c r="D104" i="3"/>
  <c r="D102" i="3"/>
  <c r="D121" i="3"/>
  <c r="D129" i="3"/>
  <c r="D151" i="3"/>
  <c r="D183" i="3"/>
  <c r="D117" i="3"/>
  <c r="D188" i="3"/>
  <c r="D181" i="3"/>
  <c r="D170" i="3"/>
  <c r="D158" i="3"/>
  <c r="D138" i="3"/>
  <c r="D134" i="3"/>
  <c r="D157" i="3"/>
  <c r="D176" i="3"/>
  <c r="D187" i="3"/>
  <c r="D197" i="3"/>
  <c r="D136" i="3"/>
  <c r="D119" i="3"/>
  <c r="D109" i="3"/>
  <c r="D171" i="3"/>
  <c r="D107" i="3"/>
  <c r="D110" i="3"/>
  <c r="D189" i="3"/>
  <c r="D127" i="3"/>
  <c r="D192" i="3"/>
  <c r="D147" i="3"/>
  <c r="D168" i="3"/>
  <c r="D120" i="3"/>
  <c r="D161" i="3"/>
  <c r="D153" i="3"/>
  <c r="D152" i="3"/>
  <c r="D140" i="3"/>
  <c r="D190" i="3"/>
  <c r="D182" i="3"/>
  <c r="D130" i="3"/>
  <c r="D162" i="3"/>
  <c r="D139" i="3"/>
  <c r="D191" i="3"/>
  <c r="D122" i="3"/>
  <c r="D114" i="3"/>
  <c r="D164" i="3"/>
  <c r="D144" i="3"/>
  <c r="D124" i="3"/>
  <c r="D169" i="3"/>
  <c r="D173" i="3"/>
  <c r="D175" i="3"/>
  <c r="D186" i="3"/>
  <c r="D141" i="3"/>
  <c r="D133" i="3"/>
  <c r="D194" i="3"/>
  <c r="D179" i="3"/>
  <c r="D115" i="3"/>
  <c r="D149" i="3"/>
  <c r="D195" i="3"/>
  <c r="D177" i="3"/>
  <c r="D142" i="3"/>
  <c r="D184" i="3"/>
  <c r="D159" i="3"/>
  <c r="D165" i="3"/>
  <c r="D123" i="3"/>
  <c r="D172" i="3"/>
  <c r="D106" i="3"/>
  <c r="D148" i="3"/>
  <c r="D160" i="3"/>
  <c r="D154" i="3"/>
  <c r="D145" i="3"/>
  <c r="D167" i="3"/>
  <c r="D150" i="3"/>
  <c r="D118" i="3"/>
  <c r="D126" i="3"/>
  <c r="D125" i="3"/>
  <c r="D111" i="3"/>
  <c r="D135" i="3"/>
  <c r="D185" i="3"/>
  <c r="D163" i="3"/>
  <c r="D156" i="3"/>
  <c r="D131" i="3"/>
  <c r="D180" i="3"/>
  <c r="D193" i="3"/>
  <c r="D113" i="3"/>
  <c r="D166" i="3"/>
  <c r="D128" i="3"/>
  <c r="D137" i="3"/>
  <c r="D146" i="3"/>
  <c r="D178" i="3"/>
  <c r="D155" i="3"/>
  <c r="D174" i="3"/>
  <c r="D196" i="3"/>
  <c r="D143" i="3"/>
  <c r="D108" i="3"/>
  <c r="D116" i="3"/>
  <c r="D132" i="3"/>
  <c r="D112" i="3"/>
  <c r="AL896" i="4" l="1"/>
  <c r="AO896" i="4"/>
  <c r="AP968" i="4"/>
  <c r="AM968" i="4"/>
  <c r="AL256" i="4"/>
  <c r="AR256" i="4" s="1"/>
  <c r="AL864" i="4"/>
  <c r="AR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J127" i="3"/>
  <c r="I127" i="3"/>
  <c r="K127" i="3"/>
  <c r="H127" i="3"/>
  <c r="F127" i="3"/>
  <c r="H130" i="3"/>
  <c r="F130" i="3"/>
  <c r="I130" i="3"/>
  <c r="K130" i="3"/>
  <c r="J130" i="3"/>
  <c r="H78" i="3"/>
  <c r="F78" i="3"/>
  <c r="I78" i="3"/>
  <c r="K78" i="3"/>
  <c r="J78" i="3"/>
  <c r="I67" i="3"/>
  <c r="K67" i="3"/>
  <c r="J67" i="3"/>
  <c r="H67" i="3"/>
  <c r="F67" i="3"/>
  <c r="K76" i="3"/>
  <c r="F76" i="3"/>
  <c r="I76" i="3"/>
  <c r="H76" i="3"/>
  <c r="J76" i="3"/>
  <c r="F11" i="3"/>
  <c r="J11" i="3"/>
  <c r="K11" i="3"/>
  <c r="I11" i="3"/>
  <c r="H11" i="3"/>
  <c r="F19" i="3"/>
  <c r="I19" i="3"/>
  <c r="H19" i="3"/>
  <c r="J19" i="3"/>
  <c r="K19" i="3"/>
  <c r="K182" i="3"/>
  <c r="F182" i="3"/>
  <c r="I182" i="3"/>
  <c r="J182" i="3"/>
  <c r="H182" i="3"/>
  <c r="H28" i="3"/>
  <c r="F28" i="3"/>
  <c r="I28" i="3"/>
  <c r="K28" i="3"/>
  <c r="J28" i="3"/>
  <c r="F55" i="3"/>
  <c r="I55" i="3"/>
  <c r="J55" i="3"/>
  <c r="K55" i="3"/>
  <c r="H55" i="3"/>
  <c r="I148" i="3"/>
  <c r="F148" i="3"/>
  <c r="J148" i="3"/>
  <c r="K148" i="3"/>
  <c r="H148" i="3"/>
  <c r="H189" i="3"/>
  <c r="F189" i="3"/>
  <c r="J189" i="3"/>
  <c r="I189" i="3"/>
  <c r="K189" i="3"/>
  <c r="J112" i="3"/>
  <c r="F112" i="3"/>
  <c r="K112" i="3"/>
  <c r="I112" i="3"/>
  <c r="H112" i="3"/>
  <c r="J60" i="3"/>
  <c r="F60" i="3"/>
  <c r="H60" i="3"/>
  <c r="K60" i="3"/>
  <c r="I60" i="3"/>
  <c r="K217" i="3"/>
  <c r="H217" i="3"/>
  <c r="F217" i="3"/>
  <c r="J217" i="3"/>
  <c r="I217" i="3"/>
  <c r="I222" i="3"/>
  <c r="J222" i="3"/>
  <c r="H222" i="3"/>
  <c r="F222" i="3"/>
  <c r="K222" i="3"/>
  <c r="H110" i="3"/>
  <c r="K110" i="3"/>
  <c r="I110" i="3"/>
  <c r="J110" i="3"/>
  <c r="F110" i="3"/>
  <c r="I37" i="3"/>
  <c r="J37" i="3"/>
  <c r="H37" i="3"/>
  <c r="F37" i="3"/>
  <c r="K37" i="3"/>
  <c r="H243" i="3"/>
  <c r="F243" i="3"/>
  <c r="J243" i="3"/>
  <c r="I243" i="3"/>
  <c r="K243" i="3"/>
  <c r="H111" i="3"/>
  <c r="J111" i="3"/>
  <c r="K111" i="3"/>
  <c r="F111" i="3"/>
  <c r="I111" i="3"/>
  <c r="F106" i="3"/>
  <c r="K106" i="3"/>
  <c r="I106" i="3"/>
  <c r="H106" i="3"/>
  <c r="J106" i="3"/>
  <c r="J107" i="3"/>
  <c r="H107" i="3"/>
  <c r="F107" i="3"/>
  <c r="I107" i="3"/>
  <c r="K107" i="3"/>
  <c r="J132" i="3"/>
  <c r="K132" i="3"/>
  <c r="I132" i="3"/>
  <c r="F132" i="3"/>
  <c r="H132" i="3"/>
  <c r="J62" i="3"/>
  <c r="I62" i="3"/>
  <c r="K62" i="3"/>
  <c r="F62" i="3"/>
  <c r="H62" i="3"/>
  <c r="K190" i="3"/>
  <c r="H190" i="3"/>
  <c r="I190" i="3"/>
  <c r="F190" i="3"/>
  <c r="J190" i="3"/>
  <c r="H172" i="3"/>
  <c r="K172" i="3"/>
  <c r="I172" i="3"/>
  <c r="F172" i="3"/>
  <c r="J172" i="3"/>
  <c r="I171" i="3"/>
  <c r="J171" i="3"/>
  <c r="F171" i="3"/>
  <c r="K171" i="3"/>
  <c r="H171" i="3"/>
  <c r="H17" i="3"/>
  <c r="J17" i="3"/>
  <c r="F17" i="3"/>
  <c r="I17" i="3"/>
  <c r="K17" i="3"/>
  <c r="H47" i="3"/>
  <c r="J47" i="3"/>
  <c r="I47" i="3"/>
  <c r="F47" i="3"/>
  <c r="K47" i="3"/>
  <c r="I203" i="3"/>
  <c r="H203" i="3"/>
  <c r="F203" i="3"/>
  <c r="K203" i="3"/>
  <c r="J203" i="3"/>
  <c r="K214" i="3"/>
  <c r="H214" i="3"/>
  <c r="F214" i="3"/>
  <c r="J214" i="3"/>
  <c r="I214" i="3"/>
  <c r="I104" i="3"/>
  <c r="H104" i="3"/>
  <c r="F104" i="3"/>
  <c r="J104" i="3"/>
  <c r="K104" i="3"/>
  <c r="J215" i="3"/>
  <c r="F215" i="3"/>
  <c r="K215" i="3"/>
  <c r="H215" i="3"/>
  <c r="I215" i="3"/>
  <c r="F22" i="3"/>
  <c r="K22" i="3"/>
  <c r="I22" i="3"/>
  <c r="J22" i="3"/>
  <c r="H22" i="3"/>
  <c r="F246" i="3"/>
  <c r="K246" i="3"/>
  <c r="I246" i="3"/>
  <c r="J246" i="3"/>
  <c r="H246" i="3"/>
  <c r="F116" i="3"/>
  <c r="K116" i="3"/>
  <c r="J116" i="3"/>
  <c r="I116" i="3"/>
  <c r="H116" i="3"/>
  <c r="F200" i="3"/>
  <c r="I200" i="3"/>
  <c r="H200" i="3"/>
  <c r="J200" i="3"/>
  <c r="K200" i="3"/>
  <c r="F248" i="3"/>
  <c r="H248" i="3"/>
  <c r="J248" i="3"/>
  <c r="K248" i="3"/>
  <c r="I248" i="3"/>
  <c r="F109" i="3"/>
  <c r="J109" i="3"/>
  <c r="K109" i="3"/>
  <c r="I109" i="3"/>
  <c r="H109" i="3"/>
  <c r="F108" i="3"/>
  <c r="K108" i="3"/>
  <c r="I108" i="3"/>
  <c r="J108" i="3"/>
  <c r="H108" i="3"/>
  <c r="H125" i="3"/>
  <c r="K125" i="3"/>
  <c r="I125" i="3"/>
  <c r="F125" i="3"/>
  <c r="J125" i="3"/>
  <c r="K123" i="3"/>
  <c r="H123" i="3"/>
  <c r="I123" i="3"/>
  <c r="F123" i="3"/>
  <c r="J123" i="3"/>
  <c r="K26" i="3"/>
  <c r="F26" i="3"/>
  <c r="J26" i="3"/>
  <c r="I26" i="3"/>
  <c r="H26" i="3"/>
  <c r="H30" i="3"/>
  <c r="I30" i="3"/>
  <c r="J30" i="3"/>
  <c r="K30" i="3"/>
  <c r="F30" i="3"/>
  <c r="J219" i="3"/>
  <c r="I219" i="3"/>
  <c r="K219" i="3"/>
  <c r="H219" i="3"/>
  <c r="F219" i="3"/>
  <c r="K65" i="3"/>
  <c r="H65" i="3"/>
  <c r="F65" i="3"/>
  <c r="J65" i="3"/>
  <c r="I65" i="3"/>
  <c r="H232" i="3"/>
  <c r="K232" i="3"/>
  <c r="J232" i="3"/>
  <c r="F232" i="3"/>
  <c r="I232" i="3"/>
  <c r="K15" i="3"/>
  <c r="J15" i="3"/>
  <c r="F15" i="3"/>
  <c r="I15" i="3"/>
  <c r="H15" i="3"/>
  <c r="J206" i="3"/>
  <c r="H206" i="3"/>
  <c r="F206" i="3"/>
  <c r="I206" i="3"/>
  <c r="K206" i="3"/>
  <c r="J165" i="3"/>
  <c r="I165" i="3"/>
  <c r="F165" i="3"/>
  <c r="H165" i="3"/>
  <c r="K165" i="3"/>
  <c r="J119" i="3"/>
  <c r="F119" i="3"/>
  <c r="H119" i="3"/>
  <c r="I119" i="3"/>
  <c r="K119" i="3"/>
  <c r="J237" i="3"/>
  <c r="K237" i="3"/>
  <c r="I237" i="3"/>
  <c r="H237" i="3"/>
  <c r="F237" i="3"/>
  <c r="K41" i="3"/>
  <c r="F41" i="3"/>
  <c r="I41" i="3"/>
  <c r="H41" i="3"/>
  <c r="J41" i="3"/>
  <c r="J95" i="3"/>
  <c r="H95" i="3"/>
  <c r="F95" i="3"/>
  <c r="K95" i="3"/>
  <c r="I95" i="3"/>
  <c r="J36" i="3"/>
  <c r="K36" i="3"/>
  <c r="F36" i="3"/>
  <c r="I36" i="3"/>
  <c r="H36" i="3"/>
  <c r="J9" i="3"/>
  <c r="H9" i="3"/>
  <c r="I9" i="3"/>
  <c r="F9" i="3"/>
  <c r="K9" i="3"/>
  <c r="K247" i="3"/>
  <c r="J247" i="3"/>
  <c r="H247" i="3"/>
  <c r="F247" i="3"/>
  <c r="I247" i="3"/>
  <c r="K75" i="3"/>
  <c r="I75" i="3"/>
  <c r="J75" i="3"/>
  <c r="H75" i="3"/>
  <c r="F75" i="3"/>
  <c r="H91" i="3"/>
  <c r="J91" i="3"/>
  <c r="I91" i="3"/>
  <c r="F91" i="3"/>
  <c r="K91" i="3"/>
  <c r="I82" i="3"/>
  <c r="J82" i="3"/>
  <c r="K82" i="3"/>
  <c r="F82" i="3"/>
  <c r="H82" i="3"/>
  <c r="I102" i="3"/>
  <c r="F102" i="3"/>
  <c r="H102" i="3"/>
  <c r="J102" i="3"/>
  <c r="K102" i="3"/>
  <c r="H35" i="3"/>
  <c r="K35" i="3"/>
  <c r="J35" i="3"/>
  <c r="I35" i="3"/>
  <c r="F35" i="3"/>
  <c r="H42" i="3"/>
  <c r="F42" i="3"/>
  <c r="K42" i="3"/>
  <c r="J42" i="3"/>
  <c r="I42" i="3"/>
  <c r="K159" i="3"/>
  <c r="I159" i="3"/>
  <c r="F159" i="3"/>
  <c r="J159" i="3"/>
  <c r="H159" i="3"/>
  <c r="H25" i="3"/>
  <c r="K25" i="3"/>
  <c r="J25" i="3"/>
  <c r="F25" i="3"/>
  <c r="I25" i="3"/>
  <c r="K236" i="3"/>
  <c r="F236" i="3"/>
  <c r="H236" i="3"/>
  <c r="I236" i="3"/>
  <c r="J236" i="3"/>
  <c r="K20" i="3"/>
  <c r="H20" i="3"/>
  <c r="I20" i="3"/>
  <c r="F20" i="3"/>
  <c r="J20" i="3"/>
  <c r="I224" i="3"/>
  <c r="F224" i="3"/>
  <c r="H224" i="3"/>
  <c r="J224" i="3"/>
  <c r="K224" i="3"/>
  <c r="H229" i="3"/>
  <c r="F229" i="3"/>
  <c r="J229" i="3"/>
  <c r="K229" i="3"/>
  <c r="I229" i="3"/>
  <c r="I97" i="3"/>
  <c r="J97" i="3"/>
  <c r="F97" i="3"/>
  <c r="K97" i="3"/>
  <c r="H97" i="3"/>
  <c r="J48" i="3"/>
  <c r="K48" i="3"/>
  <c r="F48" i="3"/>
  <c r="I48" i="3"/>
  <c r="H48" i="3"/>
  <c r="H184" i="3"/>
  <c r="I184" i="3"/>
  <c r="K184" i="3"/>
  <c r="J184" i="3"/>
  <c r="F184" i="3"/>
  <c r="F94" i="3"/>
  <c r="J94" i="3"/>
  <c r="H94" i="3"/>
  <c r="K94" i="3"/>
  <c r="I94" i="3"/>
  <c r="H136" i="3"/>
  <c r="K136" i="3"/>
  <c r="J136" i="3"/>
  <c r="I136" i="3"/>
  <c r="F136" i="3"/>
  <c r="K143" i="3"/>
  <c r="H143" i="3"/>
  <c r="I143" i="3"/>
  <c r="F143" i="3"/>
  <c r="J143" i="3"/>
  <c r="H16" i="3"/>
  <c r="I16" i="3"/>
  <c r="J16" i="3"/>
  <c r="K16" i="3"/>
  <c r="F16" i="3"/>
  <c r="H140" i="3"/>
  <c r="I140" i="3"/>
  <c r="K140" i="3"/>
  <c r="F140" i="3"/>
  <c r="J140" i="3"/>
  <c r="K142" i="3"/>
  <c r="F142" i="3"/>
  <c r="I142" i="3"/>
  <c r="J142" i="3"/>
  <c r="H142" i="3"/>
  <c r="F197" i="3"/>
  <c r="J197" i="3"/>
  <c r="K197" i="3"/>
  <c r="H197" i="3"/>
  <c r="I197" i="3"/>
  <c r="F196" i="3"/>
  <c r="I196" i="3"/>
  <c r="H196" i="3"/>
  <c r="J196" i="3"/>
  <c r="K196" i="3"/>
  <c r="I126" i="3"/>
  <c r="J126" i="3"/>
  <c r="H126" i="3"/>
  <c r="K126" i="3"/>
  <c r="F126" i="3"/>
  <c r="F66" i="3"/>
  <c r="H66" i="3"/>
  <c r="J66" i="3"/>
  <c r="K66" i="3"/>
  <c r="I66" i="3"/>
  <c r="I77" i="3"/>
  <c r="F77" i="3"/>
  <c r="H77" i="3"/>
  <c r="J77" i="3"/>
  <c r="K77" i="3"/>
  <c r="J74" i="3"/>
  <c r="I74" i="3"/>
  <c r="K74" i="3"/>
  <c r="F74" i="3"/>
  <c r="H74" i="3"/>
  <c r="K86" i="3"/>
  <c r="I86" i="3"/>
  <c r="F86" i="3"/>
  <c r="J86" i="3"/>
  <c r="H86" i="3"/>
  <c r="J5" i="3"/>
  <c r="H5" i="3"/>
  <c r="F5" i="3"/>
  <c r="K5" i="3"/>
  <c r="I5" i="3"/>
  <c r="K177" i="3"/>
  <c r="J177" i="3"/>
  <c r="I177" i="3"/>
  <c r="F177" i="3"/>
  <c r="H177" i="3"/>
  <c r="I213" i="3"/>
  <c r="K213" i="3"/>
  <c r="J213" i="3"/>
  <c r="H213" i="3"/>
  <c r="F213" i="3"/>
  <c r="K8" i="3"/>
  <c r="I8" i="3"/>
  <c r="F8" i="3"/>
  <c r="H8" i="3"/>
  <c r="J8" i="3"/>
  <c r="I174" i="3"/>
  <c r="K174" i="3"/>
  <c r="F174" i="3"/>
  <c r="H174" i="3"/>
  <c r="J174" i="3"/>
  <c r="J51" i="3"/>
  <c r="K51" i="3"/>
  <c r="I51" i="3"/>
  <c r="F51" i="3"/>
  <c r="H51" i="3"/>
  <c r="K226" i="3"/>
  <c r="I226" i="3"/>
  <c r="J226" i="3"/>
  <c r="F226" i="3"/>
  <c r="H226" i="3"/>
  <c r="J33" i="3"/>
  <c r="K33" i="3"/>
  <c r="I33" i="3"/>
  <c r="H33" i="3"/>
  <c r="F33" i="3"/>
  <c r="F195" i="3"/>
  <c r="H195" i="3"/>
  <c r="J195" i="3"/>
  <c r="K195" i="3"/>
  <c r="I195" i="3"/>
  <c r="J205" i="3"/>
  <c r="H205" i="3"/>
  <c r="F205" i="3"/>
  <c r="K205" i="3"/>
  <c r="I205" i="3"/>
  <c r="K155" i="3"/>
  <c r="F155" i="3"/>
  <c r="H155" i="3"/>
  <c r="I155" i="3"/>
  <c r="J155" i="3"/>
  <c r="I3" i="3"/>
  <c r="H3" i="3"/>
  <c r="K3" i="3"/>
  <c r="F3" i="3"/>
  <c r="J3" i="3"/>
  <c r="J763" i="3"/>
  <c r="H763" i="3"/>
  <c r="F763" i="3"/>
  <c r="K763" i="3"/>
  <c r="I763" i="3"/>
  <c r="J912" i="3"/>
  <c r="F912" i="3"/>
  <c r="I912" i="3"/>
  <c r="H912" i="3"/>
  <c r="K912" i="3"/>
  <c r="F360" i="3"/>
  <c r="I360" i="3"/>
  <c r="H360" i="3"/>
  <c r="J360" i="3"/>
  <c r="K360" i="3"/>
  <c r="K270" i="3"/>
  <c r="I270" i="3"/>
  <c r="H270" i="3"/>
  <c r="J270" i="3"/>
  <c r="F270" i="3"/>
  <c r="H654" i="3"/>
  <c r="F654" i="3"/>
  <c r="K654" i="3"/>
  <c r="J654" i="3"/>
  <c r="I654" i="3"/>
  <c r="K494" i="3"/>
  <c r="I494" i="3"/>
  <c r="F494" i="3"/>
  <c r="H494" i="3"/>
  <c r="J494" i="3"/>
  <c r="J608" i="3"/>
  <c r="I608" i="3"/>
  <c r="H608" i="3"/>
  <c r="F608" i="3"/>
  <c r="K608" i="3"/>
  <c r="J722" i="3"/>
  <c r="I722" i="3"/>
  <c r="F722" i="3"/>
  <c r="H722" i="3"/>
  <c r="K722" i="3"/>
  <c r="K645" i="3"/>
  <c r="F645" i="3"/>
  <c r="I645" i="3"/>
  <c r="J645" i="3"/>
  <c r="H645" i="3"/>
  <c r="K689" i="3"/>
  <c r="H689" i="3"/>
  <c r="F689" i="3"/>
  <c r="J689" i="3"/>
  <c r="I689" i="3"/>
  <c r="J388" i="3"/>
  <c r="F388" i="3"/>
  <c r="I388" i="3"/>
  <c r="K388" i="3"/>
  <c r="H388" i="3"/>
  <c r="J994" i="3"/>
  <c r="F994" i="3"/>
  <c r="I994" i="3"/>
  <c r="K994" i="3"/>
  <c r="H994" i="3"/>
  <c r="H449" i="3"/>
  <c r="F449" i="3"/>
  <c r="I449" i="3"/>
  <c r="J449" i="3"/>
  <c r="K449" i="3"/>
  <c r="K841" i="3"/>
  <c r="J841" i="3"/>
  <c r="F841" i="3"/>
  <c r="I841" i="3"/>
  <c r="H841" i="3"/>
  <c r="K336" i="3"/>
  <c r="H336" i="3"/>
  <c r="F336" i="3"/>
  <c r="I336" i="3"/>
  <c r="J336" i="3"/>
  <c r="I434" i="3"/>
  <c r="K434" i="3"/>
  <c r="F434" i="3"/>
  <c r="J434" i="3"/>
  <c r="H434" i="3"/>
  <c r="J381" i="3"/>
  <c r="F381" i="3"/>
  <c r="H381" i="3"/>
  <c r="I381" i="3"/>
  <c r="K381" i="3"/>
  <c r="H474" i="3"/>
  <c r="J474" i="3"/>
  <c r="K474" i="3"/>
  <c r="F474" i="3"/>
  <c r="I474" i="3"/>
  <c r="F697" i="3"/>
  <c r="K697" i="3"/>
  <c r="J697" i="3"/>
  <c r="I697" i="3"/>
  <c r="H697" i="3"/>
  <c r="J264" i="3"/>
  <c r="I264" i="3"/>
  <c r="F264" i="3"/>
  <c r="H264" i="3"/>
  <c r="K264" i="3"/>
  <c r="H633" i="3"/>
  <c r="F633" i="3"/>
  <c r="J633" i="3"/>
  <c r="I633" i="3"/>
  <c r="K633" i="3"/>
  <c r="I972" i="3"/>
  <c r="K972" i="3"/>
  <c r="J972" i="3"/>
  <c r="F972" i="3"/>
  <c r="H972" i="3"/>
  <c r="J743" i="8"/>
  <c r="K743" i="8"/>
  <c r="J368" i="3"/>
  <c r="F368" i="3"/>
  <c r="K368" i="3"/>
  <c r="I368" i="3"/>
  <c r="H368" i="3"/>
  <c r="K626" i="3"/>
  <c r="J626" i="3"/>
  <c r="F626" i="3"/>
  <c r="I626" i="3"/>
  <c r="H626" i="3"/>
  <c r="F379" i="3"/>
  <c r="H379" i="3"/>
  <c r="I379" i="3"/>
  <c r="J379" i="3"/>
  <c r="K379" i="3"/>
  <c r="K728" i="8"/>
  <c r="J728" i="8"/>
  <c r="J280" i="3"/>
  <c r="K280" i="3"/>
  <c r="I280" i="3"/>
  <c r="F280" i="3"/>
  <c r="H280" i="3"/>
  <c r="I897" i="3"/>
  <c r="J897" i="3"/>
  <c r="H897" i="3"/>
  <c r="F897" i="3"/>
  <c r="K897" i="3"/>
  <c r="J883" i="8"/>
  <c r="K883" i="8"/>
  <c r="H669" i="3"/>
  <c r="K669" i="3"/>
  <c r="J669" i="3"/>
  <c r="F669" i="3"/>
  <c r="I669" i="3"/>
  <c r="H362" i="3"/>
  <c r="K362" i="3"/>
  <c r="F362" i="3"/>
  <c r="J362" i="3"/>
  <c r="I362" i="3"/>
  <c r="H725" i="3"/>
  <c r="J725" i="3"/>
  <c r="K725" i="3"/>
  <c r="I725" i="3"/>
  <c r="F725" i="3"/>
  <c r="K926" i="3"/>
  <c r="J926" i="3"/>
  <c r="F926" i="3"/>
  <c r="H926" i="3"/>
  <c r="I926" i="3"/>
  <c r="J444" i="3"/>
  <c r="F444" i="3"/>
  <c r="H444" i="3"/>
  <c r="I444" i="3"/>
  <c r="K444" i="3"/>
  <c r="K822" i="3"/>
  <c r="I822" i="3"/>
  <c r="J822" i="3"/>
  <c r="F822" i="3"/>
  <c r="H822" i="3"/>
  <c r="K837" i="8"/>
  <c r="J837" i="8"/>
  <c r="K39" i="3"/>
  <c r="I39" i="3"/>
  <c r="J39" i="3"/>
  <c r="F39" i="3"/>
  <c r="H39" i="3"/>
  <c r="K541" i="3"/>
  <c r="F541" i="3"/>
  <c r="I541" i="3"/>
  <c r="H541" i="3"/>
  <c r="J541" i="3"/>
  <c r="F319" i="3"/>
  <c r="K319" i="3"/>
  <c r="J319" i="3"/>
  <c r="H319" i="3"/>
  <c r="I319" i="3"/>
  <c r="H919" i="3"/>
  <c r="J919" i="3"/>
  <c r="F919" i="3"/>
  <c r="I919" i="3"/>
  <c r="K919" i="3"/>
  <c r="F532" i="3"/>
  <c r="K532" i="3"/>
  <c r="I532" i="3"/>
  <c r="H532" i="3"/>
  <c r="J532" i="3"/>
  <c r="F287" i="3"/>
  <c r="K287" i="3"/>
  <c r="J287" i="3"/>
  <c r="I287" i="3"/>
  <c r="H287" i="3"/>
  <c r="I295" i="3"/>
  <c r="K295" i="3"/>
  <c r="J295" i="3"/>
  <c r="H295" i="3"/>
  <c r="F295" i="3"/>
  <c r="F917" i="3"/>
  <c r="H917" i="3"/>
  <c r="I917" i="3"/>
  <c r="K917" i="3"/>
  <c r="J917" i="3"/>
  <c r="J757" i="3"/>
  <c r="I757" i="3"/>
  <c r="K757" i="3"/>
  <c r="F757" i="3"/>
  <c r="H757" i="3"/>
  <c r="H386" i="3"/>
  <c r="J386" i="3"/>
  <c r="F386" i="3"/>
  <c r="I386" i="3"/>
  <c r="K386" i="3"/>
  <c r="F256" i="3"/>
  <c r="J256" i="3"/>
  <c r="K256" i="3"/>
  <c r="I256" i="3"/>
  <c r="H256" i="3"/>
  <c r="I267" i="3"/>
  <c r="K267" i="3"/>
  <c r="J267" i="3"/>
  <c r="F267" i="3"/>
  <c r="H267" i="3"/>
  <c r="J740" i="3"/>
  <c r="K740" i="3"/>
  <c r="H740" i="3"/>
  <c r="F740" i="3"/>
  <c r="I740" i="3"/>
  <c r="J435" i="3"/>
  <c r="F435" i="3"/>
  <c r="K435" i="3"/>
  <c r="I435" i="3"/>
  <c r="H435" i="3"/>
  <c r="H278" i="3"/>
  <c r="K278" i="3"/>
  <c r="F278" i="3"/>
  <c r="I278" i="3"/>
  <c r="J278" i="3"/>
  <c r="I561" i="3"/>
  <c r="J561" i="3"/>
  <c r="F561" i="3"/>
  <c r="H561" i="3"/>
  <c r="K561" i="3"/>
  <c r="I694" i="3"/>
  <c r="K694" i="3"/>
  <c r="F694" i="3"/>
  <c r="H694" i="3"/>
  <c r="J694" i="3"/>
  <c r="K972" i="8"/>
  <c r="J972" i="8"/>
  <c r="K452" i="3"/>
  <c r="J452" i="3"/>
  <c r="F452" i="3"/>
  <c r="I452" i="3"/>
  <c r="H452" i="3"/>
  <c r="I356" i="3"/>
  <c r="K356" i="3"/>
  <c r="F356" i="3"/>
  <c r="H356" i="3"/>
  <c r="J356" i="3"/>
  <c r="I322" i="3"/>
  <c r="K322" i="3"/>
  <c r="J322" i="3"/>
  <c r="H322" i="3"/>
  <c r="F322" i="3"/>
  <c r="K922" i="8"/>
  <c r="J922" i="8"/>
  <c r="K831" i="3"/>
  <c r="H831" i="3"/>
  <c r="F831" i="3"/>
  <c r="I831" i="3"/>
  <c r="J831" i="3"/>
  <c r="F718" i="3"/>
  <c r="H718" i="3"/>
  <c r="K718" i="3"/>
  <c r="J718" i="3"/>
  <c r="I718" i="3"/>
  <c r="K149" i="3"/>
  <c r="F149" i="3"/>
  <c r="J149" i="3"/>
  <c r="I149" i="3"/>
  <c r="H149" i="3"/>
  <c r="J202" i="3"/>
  <c r="F202" i="3"/>
  <c r="K202" i="3"/>
  <c r="H202" i="3"/>
  <c r="I202" i="3"/>
  <c r="H207" i="3"/>
  <c r="I207" i="3"/>
  <c r="J207" i="3"/>
  <c r="F207" i="3"/>
  <c r="K207" i="3"/>
  <c r="I249" i="3"/>
  <c r="F249" i="3"/>
  <c r="J249" i="3"/>
  <c r="H249" i="3"/>
  <c r="K249" i="3"/>
  <c r="H93" i="3"/>
  <c r="K93" i="3"/>
  <c r="F93" i="3"/>
  <c r="I93" i="3"/>
  <c r="J93" i="3"/>
  <c r="K87" i="3"/>
  <c r="H87" i="3"/>
  <c r="I87" i="3"/>
  <c r="F87" i="3"/>
  <c r="J87" i="3"/>
  <c r="H101" i="3"/>
  <c r="F101" i="3"/>
  <c r="J101" i="3"/>
  <c r="I101" i="3"/>
  <c r="K101" i="3"/>
  <c r="H115" i="3"/>
  <c r="I115" i="3"/>
  <c r="F115" i="3"/>
  <c r="K115" i="3"/>
  <c r="J115" i="3"/>
  <c r="K50" i="3"/>
  <c r="I50" i="3"/>
  <c r="F50" i="3"/>
  <c r="H50" i="3"/>
  <c r="J50" i="3"/>
  <c r="K187" i="3"/>
  <c r="F187" i="3"/>
  <c r="J187" i="3"/>
  <c r="I187" i="3"/>
  <c r="H187" i="3"/>
  <c r="K178" i="3"/>
  <c r="F178" i="3"/>
  <c r="I178" i="3"/>
  <c r="J178" i="3"/>
  <c r="H178" i="3"/>
  <c r="H10" i="3"/>
  <c r="I10" i="3"/>
  <c r="J10" i="3"/>
  <c r="K10" i="3"/>
  <c r="F10" i="3"/>
  <c r="F225" i="3"/>
  <c r="I225" i="3"/>
  <c r="J225" i="3"/>
  <c r="H225" i="3"/>
  <c r="K225" i="3"/>
  <c r="F4" i="3"/>
  <c r="I4" i="3"/>
  <c r="H4" i="3"/>
  <c r="J4" i="3"/>
  <c r="K4" i="3"/>
  <c r="I13" i="3"/>
  <c r="H13" i="3"/>
  <c r="J13" i="3"/>
  <c r="K13" i="3"/>
  <c r="F13" i="3"/>
  <c r="I179" i="3"/>
  <c r="H179" i="3"/>
  <c r="J179" i="3"/>
  <c r="K179" i="3"/>
  <c r="F179" i="3"/>
  <c r="I176" i="3"/>
  <c r="F176" i="3"/>
  <c r="H176" i="3"/>
  <c r="K176" i="3"/>
  <c r="J176" i="3"/>
  <c r="H244" i="3"/>
  <c r="I244" i="3"/>
  <c r="F244" i="3"/>
  <c r="J244" i="3"/>
  <c r="K244" i="3"/>
  <c r="F69" i="3"/>
  <c r="I69" i="3"/>
  <c r="H69" i="3"/>
  <c r="J69" i="3"/>
  <c r="K69" i="3"/>
  <c r="I70" i="3"/>
  <c r="J70" i="3"/>
  <c r="H70" i="3"/>
  <c r="K70" i="3"/>
  <c r="F70" i="3"/>
  <c r="H92" i="3"/>
  <c r="I92" i="3"/>
  <c r="J92" i="3"/>
  <c r="F92" i="3"/>
  <c r="K92" i="3"/>
  <c r="J85" i="3"/>
  <c r="H85" i="3"/>
  <c r="K85" i="3"/>
  <c r="F85" i="3"/>
  <c r="I85" i="3"/>
  <c r="K32" i="3"/>
  <c r="J32" i="3"/>
  <c r="H32" i="3"/>
  <c r="I32" i="3"/>
  <c r="F32" i="3"/>
  <c r="J152" i="3"/>
  <c r="H152" i="3"/>
  <c r="I152" i="3"/>
  <c r="K152" i="3"/>
  <c r="F152" i="3"/>
  <c r="I29" i="3"/>
  <c r="F29" i="3"/>
  <c r="H29" i="3"/>
  <c r="K29" i="3"/>
  <c r="J29" i="3"/>
  <c r="I194" i="3"/>
  <c r="K194" i="3"/>
  <c r="J194" i="3"/>
  <c r="F194" i="3"/>
  <c r="H194" i="3"/>
  <c r="H157" i="3"/>
  <c r="I157" i="3"/>
  <c r="K157" i="3"/>
  <c r="J157" i="3"/>
  <c r="F157" i="3"/>
  <c r="I58" i="3"/>
  <c r="H58" i="3"/>
  <c r="J58" i="3"/>
  <c r="K58" i="3"/>
  <c r="F58" i="3"/>
  <c r="J198" i="3"/>
  <c r="H198" i="3"/>
  <c r="K198" i="3"/>
  <c r="F198" i="3"/>
  <c r="I198" i="3"/>
  <c r="F201" i="3"/>
  <c r="H201" i="3"/>
  <c r="I201" i="3"/>
  <c r="J201" i="3"/>
  <c r="K201" i="3"/>
  <c r="F233" i="3"/>
  <c r="K233" i="3"/>
  <c r="J233" i="3"/>
  <c r="H233" i="3"/>
  <c r="I233" i="3"/>
  <c r="F238" i="3"/>
  <c r="H238" i="3"/>
  <c r="K238" i="3"/>
  <c r="I238" i="3"/>
  <c r="J238" i="3"/>
  <c r="H146" i="3"/>
  <c r="K146" i="3"/>
  <c r="J146" i="3"/>
  <c r="I146" i="3"/>
  <c r="F146" i="3"/>
  <c r="H103" i="3"/>
  <c r="I103" i="3"/>
  <c r="J103" i="3"/>
  <c r="K103" i="3"/>
  <c r="F103" i="3"/>
  <c r="H118" i="3"/>
  <c r="I118" i="3"/>
  <c r="K118" i="3"/>
  <c r="J118" i="3"/>
  <c r="F118" i="3"/>
  <c r="I133" i="3"/>
  <c r="H133" i="3"/>
  <c r="J133" i="3"/>
  <c r="K133" i="3"/>
  <c r="F133" i="3"/>
  <c r="K134" i="3"/>
  <c r="F134" i="3"/>
  <c r="I134" i="3"/>
  <c r="H134" i="3"/>
  <c r="J134" i="3"/>
  <c r="H71" i="3"/>
  <c r="I71" i="3"/>
  <c r="F71" i="3"/>
  <c r="K71" i="3"/>
  <c r="J71" i="3"/>
  <c r="K7" i="3"/>
  <c r="H7" i="3"/>
  <c r="F7" i="3"/>
  <c r="J7" i="3"/>
  <c r="I7" i="3"/>
  <c r="J137" i="3"/>
  <c r="I137" i="3"/>
  <c r="F137" i="3"/>
  <c r="K137" i="3"/>
  <c r="H137" i="3"/>
  <c r="J53" i="3"/>
  <c r="H53" i="3"/>
  <c r="F53" i="3"/>
  <c r="I53" i="3"/>
  <c r="K53" i="3"/>
  <c r="H230" i="3"/>
  <c r="K230" i="3"/>
  <c r="J230" i="3"/>
  <c r="F230" i="3"/>
  <c r="I230" i="3"/>
  <c r="F141" i="3"/>
  <c r="J141" i="3"/>
  <c r="K141" i="3"/>
  <c r="I141" i="3"/>
  <c r="H141" i="3"/>
  <c r="J43" i="3"/>
  <c r="H43" i="3"/>
  <c r="F43" i="3"/>
  <c r="K43" i="3"/>
  <c r="I43" i="3"/>
  <c r="K138" i="3"/>
  <c r="J138" i="3"/>
  <c r="H138" i="3"/>
  <c r="I138" i="3"/>
  <c r="F138" i="3"/>
  <c r="I27" i="3"/>
  <c r="J27" i="3"/>
  <c r="K27" i="3"/>
  <c r="H27" i="3"/>
  <c r="F27" i="3"/>
  <c r="K211" i="3"/>
  <c r="I211" i="3"/>
  <c r="H211" i="3"/>
  <c r="F211" i="3"/>
  <c r="J211" i="3"/>
  <c r="J153" i="3"/>
  <c r="K153" i="3"/>
  <c r="H153" i="3"/>
  <c r="F153" i="3"/>
  <c r="I153" i="3"/>
  <c r="I186" i="3"/>
  <c r="F186" i="3"/>
  <c r="H186" i="3"/>
  <c r="K186" i="3"/>
  <c r="J186" i="3"/>
  <c r="F821" i="3"/>
  <c r="H821" i="3"/>
  <c r="I821" i="3"/>
  <c r="K821" i="3"/>
  <c r="J821" i="3"/>
  <c r="K637" i="3"/>
  <c r="H637" i="3"/>
  <c r="F637" i="3"/>
  <c r="I637" i="3"/>
  <c r="J637" i="3"/>
  <c r="J849" i="8"/>
  <c r="K849" i="8"/>
  <c r="J414" i="3"/>
  <c r="K414" i="3"/>
  <c r="H414" i="3"/>
  <c r="F414" i="3"/>
  <c r="I414" i="3"/>
  <c r="H285" i="3"/>
  <c r="F285" i="3"/>
  <c r="K285" i="3"/>
  <c r="J285" i="3"/>
  <c r="I285" i="3"/>
  <c r="I906" i="3"/>
  <c r="J906" i="3"/>
  <c r="K906" i="3"/>
  <c r="H906" i="3"/>
  <c r="F906" i="3"/>
  <c r="J872" i="3"/>
  <c r="H872" i="3"/>
  <c r="I872" i="3"/>
  <c r="K872" i="3"/>
  <c r="F872" i="3"/>
  <c r="K856" i="3"/>
  <c r="J856" i="3"/>
  <c r="F856" i="3"/>
  <c r="I856" i="3"/>
  <c r="H856" i="3"/>
  <c r="H894" i="3"/>
  <c r="K894" i="3"/>
  <c r="I894" i="3"/>
  <c r="F894" i="3"/>
  <c r="J894" i="3"/>
  <c r="J809" i="3"/>
  <c r="K809" i="3"/>
  <c r="I809" i="3"/>
  <c r="F809" i="3"/>
  <c r="H809" i="3"/>
  <c r="K702" i="3"/>
  <c r="J702" i="3"/>
  <c r="I702" i="3"/>
  <c r="H702" i="3"/>
  <c r="F702" i="3"/>
  <c r="H798" i="3"/>
  <c r="J798" i="3"/>
  <c r="F798" i="3"/>
  <c r="K798" i="3"/>
  <c r="I798" i="3"/>
  <c r="H430" i="3"/>
  <c r="I430" i="3"/>
  <c r="J430" i="3"/>
  <c r="K430" i="3"/>
  <c r="F430" i="3"/>
  <c r="H344" i="3"/>
  <c r="F344" i="3"/>
  <c r="I344" i="3"/>
  <c r="J344" i="3"/>
  <c r="K344" i="3"/>
  <c r="K762" i="8"/>
  <c r="J762" i="8"/>
  <c r="H341" i="3"/>
  <c r="F341" i="3"/>
  <c r="J341" i="3"/>
  <c r="K341" i="3"/>
  <c r="I341" i="3"/>
  <c r="K556" i="3"/>
  <c r="H556" i="3"/>
  <c r="F556" i="3"/>
  <c r="I556" i="3"/>
  <c r="J556" i="3"/>
  <c r="I607" i="3"/>
  <c r="J607" i="3"/>
  <c r="H607" i="3"/>
  <c r="F607" i="3"/>
  <c r="K607" i="3"/>
  <c r="I504" i="3"/>
  <c r="K504" i="3"/>
  <c r="H504" i="3"/>
  <c r="J504" i="3"/>
  <c r="F504" i="3"/>
  <c r="I659" i="3"/>
  <c r="J659" i="3"/>
  <c r="H659" i="3"/>
  <c r="F659" i="3"/>
  <c r="K659" i="3"/>
  <c r="K478" i="3"/>
  <c r="H478" i="3"/>
  <c r="F478" i="3"/>
  <c r="J478" i="3"/>
  <c r="I478" i="3"/>
  <c r="F552" i="3"/>
  <c r="H552" i="3"/>
  <c r="J552" i="3"/>
  <c r="K552" i="3"/>
  <c r="I552" i="3"/>
  <c r="I273" i="3"/>
  <c r="H273" i="3"/>
  <c r="J273" i="3"/>
  <c r="F273" i="3"/>
  <c r="K273" i="3"/>
  <c r="K252" i="3"/>
  <c r="J252" i="3"/>
  <c r="H252" i="3"/>
  <c r="I252" i="3"/>
  <c r="F252" i="3"/>
  <c r="F447" i="3"/>
  <c r="H447" i="3"/>
  <c r="K447" i="3"/>
  <c r="J447" i="3"/>
  <c r="I447" i="3"/>
  <c r="F396" i="3"/>
  <c r="I396" i="3"/>
  <c r="K396" i="3"/>
  <c r="J396" i="3"/>
  <c r="H396" i="3"/>
  <c r="F314" i="3"/>
  <c r="J314" i="3"/>
  <c r="K314" i="3"/>
  <c r="I314" i="3"/>
  <c r="H314" i="3"/>
  <c r="H868" i="3"/>
  <c r="J868" i="3"/>
  <c r="K868" i="3"/>
  <c r="F868" i="3"/>
  <c r="I868" i="3"/>
  <c r="J730" i="3"/>
  <c r="K730" i="3"/>
  <c r="H730" i="3"/>
  <c r="F730" i="3"/>
  <c r="I730" i="3"/>
  <c r="K342" i="3"/>
  <c r="F342" i="3"/>
  <c r="I342" i="3"/>
  <c r="J342" i="3"/>
  <c r="H342" i="3"/>
  <c r="I879" i="3"/>
  <c r="F879" i="3"/>
  <c r="H879" i="3"/>
  <c r="K879" i="3"/>
  <c r="J879" i="3"/>
  <c r="F663" i="3"/>
  <c r="I663" i="3"/>
  <c r="H663" i="3"/>
  <c r="K663" i="3"/>
  <c r="J663" i="3"/>
  <c r="I764" i="3"/>
  <c r="K764" i="3"/>
  <c r="F764" i="3"/>
  <c r="J764" i="3"/>
  <c r="H764" i="3"/>
  <c r="H323" i="3"/>
  <c r="K323" i="3"/>
  <c r="F323" i="3"/>
  <c r="J323" i="3"/>
  <c r="I323" i="3"/>
  <c r="J894" i="8"/>
  <c r="K894" i="8"/>
  <c r="F571" i="3"/>
  <c r="H571" i="3"/>
  <c r="I571" i="3"/>
  <c r="K571" i="3"/>
  <c r="J571" i="3"/>
  <c r="J976" i="8"/>
  <c r="K976" i="8"/>
  <c r="I684" i="3"/>
  <c r="J684" i="3"/>
  <c r="K684" i="3"/>
  <c r="H684" i="3"/>
  <c r="F684" i="3"/>
  <c r="K941" i="3"/>
  <c r="J941" i="3"/>
  <c r="H941" i="3"/>
  <c r="I941" i="3"/>
  <c r="F941" i="3"/>
  <c r="F733" i="3"/>
  <c r="H733" i="3"/>
  <c r="J733" i="3"/>
  <c r="K733" i="3"/>
  <c r="I733" i="3"/>
  <c r="F681" i="3"/>
  <c r="I681" i="3"/>
  <c r="H681" i="3"/>
  <c r="J681" i="3"/>
  <c r="K681" i="3"/>
  <c r="J861" i="8"/>
  <c r="K861" i="8"/>
  <c r="I463" i="3"/>
  <c r="H463" i="3"/>
  <c r="F463" i="3"/>
  <c r="J463" i="3"/>
  <c r="K463" i="3"/>
  <c r="K776" i="3"/>
  <c r="H776" i="3"/>
  <c r="F776" i="3"/>
  <c r="I776" i="3"/>
  <c r="J776" i="3"/>
  <c r="J498" i="3"/>
  <c r="F498" i="3"/>
  <c r="K498" i="3"/>
  <c r="I498" i="3"/>
  <c r="H498" i="3"/>
  <c r="J840" i="3"/>
  <c r="K840" i="3"/>
  <c r="H840" i="3"/>
  <c r="F840" i="3"/>
  <c r="I840" i="3"/>
  <c r="J984" i="8"/>
  <c r="K984" i="8"/>
  <c r="J676" i="3"/>
  <c r="F676" i="3"/>
  <c r="H676" i="3"/>
  <c r="I676" i="3"/>
  <c r="K676" i="3"/>
  <c r="H300" i="3"/>
  <c r="K300" i="3"/>
  <c r="J300" i="3"/>
  <c r="F300" i="3"/>
  <c r="I300" i="3"/>
  <c r="K705" i="3"/>
  <c r="I705" i="3"/>
  <c r="H705" i="3"/>
  <c r="F705" i="3"/>
  <c r="J705" i="3"/>
  <c r="F770" i="3"/>
  <c r="J770" i="3"/>
  <c r="I770" i="3"/>
  <c r="K770" i="3"/>
  <c r="H770" i="3"/>
  <c r="J672" i="3"/>
  <c r="K672" i="3"/>
  <c r="H672" i="3"/>
  <c r="I672" i="3"/>
  <c r="F672" i="3"/>
  <c r="H410" i="3"/>
  <c r="J410" i="3"/>
  <c r="I410" i="3"/>
  <c r="F410" i="3"/>
  <c r="K410" i="3"/>
  <c r="H620" i="3"/>
  <c r="J620" i="3"/>
  <c r="K620" i="3"/>
  <c r="I620" i="3"/>
  <c r="F620" i="3"/>
  <c r="K878" i="3"/>
  <c r="F878" i="3"/>
  <c r="J878" i="3"/>
  <c r="I878" i="3"/>
  <c r="H878" i="3"/>
  <c r="I439" i="3"/>
  <c r="K439" i="3"/>
  <c r="H439" i="3"/>
  <c r="F439" i="3"/>
  <c r="J439" i="3"/>
  <c r="J367" i="3"/>
  <c r="F367" i="3"/>
  <c r="K367" i="3"/>
  <c r="H367" i="3"/>
  <c r="I367" i="3"/>
  <c r="H326" i="3"/>
  <c r="I326" i="3"/>
  <c r="J326" i="3"/>
  <c r="K326" i="3"/>
  <c r="F326" i="3"/>
  <c r="K907" i="8"/>
  <c r="J907" i="8"/>
  <c r="F566" i="3"/>
  <c r="J566" i="3"/>
  <c r="K566" i="3"/>
  <c r="H566" i="3"/>
  <c r="I566" i="3"/>
  <c r="J316" i="3"/>
  <c r="H316" i="3"/>
  <c r="K316" i="3"/>
  <c r="I316" i="3"/>
  <c r="F316" i="3"/>
  <c r="H417" i="3"/>
  <c r="I417" i="3"/>
  <c r="J417" i="3"/>
  <c r="K417" i="3"/>
  <c r="F417" i="3"/>
  <c r="F847" i="3"/>
  <c r="H847" i="3"/>
  <c r="J847" i="3"/>
  <c r="K847" i="3"/>
  <c r="I847" i="3"/>
  <c r="K373" i="3"/>
  <c r="H373" i="3"/>
  <c r="I373" i="3"/>
  <c r="F373" i="3"/>
  <c r="J373" i="3"/>
  <c r="H150" i="3"/>
  <c r="F150" i="3"/>
  <c r="I150" i="3"/>
  <c r="K150" i="3"/>
  <c r="J150" i="3"/>
  <c r="K175" i="3"/>
  <c r="F175" i="3"/>
  <c r="I175" i="3"/>
  <c r="H175" i="3"/>
  <c r="J175" i="3"/>
  <c r="J158" i="3"/>
  <c r="K158" i="3"/>
  <c r="I158" i="3"/>
  <c r="H158" i="3"/>
  <c r="F158" i="3"/>
  <c r="F228" i="3"/>
  <c r="J228" i="3"/>
  <c r="H228" i="3"/>
  <c r="K228" i="3"/>
  <c r="I228" i="3"/>
  <c r="K242" i="3"/>
  <c r="H242" i="3"/>
  <c r="J242" i="3"/>
  <c r="F242" i="3"/>
  <c r="I242" i="3"/>
  <c r="I68" i="3"/>
  <c r="H68" i="3"/>
  <c r="K68" i="3"/>
  <c r="F68" i="3"/>
  <c r="J68" i="3"/>
  <c r="J80" i="3"/>
  <c r="H80" i="3"/>
  <c r="K80" i="3"/>
  <c r="F80" i="3"/>
  <c r="I80" i="3"/>
  <c r="H84" i="3"/>
  <c r="F84" i="3"/>
  <c r="J84" i="3"/>
  <c r="I84" i="3"/>
  <c r="K84" i="3"/>
  <c r="I83" i="3"/>
  <c r="K83" i="3"/>
  <c r="F83" i="3"/>
  <c r="J83" i="3"/>
  <c r="H83" i="3"/>
  <c r="K44" i="3"/>
  <c r="F44" i="3"/>
  <c r="I44" i="3"/>
  <c r="H44" i="3"/>
  <c r="J44" i="3"/>
  <c r="J220" i="3"/>
  <c r="I220" i="3"/>
  <c r="H220" i="3"/>
  <c r="F220" i="3"/>
  <c r="K220" i="3"/>
  <c r="J61" i="3"/>
  <c r="F61" i="3"/>
  <c r="K61" i="3"/>
  <c r="I61" i="3"/>
  <c r="H61" i="3"/>
  <c r="F170" i="3"/>
  <c r="K170" i="3"/>
  <c r="I170" i="3"/>
  <c r="J170" i="3"/>
  <c r="H170" i="3"/>
  <c r="F56" i="3"/>
  <c r="H56" i="3"/>
  <c r="K56" i="3"/>
  <c r="J56" i="3"/>
  <c r="I56" i="3"/>
  <c r="H240" i="3"/>
  <c r="I240" i="3"/>
  <c r="K240" i="3"/>
  <c r="J240" i="3"/>
  <c r="F240" i="3"/>
  <c r="K161" i="3"/>
  <c r="I161" i="3"/>
  <c r="H161" i="3"/>
  <c r="F161" i="3"/>
  <c r="J161" i="3"/>
  <c r="I241" i="3"/>
  <c r="H241" i="3"/>
  <c r="J241" i="3"/>
  <c r="K241" i="3"/>
  <c r="F241" i="3"/>
  <c r="H199" i="3"/>
  <c r="K199" i="3"/>
  <c r="I199" i="3"/>
  <c r="F199" i="3"/>
  <c r="J199" i="3"/>
  <c r="H105" i="3"/>
  <c r="F105" i="3"/>
  <c r="I105" i="3"/>
  <c r="J105" i="3"/>
  <c r="K105" i="3"/>
  <c r="H99" i="3"/>
  <c r="I99" i="3"/>
  <c r="J99" i="3"/>
  <c r="F99" i="3"/>
  <c r="K99" i="3"/>
  <c r="F128" i="3"/>
  <c r="J128" i="3"/>
  <c r="K128" i="3"/>
  <c r="H128" i="3"/>
  <c r="I128" i="3"/>
  <c r="I79" i="3"/>
  <c r="F79" i="3"/>
  <c r="H79" i="3"/>
  <c r="K79" i="3"/>
  <c r="J79" i="3"/>
  <c r="H73" i="3"/>
  <c r="F73" i="3"/>
  <c r="J73" i="3"/>
  <c r="I73" i="3"/>
  <c r="K73" i="3"/>
  <c r="K18" i="3"/>
  <c r="I18" i="3"/>
  <c r="F18" i="3"/>
  <c r="H18" i="3"/>
  <c r="J18" i="3"/>
  <c r="K167" i="3"/>
  <c r="H167" i="3"/>
  <c r="I167" i="3"/>
  <c r="F167" i="3"/>
  <c r="J167" i="3"/>
  <c r="H12" i="3"/>
  <c r="F12" i="3"/>
  <c r="J12" i="3"/>
  <c r="I12" i="3"/>
  <c r="K12" i="3"/>
  <c r="F57" i="3"/>
  <c r="H57" i="3"/>
  <c r="J57" i="3"/>
  <c r="K57" i="3"/>
  <c r="I57" i="3"/>
  <c r="J173" i="3"/>
  <c r="H173" i="3"/>
  <c r="F173" i="3"/>
  <c r="I173" i="3"/>
  <c r="K173" i="3"/>
  <c r="J45" i="3"/>
  <c r="F45" i="3"/>
  <c r="I45" i="3"/>
  <c r="H45" i="3"/>
  <c r="K45" i="3"/>
  <c r="K181" i="3"/>
  <c r="I181" i="3"/>
  <c r="J181" i="3"/>
  <c r="H181" i="3"/>
  <c r="F181" i="3"/>
  <c r="K166" i="3"/>
  <c r="J166" i="3"/>
  <c r="F166" i="3"/>
  <c r="H166" i="3"/>
  <c r="I166" i="3"/>
  <c r="H221" i="3"/>
  <c r="F221" i="3"/>
  <c r="J221" i="3"/>
  <c r="I221" i="3"/>
  <c r="K221" i="3"/>
  <c r="J169" i="3"/>
  <c r="H169" i="3"/>
  <c r="I169" i="3"/>
  <c r="F169" i="3"/>
  <c r="K169" i="3"/>
  <c r="F188" i="3"/>
  <c r="I188" i="3"/>
  <c r="K188" i="3"/>
  <c r="J188" i="3"/>
  <c r="H188" i="3"/>
  <c r="H113" i="3"/>
  <c r="F113" i="3"/>
  <c r="I113" i="3"/>
  <c r="K113" i="3"/>
  <c r="J113" i="3"/>
  <c r="H120" i="3"/>
  <c r="J120" i="3"/>
  <c r="I120" i="3"/>
  <c r="F120" i="3"/>
  <c r="K120" i="3"/>
  <c r="H124" i="3"/>
  <c r="I124" i="3"/>
  <c r="J124" i="3"/>
  <c r="K124" i="3"/>
  <c r="F124" i="3"/>
  <c r="H117" i="3"/>
  <c r="J117" i="3"/>
  <c r="F117" i="3"/>
  <c r="K117" i="3"/>
  <c r="I117" i="3"/>
  <c r="F54" i="3"/>
  <c r="H54" i="3"/>
  <c r="I54" i="3"/>
  <c r="K54" i="3"/>
  <c r="J54" i="3"/>
  <c r="H193" i="3"/>
  <c r="J193" i="3"/>
  <c r="F193" i="3"/>
  <c r="I193" i="3"/>
  <c r="K193" i="3"/>
  <c r="F145" i="3"/>
  <c r="J145" i="3"/>
  <c r="I145" i="3"/>
  <c r="K145" i="3"/>
  <c r="H145" i="3"/>
  <c r="J46" i="3"/>
  <c r="F46" i="3"/>
  <c r="K46" i="3"/>
  <c r="I46" i="3"/>
  <c r="H46" i="3"/>
  <c r="F144" i="3"/>
  <c r="I144" i="3"/>
  <c r="J144" i="3"/>
  <c r="H144" i="3"/>
  <c r="K144" i="3"/>
  <c r="H183" i="3"/>
  <c r="I183" i="3"/>
  <c r="F183" i="3"/>
  <c r="K183" i="3"/>
  <c r="J183" i="3"/>
  <c r="K14" i="3"/>
  <c r="H14" i="3"/>
  <c r="I14" i="3"/>
  <c r="J14" i="3"/>
  <c r="F14" i="3"/>
  <c r="I212" i="3"/>
  <c r="H212" i="3"/>
  <c r="K212" i="3"/>
  <c r="J212" i="3"/>
  <c r="F212" i="3"/>
  <c r="I6" i="3"/>
  <c r="K6" i="3"/>
  <c r="J6" i="3"/>
  <c r="H6" i="3"/>
  <c r="F6" i="3"/>
  <c r="J168" i="3"/>
  <c r="K168" i="3"/>
  <c r="F168" i="3"/>
  <c r="H168" i="3"/>
  <c r="I168" i="3"/>
  <c r="J164" i="3"/>
  <c r="K164" i="3"/>
  <c r="I164" i="3"/>
  <c r="F164" i="3"/>
  <c r="H164" i="3"/>
  <c r="F151" i="3"/>
  <c r="J151" i="3"/>
  <c r="H151" i="3"/>
  <c r="I151" i="3"/>
  <c r="K151" i="3"/>
  <c r="K315" i="3"/>
  <c r="J315" i="3"/>
  <c r="F315" i="3"/>
  <c r="I315" i="3"/>
  <c r="H315" i="3"/>
  <c r="J448" i="3"/>
  <c r="I448" i="3"/>
  <c r="H448" i="3"/>
  <c r="K448" i="3"/>
  <c r="F448" i="3"/>
  <c r="F406" i="3"/>
  <c r="K406" i="3"/>
  <c r="J406" i="3"/>
  <c r="I406" i="3"/>
  <c r="H406" i="3"/>
  <c r="F408" i="3"/>
  <c r="I408" i="3"/>
  <c r="H408" i="3"/>
  <c r="K408" i="3"/>
  <c r="J408" i="3"/>
  <c r="J774" i="3"/>
  <c r="F774" i="3"/>
  <c r="K774" i="3"/>
  <c r="H774" i="3"/>
  <c r="I774" i="3"/>
  <c r="H527" i="3"/>
  <c r="J527" i="3"/>
  <c r="F527" i="3"/>
  <c r="K527" i="3"/>
  <c r="I527" i="3"/>
  <c r="I413" i="3"/>
  <c r="H413" i="3"/>
  <c r="K413" i="3"/>
  <c r="J413" i="3"/>
  <c r="F413" i="3"/>
  <c r="F615" i="3"/>
  <c r="K615" i="3"/>
  <c r="I615" i="3"/>
  <c r="H615" i="3"/>
  <c r="J615" i="3"/>
  <c r="K491" i="3"/>
  <c r="H491" i="3"/>
  <c r="J491" i="3"/>
  <c r="F491" i="3"/>
  <c r="I491" i="3"/>
  <c r="J792" i="8"/>
  <c r="K792" i="8"/>
  <c r="K900" i="8"/>
  <c r="J900" i="8"/>
  <c r="H569" i="3"/>
  <c r="J569" i="3"/>
  <c r="I569" i="3"/>
  <c r="K569" i="3"/>
  <c r="F569" i="3"/>
  <c r="H824" i="3"/>
  <c r="J824" i="3"/>
  <c r="F824" i="3"/>
  <c r="K824" i="3"/>
  <c r="I824" i="3"/>
  <c r="F290" i="3"/>
  <c r="K290" i="3"/>
  <c r="I290" i="3"/>
  <c r="H290" i="3"/>
  <c r="J290" i="3"/>
  <c r="F489" i="3"/>
  <c r="I489" i="3"/>
  <c r="H489" i="3"/>
  <c r="J489" i="3"/>
  <c r="K489" i="3"/>
  <c r="K348" i="3"/>
  <c r="I348" i="3"/>
  <c r="J348" i="3"/>
  <c r="H348" i="3"/>
  <c r="F348" i="3"/>
  <c r="K916" i="3"/>
  <c r="F916" i="3"/>
  <c r="J916" i="3"/>
  <c r="I916" i="3"/>
  <c r="H916" i="3"/>
  <c r="F867" i="3"/>
  <c r="I867" i="3"/>
  <c r="J867" i="3"/>
  <c r="H867" i="3"/>
  <c r="K867" i="3"/>
  <c r="H437" i="3"/>
  <c r="F437" i="3"/>
  <c r="J437" i="3"/>
  <c r="I437" i="3"/>
  <c r="K437" i="3"/>
  <c r="F378" i="3"/>
  <c r="J378" i="3"/>
  <c r="I378" i="3"/>
  <c r="H378" i="3"/>
  <c r="K378" i="3"/>
  <c r="I748" i="3"/>
  <c r="H748" i="3"/>
  <c r="F748" i="3"/>
  <c r="J748" i="3"/>
  <c r="K748" i="3"/>
  <c r="H346" i="3"/>
  <c r="J346" i="3"/>
  <c r="I346" i="3"/>
  <c r="K346" i="3"/>
  <c r="F346" i="3"/>
  <c r="F560" i="3"/>
  <c r="H560" i="3"/>
  <c r="J560" i="3"/>
  <c r="I560" i="3"/>
  <c r="K560" i="3"/>
  <c r="J998" i="3"/>
  <c r="I998" i="3"/>
  <c r="H998" i="3"/>
  <c r="K998" i="3"/>
  <c r="F998" i="3"/>
  <c r="H470" i="3"/>
  <c r="I470" i="3"/>
  <c r="F470" i="3"/>
  <c r="K470" i="3"/>
  <c r="J470" i="3"/>
  <c r="H502" i="3"/>
  <c r="F502" i="3"/>
  <c r="K502" i="3"/>
  <c r="I502" i="3"/>
  <c r="J502" i="3"/>
  <c r="J625" i="3"/>
  <c r="H625" i="3"/>
  <c r="F625" i="3"/>
  <c r="K625" i="3"/>
  <c r="I625" i="3"/>
  <c r="F613" i="3"/>
  <c r="I613" i="3"/>
  <c r="J613" i="3"/>
  <c r="K613" i="3"/>
  <c r="H613" i="3"/>
  <c r="H902" i="3"/>
  <c r="I902" i="3"/>
  <c r="F902" i="3"/>
  <c r="K902" i="3"/>
  <c r="J902" i="3"/>
  <c r="J426" i="3"/>
  <c r="H426" i="3"/>
  <c r="I426" i="3"/>
  <c r="F426" i="3"/>
  <c r="K426" i="3"/>
  <c r="K708" i="3"/>
  <c r="H708" i="3"/>
  <c r="I708" i="3"/>
  <c r="J708" i="3"/>
  <c r="F708" i="3"/>
  <c r="J401" i="3"/>
  <c r="F401" i="3"/>
  <c r="K401" i="3"/>
  <c r="I401" i="3"/>
  <c r="H401" i="3"/>
  <c r="J565" i="3"/>
  <c r="I565" i="3"/>
  <c r="K565" i="3"/>
  <c r="H565" i="3"/>
  <c r="F565" i="3"/>
  <c r="K382" i="3"/>
  <c r="I382" i="3"/>
  <c r="J382" i="3"/>
  <c r="F382" i="3"/>
  <c r="H382" i="3"/>
  <c r="K507" i="3"/>
  <c r="I507" i="3"/>
  <c r="F507" i="3"/>
  <c r="J507" i="3"/>
  <c r="H507" i="3"/>
  <c r="H812" i="3"/>
  <c r="I812" i="3"/>
  <c r="F812" i="3"/>
  <c r="K812" i="3"/>
  <c r="J812" i="3"/>
  <c r="F523" i="3"/>
  <c r="I523" i="3"/>
  <c r="H523" i="3"/>
  <c r="J523" i="3"/>
  <c r="K523" i="3"/>
  <c r="J353" i="3"/>
  <c r="I353" i="3"/>
  <c r="F353" i="3"/>
  <c r="H353" i="3"/>
  <c r="K353" i="3"/>
  <c r="F587" i="3"/>
  <c r="K587" i="3"/>
  <c r="H587" i="3"/>
  <c r="I587" i="3"/>
  <c r="J587" i="3"/>
  <c r="J685" i="3"/>
  <c r="K685" i="3"/>
  <c r="I685" i="3"/>
  <c r="H685" i="3"/>
  <c r="F685" i="3"/>
  <c r="J977" i="8"/>
  <c r="K977" i="8"/>
  <c r="H954" i="3"/>
  <c r="J954" i="3"/>
  <c r="K954" i="3"/>
  <c r="I954" i="3"/>
  <c r="F954" i="3"/>
  <c r="J795" i="8"/>
  <c r="K795" i="8"/>
  <c r="J719" i="3"/>
  <c r="F719" i="3"/>
  <c r="H719" i="3"/>
  <c r="I719" i="3"/>
  <c r="K719" i="3"/>
  <c r="J283" i="3"/>
  <c r="H283" i="3"/>
  <c r="F283" i="3"/>
  <c r="K283" i="3"/>
  <c r="I283" i="3"/>
  <c r="F854" i="3"/>
  <c r="J854" i="3"/>
  <c r="I854" i="3"/>
  <c r="H854" i="3"/>
  <c r="K854" i="3"/>
  <c r="I619" i="3"/>
  <c r="J619" i="3"/>
  <c r="H619" i="3"/>
  <c r="F619" i="3"/>
  <c r="K619" i="3"/>
  <c r="J857" i="8"/>
  <c r="K857" i="8"/>
  <c r="F305" i="3"/>
  <c r="I305" i="3"/>
  <c r="K305" i="3"/>
  <c r="H305" i="3"/>
  <c r="J305" i="3"/>
  <c r="K882" i="3"/>
  <c r="F882" i="3"/>
  <c r="J882" i="3"/>
  <c r="H882" i="3"/>
  <c r="I882" i="3"/>
  <c r="J871" i="3"/>
  <c r="I871" i="3"/>
  <c r="H871" i="3"/>
  <c r="F871" i="3"/>
  <c r="K871" i="3"/>
  <c r="I450" i="3"/>
  <c r="H450" i="3"/>
  <c r="J450" i="3"/>
  <c r="K450" i="3"/>
  <c r="F450" i="3"/>
  <c r="J788" i="3"/>
  <c r="H788" i="3"/>
  <c r="K788" i="3"/>
  <c r="F788" i="3"/>
  <c r="I788" i="3"/>
  <c r="J908" i="3"/>
  <c r="H908" i="3"/>
  <c r="F908" i="3"/>
  <c r="K908" i="3"/>
  <c r="I908" i="3"/>
  <c r="F486" i="3"/>
  <c r="K486" i="3"/>
  <c r="J486" i="3"/>
  <c r="I486" i="3"/>
  <c r="H486" i="3"/>
  <c r="F235" i="3"/>
  <c r="I235" i="3"/>
  <c r="H235" i="3"/>
  <c r="K235" i="3"/>
  <c r="J235" i="3"/>
  <c r="J209" i="3"/>
  <c r="H209" i="3"/>
  <c r="F209" i="3"/>
  <c r="I209" i="3"/>
  <c r="K209" i="3"/>
  <c r="F180" i="3"/>
  <c r="H180" i="3"/>
  <c r="J180" i="3"/>
  <c r="K180" i="3"/>
  <c r="I180" i="3"/>
  <c r="F239" i="3"/>
  <c r="I239" i="3"/>
  <c r="H239" i="3"/>
  <c r="J239" i="3"/>
  <c r="K239" i="3"/>
  <c r="K114" i="3"/>
  <c r="I114" i="3"/>
  <c r="J114" i="3"/>
  <c r="H114" i="3"/>
  <c r="F114" i="3"/>
  <c r="F129" i="3"/>
  <c r="I129" i="3"/>
  <c r="K129" i="3"/>
  <c r="J129" i="3"/>
  <c r="H129" i="3"/>
  <c r="I131" i="3"/>
  <c r="F131" i="3"/>
  <c r="H131" i="3"/>
  <c r="J131" i="3"/>
  <c r="K131" i="3"/>
  <c r="I81" i="3"/>
  <c r="K81" i="3"/>
  <c r="J81" i="3"/>
  <c r="F81" i="3"/>
  <c r="H81" i="3"/>
  <c r="K72" i="3"/>
  <c r="F72" i="3"/>
  <c r="I72" i="3"/>
  <c r="J72" i="3"/>
  <c r="H72" i="3"/>
  <c r="K23" i="3"/>
  <c r="H23" i="3"/>
  <c r="I23" i="3"/>
  <c r="F23" i="3"/>
  <c r="J23" i="3"/>
  <c r="H154" i="3"/>
  <c r="K154" i="3"/>
  <c r="J154" i="3"/>
  <c r="F154" i="3"/>
  <c r="I154" i="3"/>
  <c r="J24" i="3"/>
  <c r="K24" i="3"/>
  <c r="F24" i="3"/>
  <c r="H24" i="3"/>
  <c r="I24" i="3"/>
  <c r="H223" i="3"/>
  <c r="K223" i="3"/>
  <c r="I223" i="3"/>
  <c r="F223" i="3"/>
  <c r="J223" i="3"/>
  <c r="J49" i="3"/>
  <c r="K49" i="3"/>
  <c r="F49" i="3"/>
  <c r="I49" i="3"/>
  <c r="H49" i="3"/>
  <c r="I52" i="3"/>
  <c r="H52" i="3"/>
  <c r="K52" i="3"/>
  <c r="J52" i="3"/>
  <c r="F52" i="3"/>
  <c r="K208" i="3"/>
  <c r="H208" i="3"/>
  <c r="J208" i="3"/>
  <c r="I208" i="3"/>
  <c r="F208" i="3"/>
  <c r="I156" i="3"/>
  <c r="F156" i="3"/>
  <c r="H156" i="3"/>
  <c r="K156" i="3"/>
  <c r="J156" i="3"/>
  <c r="H231" i="3"/>
  <c r="F231" i="3"/>
  <c r="K231" i="3"/>
  <c r="J231" i="3"/>
  <c r="I231" i="3"/>
  <c r="I96" i="3"/>
  <c r="H96" i="3"/>
  <c r="J96" i="3"/>
  <c r="F96" i="3"/>
  <c r="K96" i="3"/>
  <c r="I122" i="3"/>
  <c r="K122" i="3"/>
  <c r="J122" i="3"/>
  <c r="F122" i="3"/>
  <c r="H122" i="3"/>
  <c r="J98" i="3"/>
  <c r="H98" i="3"/>
  <c r="F98" i="3"/>
  <c r="K98" i="3"/>
  <c r="I98" i="3"/>
  <c r="H100" i="3"/>
  <c r="F100" i="3"/>
  <c r="K100" i="3"/>
  <c r="J100" i="3"/>
  <c r="I100" i="3"/>
  <c r="I59" i="3"/>
  <c r="K59" i="3"/>
  <c r="F59" i="3"/>
  <c r="J59" i="3"/>
  <c r="H59" i="3"/>
  <c r="I218" i="3"/>
  <c r="H218" i="3"/>
  <c r="J218" i="3"/>
  <c r="F218" i="3"/>
  <c r="K218" i="3"/>
  <c r="K64" i="3"/>
  <c r="J64" i="3"/>
  <c r="H64" i="3"/>
  <c r="F64" i="3"/>
  <c r="I64" i="3"/>
  <c r="H163" i="3"/>
  <c r="J163" i="3"/>
  <c r="K163" i="3"/>
  <c r="I163" i="3"/>
  <c r="F163" i="3"/>
  <c r="H34" i="3"/>
  <c r="J34" i="3"/>
  <c r="K34" i="3"/>
  <c r="I34" i="3"/>
  <c r="F34" i="3"/>
  <c r="K147" i="3"/>
  <c r="H147" i="3"/>
  <c r="F147" i="3"/>
  <c r="I147" i="3"/>
  <c r="J147" i="3"/>
  <c r="F40" i="3"/>
  <c r="H40" i="3"/>
  <c r="K40" i="3"/>
  <c r="I40" i="3"/>
  <c r="J40" i="3"/>
  <c r="H191" i="3"/>
  <c r="I191" i="3"/>
  <c r="J191" i="3"/>
  <c r="K191" i="3"/>
  <c r="F191" i="3"/>
  <c r="H216" i="3"/>
  <c r="I216" i="3"/>
  <c r="J216" i="3"/>
  <c r="F216" i="3"/>
  <c r="K216" i="3"/>
  <c r="H185" i="3"/>
  <c r="I185" i="3"/>
  <c r="J185" i="3"/>
  <c r="F185" i="3"/>
  <c r="K185" i="3"/>
  <c r="I192" i="3"/>
  <c r="J192" i="3"/>
  <c r="K192" i="3"/>
  <c r="H192" i="3"/>
  <c r="F192" i="3"/>
  <c r="J245" i="3"/>
  <c r="F245" i="3"/>
  <c r="H245" i="3"/>
  <c r="I245" i="3"/>
  <c r="K245" i="3"/>
  <c r="I89" i="3"/>
  <c r="H89" i="3"/>
  <c r="F89" i="3"/>
  <c r="K89" i="3"/>
  <c r="J89" i="3"/>
  <c r="K90" i="3"/>
  <c r="J90" i="3"/>
  <c r="H90" i="3"/>
  <c r="F90" i="3"/>
  <c r="I90" i="3"/>
  <c r="I88" i="3"/>
  <c r="J88" i="3"/>
  <c r="H88" i="3"/>
  <c r="F88" i="3"/>
  <c r="K88" i="3"/>
  <c r="F121" i="3"/>
  <c r="H121" i="3"/>
  <c r="I121" i="3"/>
  <c r="J121" i="3"/>
  <c r="K121" i="3"/>
  <c r="F31" i="3"/>
  <c r="I31" i="3"/>
  <c r="J31" i="3"/>
  <c r="K31" i="3"/>
  <c r="H31" i="3"/>
  <c r="F204" i="3"/>
  <c r="J204" i="3"/>
  <c r="I204" i="3"/>
  <c r="K204" i="3"/>
  <c r="H204" i="3"/>
  <c r="F210" i="3"/>
  <c r="J210" i="3"/>
  <c r="K210" i="3"/>
  <c r="H210" i="3"/>
  <c r="I210" i="3"/>
  <c r="H21" i="3"/>
  <c r="F21" i="3"/>
  <c r="I21" i="3"/>
  <c r="J21" i="3"/>
  <c r="K21" i="3"/>
  <c r="K139" i="3"/>
  <c r="I139" i="3"/>
  <c r="H139" i="3"/>
  <c r="F139" i="3"/>
  <c r="J139" i="3"/>
  <c r="I234" i="3"/>
  <c r="J234" i="3"/>
  <c r="F234" i="3"/>
  <c r="K234" i="3"/>
  <c r="H234" i="3"/>
  <c r="K135" i="3"/>
  <c r="J135" i="3"/>
  <c r="F135" i="3"/>
  <c r="I135" i="3"/>
  <c r="H135" i="3"/>
  <c r="J63" i="3"/>
  <c r="K63" i="3"/>
  <c r="F63" i="3"/>
  <c r="I63" i="3"/>
  <c r="H63" i="3"/>
  <c r="I160" i="3"/>
  <c r="F160" i="3"/>
  <c r="K160" i="3"/>
  <c r="H160" i="3"/>
  <c r="J160" i="3"/>
  <c r="F162" i="3"/>
  <c r="J162" i="3"/>
  <c r="K162" i="3"/>
  <c r="I162" i="3"/>
  <c r="H162" i="3"/>
  <c r="I227" i="3"/>
  <c r="K227" i="3"/>
  <c r="F227" i="3"/>
  <c r="J227" i="3"/>
  <c r="H227" i="3"/>
  <c r="H2" i="3"/>
  <c r="K2" i="3"/>
  <c r="J2" i="3"/>
  <c r="I2" i="3"/>
  <c r="F2" i="3"/>
  <c r="J404" i="3"/>
  <c r="F404" i="3"/>
  <c r="I404" i="3"/>
  <c r="K404" i="3"/>
  <c r="H404" i="3"/>
  <c r="K647" i="3"/>
  <c r="H647" i="3"/>
  <c r="I647" i="3"/>
  <c r="J647" i="3"/>
  <c r="F647" i="3"/>
  <c r="J568" i="3"/>
  <c r="H568" i="3"/>
  <c r="I568" i="3"/>
  <c r="F568" i="3"/>
  <c r="K568" i="3"/>
  <c r="K890" i="8"/>
  <c r="J890" i="8"/>
  <c r="K578" i="3"/>
  <c r="H578" i="3"/>
  <c r="I578" i="3"/>
  <c r="J578" i="3"/>
  <c r="F578" i="3"/>
  <c r="H649" i="3"/>
  <c r="F649" i="3"/>
  <c r="I649" i="3"/>
  <c r="K649" i="3"/>
  <c r="J649" i="3"/>
  <c r="J987" i="8"/>
  <c r="K987" i="8"/>
  <c r="J880" i="8"/>
  <c r="K880" i="8"/>
  <c r="J973" i="8"/>
  <c r="K973" i="8"/>
  <c r="F313" i="3"/>
  <c r="I313" i="3"/>
  <c r="H313" i="3"/>
  <c r="J313" i="3"/>
  <c r="K313" i="3"/>
  <c r="J303" i="3"/>
  <c r="H303" i="3"/>
  <c r="K303" i="3"/>
  <c r="I303" i="3"/>
  <c r="F303" i="3"/>
  <c r="F392" i="3"/>
  <c r="H392" i="3"/>
  <c r="J392" i="3"/>
  <c r="K392" i="3"/>
  <c r="I392" i="3"/>
  <c r="F345" i="3"/>
  <c r="I345" i="3"/>
  <c r="H345" i="3"/>
  <c r="K345" i="3"/>
  <c r="J345" i="3"/>
  <c r="I558" i="3"/>
  <c r="F558" i="3"/>
  <c r="K558" i="3"/>
  <c r="H558" i="3"/>
  <c r="J558" i="3"/>
  <c r="H429" i="3"/>
  <c r="F429" i="3"/>
  <c r="J429" i="3"/>
  <c r="K429" i="3"/>
  <c r="I429" i="3"/>
  <c r="J589" i="3"/>
  <c r="H589" i="3"/>
  <c r="K589" i="3"/>
  <c r="I589" i="3"/>
  <c r="F589" i="3"/>
  <c r="H402" i="3"/>
  <c r="F402" i="3"/>
  <c r="J402" i="3"/>
  <c r="I402" i="3"/>
  <c r="K402" i="3"/>
  <c r="J870" i="3"/>
  <c r="K870" i="3"/>
  <c r="F870" i="3"/>
  <c r="H870" i="3"/>
  <c r="I870" i="3"/>
  <c r="H752" i="3"/>
  <c r="I752" i="3"/>
  <c r="K752" i="3"/>
  <c r="F752" i="3"/>
  <c r="J752" i="3"/>
  <c r="J596" i="3"/>
  <c r="F596" i="3"/>
  <c r="H596" i="3"/>
  <c r="K596" i="3"/>
  <c r="I596" i="3"/>
  <c r="F675" i="3"/>
  <c r="I675" i="3"/>
  <c r="K675" i="3"/>
  <c r="J675" i="3"/>
  <c r="H675" i="3"/>
  <c r="I432" i="3"/>
  <c r="K432" i="3"/>
  <c r="F432" i="3"/>
  <c r="J432" i="3"/>
  <c r="H432" i="3"/>
  <c r="J258" i="3"/>
  <c r="H258" i="3"/>
  <c r="I258" i="3"/>
  <c r="F258" i="3"/>
  <c r="K258" i="3"/>
  <c r="H876" i="3"/>
  <c r="K876" i="3"/>
  <c r="I876" i="3"/>
  <c r="F876" i="3"/>
  <c r="J876" i="3"/>
  <c r="F338" i="3"/>
  <c r="I338" i="3"/>
  <c r="K338" i="3"/>
  <c r="H338" i="3"/>
  <c r="J338" i="3"/>
  <c r="K925" i="3"/>
  <c r="H925" i="3"/>
  <c r="I925" i="3"/>
  <c r="J925" i="3"/>
  <c r="F925" i="3"/>
  <c r="F393" i="3"/>
  <c r="J393" i="3"/>
  <c r="H393" i="3"/>
  <c r="K393" i="3"/>
  <c r="I393" i="3"/>
  <c r="J756" i="8"/>
  <c r="K756" i="8"/>
  <c r="H664" i="3"/>
  <c r="I664" i="3"/>
  <c r="K664" i="3"/>
  <c r="F664" i="3"/>
  <c r="J664" i="3"/>
  <c r="K984" i="3"/>
  <c r="F984" i="3"/>
  <c r="I984" i="3"/>
  <c r="H984" i="3"/>
  <c r="J984" i="3"/>
  <c r="H296" i="3"/>
  <c r="J296" i="3"/>
  <c r="I296" i="3"/>
  <c r="K296" i="3"/>
  <c r="F296" i="3"/>
  <c r="H743" i="3"/>
  <c r="F743" i="3"/>
  <c r="K743" i="3"/>
  <c r="J743" i="3"/>
  <c r="I743" i="3"/>
  <c r="F291" i="3"/>
  <c r="I291" i="3"/>
  <c r="H291" i="3"/>
  <c r="J291" i="3"/>
  <c r="K291" i="3"/>
  <c r="J820" i="8"/>
  <c r="K820" i="8"/>
  <c r="I674" i="3"/>
  <c r="H674" i="3"/>
  <c r="J674" i="3"/>
  <c r="K674" i="3"/>
  <c r="F674" i="3"/>
  <c r="J519" i="3"/>
  <c r="F519" i="3"/>
  <c r="I519" i="3"/>
  <c r="H519" i="3"/>
  <c r="K519" i="3"/>
  <c r="F862" i="3"/>
  <c r="H862" i="3"/>
  <c r="I862" i="3"/>
  <c r="K862" i="3"/>
  <c r="J862" i="3"/>
  <c r="K583" i="3"/>
  <c r="I583" i="3"/>
  <c r="H583" i="3"/>
  <c r="F583" i="3"/>
  <c r="J583" i="3"/>
  <c r="H572" i="3"/>
  <c r="K572" i="3"/>
  <c r="I572" i="3"/>
  <c r="J572" i="3"/>
  <c r="F572" i="3"/>
  <c r="I459" i="3"/>
  <c r="F459" i="3"/>
  <c r="H459" i="3"/>
  <c r="J459" i="3"/>
  <c r="K459" i="3"/>
  <c r="F398" i="3"/>
  <c r="J398" i="3"/>
  <c r="I398" i="3"/>
  <c r="K398" i="3"/>
  <c r="H398" i="3"/>
  <c r="H308" i="3"/>
  <c r="I308" i="3"/>
  <c r="J308" i="3"/>
  <c r="F308" i="3"/>
  <c r="K308" i="3"/>
  <c r="I746" i="3"/>
  <c r="F746" i="3"/>
  <c r="K746" i="3"/>
  <c r="H746" i="3"/>
  <c r="J746" i="3"/>
  <c r="I880" i="3"/>
  <c r="J880" i="3"/>
  <c r="H880" i="3"/>
  <c r="K880" i="3"/>
  <c r="F880" i="3"/>
  <c r="K600" i="3"/>
  <c r="I600" i="3"/>
  <c r="J600" i="3"/>
  <c r="H600" i="3"/>
  <c r="F600" i="3"/>
  <c r="K369" i="3"/>
  <c r="I369" i="3"/>
  <c r="J369" i="3"/>
  <c r="F369" i="3"/>
  <c r="H369" i="3"/>
  <c r="K438" i="3"/>
  <c r="F438" i="3"/>
  <c r="I438" i="3"/>
  <c r="J438" i="3"/>
  <c r="H438" i="3"/>
  <c r="F294" i="3"/>
  <c r="I294" i="3"/>
  <c r="K294" i="3"/>
  <c r="J294" i="3"/>
  <c r="H294" i="3"/>
  <c r="I898" i="3"/>
  <c r="F898" i="3"/>
  <c r="H898" i="3"/>
  <c r="J898" i="3"/>
  <c r="K898" i="3"/>
  <c r="F594" i="3"/>
  <c r="J594" i="3"/>
  <c r="K594" i="3"/>
  <c r="H594" i="3"/>
  <c r="I594" i="3"/>
  <c r="H384" i="3"/>
  <c r="F384" i="3"/>
  <c r="K384" i="3"/>
  <c r="I384" i="3"/>
  <c r="J384" i="3"/>
  <c r="F832" i="3"/>
  <c r="J832" i="3"/>
  <c r="K832" i="3"/>
  <c r="H832" i="3"/>
  <c r="I832" i="3"/>
  <c r="H389" i="3"/>
  <c r="F389" i="3"/>
  <c r="I389" i="3"/>
  <c r="K389" i="3"/>
  <c r="J389" i="3"/>
  <c r="J825" i="3"/>
  <c r="I825" i="3"/>
  <c r="F825" i="3"/>
  <c r="K825" i="3"/>
  <c r="H825" i="3"/>
  <c r="K803" i="8"/>
  <c r="J803" i="8"/>
  <c r="F736" i="3"/>
  <c r="K736" i="3"/>
  <c r="J736" i="3"/>
  <c r="I736" i="3"/>
  <c r="H736" i="3"/>
  <c r="H328" i="3"/>
  <c r="J328" i="3"/>
  <c r="F328" i="3"/>
  <c r="I328" i="3"/>
  <c r="K328" i="3"/>
  <c r="J980" i="3"/>
  <c r="H980" i="3"/>
  <c r="K980" i="3"/>
  <c r="I980" i="3"/>
  <c r="F980" i="3"/>
  <c r="K570" i="3"/>
  <c r="F570" i="3"/>
  <c r="I570" i="3"/>
  <c r="H570" i="3"/>
  <c r="J570" i="3"/>
  <c r="H262" i="3"/>
  <c r="K262" i="3"/>
  <c r="J262" i="3"/>
  <c r="F262" i="3"/>
  <c r="I262" i="3"/>
  <c r="I347" i="3"/>
  <c r="J347" i="3"/>
  <c r="F347" i="3"/>
  <c r="H347" i="3"/>
  <c r="K347" i="3"/>
  <c r="F631" i="3"/>
  <c r="J631" i="3"/>
  <c r="I631" i="3"/>
  <c r="K631" i="3"/>
  <c r="H631" i="3"/>
  <c r="K737" i="8"/>
  <c r="J737" i="8"/>
  <c r="F302" i="3"/>
  <c r="I302" i="3"/>
  <c r="K302" i="3"/>
  <c r="J302" i="3"/>
  <c r="H302" i="3"/>
  <c r="F374" i="3"/>
  <c r="K374" i="3"/>
  <c r="I374" i="3"/>
  <c r="J374" i="3"/>
  <c r="H374" i="3"/>
  <c r="J931" i="3"/>
  <c r="F931" i="3"/>
  <c r="H931" i="3"/>
  <c r="K931" i="3"/>
  <c r="I931" i="3"/>
  <c r="K848" i="8"/>
  <c r="J848" i="8"/>
  <c r="K512" i="3"/>
  <c r="I512" i="3"/>
  <c r="H512" i="3"/>
  <c r="F512" i="3"/>
  <c r="J512" i="3"/>
  <c r="F616" i="3"/>
  <c r="H616" i="3"/>
  <c r="I616" i="3"/>
  <c r="K616" i="3"/>
  <c r="J616" i="3"/>
  <c r="J530" i="3"/>
  <c r="I530" i="3"/>
  <c r="F530" i="3"/>
  <c r="H530" i="3"/>
  <c r="K530" i="3"/>
  <c r="F678" i="3"/>
  <c r="H678" i="3"/>
  <c r="I678" i="3"/>
  <c r="J678" i="3"/>
  <c r="K678" i="3"/>
  <c r="F363" i="3"/>
  <c r="I363" i="3"/>
  <c r="H363" i="3"/>
  <c r="J363" i="3"/>
  <c r="K363" i="3"/>
  <c r="H997" i="3"/>
  <c r="J997" i="3"/>
  <c r="F997" i="3"/>
  <c r="K997" i="3"/>
  <c r="I997" i="3"/>
  <c r="K990" i="3"/>
  <c r="H990" i="3"/>
  <c r="J990" i="3"/>
  <c r="F990" i="3"/>
  <c r="I990" i="3"/>
  <c r="J366" i="3"/>
  <c r="F366" i="3"/>
  <c r="I366" i="3"/>
  <c r="K366" i="3"/>
  <c r="H366" i="3"/>
  <c r="J488" i="3"/>
  <c r="I488" i="3"/>
  <c r="H488" i="3"/>
  <c r="F488" i="3"/>
  <c r="K488" i="3"/>
  <c r="F355" i="3"/>
  <c r="K355" i="3"/>
  <c r="J355" i="3"/>
  <c r="I355" i="3"/>
  <c r="H355" i="3"/>
  <c r="I274" i="3"/>
  <c r="H274" i="3"/>
  <c r="J274" i="3"/>
  <c r="K274" i="3"/>
  <c r="F274" i="3"/>
  <c r="I337" i="3"/>
  <c r="J337" i="3"/>
  <c r="H337" i="3"/>
  <c r="K337" i="3"/>
  <c r="F337" i="3"/>
  <c r="H472" i="3"/>
  <c r="I472" i="3"/>
  <c r="F472" i="3"/>
  <c r="K472" i="3"/>
  <c r="J472" i="3"/>
  <c r="H962" i="3"/>
  <c r="K962" i="3"/>
  <c r="J962" i="3"/>
  <c r="F962" i="3"/>
  <c r="I962" i="3"/>
  <c r="K872" i="8"/>
  <c r="J872" i="8"/>
  <c r="K436" i="3"/>
  <c r="H436" i="3"/>
  <c r="F436" i="3"/>
  <c r="I436" i="3"/>
  <c r="J436" i="3"/>
  <c r="K989" i="3"/>
  <c r="I989" i="3"/>
  <c r="J989" i="3"/>
  <c r="F989" i="3"/>
  <c r="H989" i="3"/>
  <c r="H297" i="3"/>
  <c r="J297" i="3"/>
  <c r="F297" i="3"/>
  <c r="K297" i="3"/>
  <c r="I297" i="3"/>
  <c r="J567" i="3"/>
  <c r="K567" i="3"/>
  <c r="H567" i="3"/>
  <c r="F567" i="3"/>
  <c r="I567" i="3"/>
  <c r="H268" i="3"/>
  <c r="J268" i="3"/>
  <c r="I268" i="3"/>
  <c r="K268" i="3"/>
  <c r="F268" i="3"/>
  <c r="H38" i="3"/>
  <c r="J38" i="3"/>
  <c r="K38" i="3"/>
  <c r="I38" i="3"/>
  <c r="F38" i="3"/>
  <c r="H683" i="3"/>
  <c r="K683" i="3"/>
  <c r="I683" i="3"/>
  <c r="F683" i="3"/>
  <c r="J683" i="3"/>
  <c r="H656" i="3"/>
  <c r="J656" i="3"/>
  <c r="F656" i="3"/>
  <c r="K656" i="3"/>
  <c r="I656" i="3"/>
  <c r="I361" i="3"/>
  <c r="J361" i="3"/>
  <c r="F361" i="3"/>
  <c r="K361" i="3"/>
  <c r="H361" i="3"/>
  <c r="K741" i="3"/>
  <c r="I741" i="3"/>
  <c r="J741" i="3"/>
  <c r="H741" i="3"/>
  <c r="F741" i="3"/>
  <c r="F987" i="3"/>
  <c r="I987" i="3"/>
  <c r="J987" i="3"/>
  <c r="K987" i="3"/>
  <c r="H987" i="3"/>
  <c r="J948" i="3"/>
  <c r="F948" i="3"/>
  <c r="H948" i="3"/>
  <c r="K948" i="3"/>
  <c r="I948" i="3"/>
  <c r="F582" i="3"/>
  <c r="I582" i="3"/>
  <c r="J582" i="3"/>
  <c r="H582" i="3"/>
  <c r="K582" i="3"/>
  <c r="F576" i="3"/>
  <c r="H576" i="3"/>
  <c r="K576" i="3"/>
  <c r="J576" i="3"/>
  <c r="I576" i="3"/>
  <c r="J601" i="3"/>
  <c r="F601" i="3"/>
  <c r="H601" i="3"/>
  <c r="K601" i="3"/>
  <c r="I601" i="3"/>
  <c r="K411" i="3"/>
  <c r="J411" i="3"/>
  <c r="H411" i="3"/>
  <c r="I411" i="3"/>
  <c r="F411" i="3"/>
  <c r="I758" i="3"/>
  <c r="H758" i="3"/>
  <c r="J758" i="3"/>
  <c r="F758" i="3"/>
  <c r="K758" i="3"/>
  <c r="I376" i="3"/>
  <c r="K376" i="3"/>
  <c r="J376" i="3"/>
  <c r="F376" i="3"/>
  <c r="H376" i="3"/>
  <c r="J828" i="3"/>
  <c r="K828" i="3"/>
  <c r="F828" i="3"/>
  <c r="H828" i="3"/>
  <c r="I828" i="3"/>
  <c r="I731" i="3"/>
  <c r="J731" i="3"/>
  <c r="K731" i="3"/>
  <c r="H731" i="3"/>
  <c r="F731" i="3"/>
  <c r="F844" i="3"/>
  <c r="I844" i="3"/>
  <c r="K844" i="3"/>
  <c r="H844" i="3"/>
  <c r="J844" i="3"/>
  <c r="K495" i="3"/>
  <c r="J495" i="3"/>
  <c r="H495" i="3"/>
  <c r="F495" i="3"/>
  <c r="I495" i="3"/>
  <c r="I937" i="3"/>
  <c r="H937" i="3"/>
  <c r="K937" i="3"/>
  <c r="F937" i="3"/>
  <c r="J937" i="3"/>
  <c r="K421" i="3"/>
  <c r="F421" i="3"/>
  <c r="J421" i="3"/>
  <c r="H421" i="3"/>
  <c r="I421" i="3"/>
  <c r="I340" i="3"/>
  <c r="K340" i="3"/>
  <c r="J340" i="3"/>
  <c r="F340" i="3"/>
  <c r="H340" i="3"/>
  <c r="I590" i="3"/>
  <c r="H590" i="3"/>
  <c r="K590" i="3"/>
  <c r="F590" i="3"/>
  <c r="J590" i="3"/>
  <c r="H289" i="3"/>
  <c r="K289" i="3"/>
  <c r="F289" i="3"/>
  <c r="J289" i="3"/>
  <c r="I289" i="3"/>
  <c r="H420" i="3"/>
  <c r="F420" i="3"/>
  <c r="I420" i="3"/>
  <c r="J420" i="3"/>
  <c r="K420" i="3"/>
  <c r="J465" i="3"/>
  <c r="K465" i="3"/>
  <c r="F465" i="3"/>
  <c r="H465" i="3"/>
  <c r="I465" i="3"/>
  <c r="I535" i="3"/>
  <c r="F535" i="3"/>
  <c r="K535" i="3"/>
  <c r="J535" i="3"/>
  <c r="H535" i="3"/>
  <c r="J806" i="3"/>
  <c r="H806" i="3"/>
  <c r="F806" i="3"/>
  <c r="K806" i="3"/>
  <c r="I806" i="3"/>
  <c r="J977" i="3"/>
  <c r="I977" i="3"/>
  <c r="K977" i="3"/>
  <c r="H977" i="3"/>
  <c r="F977" i="3"/>
  <c r="F747" i="3"/>
  <c r="K747" i="3"/>
  <c r="I747" i="3"/>
  <c r="J747" i="3"/>
  <c r="H747" i="3"/>
  <c r="F540" i="3"/>
  <c r="H540" i="3"/>
  <c r="I540" i="3"/>
  <c r="J540" i="3"/>
  <c r="K540" i="3"/>
  <c r="F992" i="3"/>
  <c r="H992" i="3"/>
  <c r="J992" i="3"/>
  <c r="I992" i="3"/>
  <c r="K992" i="3"/>
  <c r="K634" i="3"/>
  <c r="F634" i="3"/>
  <c r="I634" i="3"/>
  <c r="J634" i="3"/>
  <c r="H634" i="3"/>
  <c r="I810" i="3"/>
  <c r="J810" i="3"/>
  <c r="H810" i="3"/>
  <c r="K810" i="3"/>
  <c r="F810" i="3"/>
  <c r="J928" i="3"/>
  <c r="I928" i="3"/>
  <c r="H928" i="3"/>
  <c r="F928" i="3"/>
  <c r="K928" i="3"/>
  <c r="F311" i="3"/>
  <c r="H311" i="3"/>
  <c r="J311" i="3"/>
  <c r="K311" i="3"/>
  <c r="I311" i="3"/>
  <c r="K901" i="8"/>
  <c r="J901" i="8"/>
  <c r="J415" i="3"/>
  <c r="H415" i="3"/>
  <c r="I415" i="3"/>
  <c r="K415" i="3"/>
  <c r="F415" i="3"/>
  <c r="K791" i="3"/>
  <c r="H791" i="3"/>
  <c r="J791" i="3"/>
  <c r="F791" i="3"/>
  <c r="I791" i="3"/>
  <c r="J364" i="3"/>
  <c r="H364" i="3"/>
  <c r="F364" i="3"/>
  <c r="I364" i="3"/>
  <c r="K364" i="3"/>
  <c r="J895" i="3"/>
  <c r="I895" i="3"/>
  <c r="F895" i="3"/>
  <c r="K895" i="3"/>
  <c r="H895" i="3"/>
  <c r="I318" i="3"/>
  <c r="J318" i="3"/>
  <c r="K318" i="3"/>
  <c r="H318" i="3"/>
  <c r="F318" i="3"/>
  <c r="J298" i="3"/>
  <c r="F298" i="3"/>
  <c r="H298" i="3"/>
  <c r="I298" i="3"/>
  <c r="K298" i="3"/>
  <c r="I913" i="3"/>
  <c r="F913" i="3"/>
  <c r="K913" i="3"/>
  <c r="H913" i="3"/>
  <c r="J913" i="3"/>
  <c r="J731" i="8"/>
  <c r="K731" i="8"/>
  <c r="J936" i="8"/>
  <c r="K936" i="8"/>
  <c r="K805" i="8"/>
  <c r="J805" i="8"/>
  <c r="K935" i="8"/>
  <c r="J935" i="8"/>
  <c r="J665" i="3"/>
  <c r="F665" i="3"/>
  <c r="K665" i="3"/>
  <c r="H665" i="3"/>
  <c r="I665" i="3"/>
  <c r="K579" i="3"/>
  <c r="F579" i="3"/>
  <c r="I579" i="3"/>
  <c r="H579" i="3"/>
  <c r="J579" i="3"/>
  <c r="K416" i="3"/>
  <c r="F416" i="3"/>
  <c r="H416" i="3"/>
  <c r="I416" i="3"/>
  <c r="J416" i="3"/>
  <c r="J939" i="8"/>
  <c r="K939" i="8"/>
  <c r="K466" i="3"/>
  <c r="F466" i="3"/>
  <c r="H466" i="3"/>
  <c r="J466" i="3"/>
  <c r="I466" i="3"/>
  <c r="K306" i="3"/>
  <c r="I306" i="3"/>
  <c r="J306" i="3"/>
  <c r="H306" i="3"/>
  <c r="F306" i="3"/>
  <c r="F618" i="3"/>
  <c r="J618" i="3"/>
  <c r="K618" i="3"/>
  <c r="I618" i="3"/>
  <c r="H618" i="3"/>
  <c r="I869" i="3"/>
  <c r="K869" i="3"/>
  <c r="F869" i="3"/>
  <c r="J869" i="3"/>
  <c r="H869" i="3"/>
  <c r="J784" i="8"/>
  <c r="K784" i="8"/>
  <c r="J786" i="3"/>
  <c r="I786" i="3"/>
  <c r="F786" i="3"/>
  <c r="H786" i="3"/>
  <c r="K786" i="3"/>
  <c r="F610" i="3"/>
  <c r="K610" i="3"/>
  <c r="J610" i="3"/>
  <c r="H610" i="3"/>
  <c r="I610" i="3"/>
  <c r="F814" i="3"/>
  <c r="K814" i="3"/>
  <c r="I814" i="3"/>
  <c r="H814" i="3"/>
  <c r="J814" i="3"/>
  <c r="F750" i="3"/>
  <c r="I750" i="3"/>
  <c r="J750" i="3"/>
  <c r="H750" i="3"/>
  <c r="K750" i="3"/>
  <c r="I811" i="3"/>
  <c r="J811" i="3"/>
  <c r="F811" i="3"/>
  <c r="H811" i="3"/>
  <c r="K811" i="3"/>
  <c r="H536" i="3"/>
  <c r="K536" i="3"/>
  <c r="J536" i="3"/>
  <c r="I536" i="3"/>
  <c r="F536" i="3"/>
  <c r="K889" i="8"/>
  <c r="J889" i="8"/>
  <c r="F276" i="3"/>
  <c r="J276" i="3"/>
  <c r="H276" i="3"/>
  <c r="I276" i="3"/>
  <c r="K276" i="3"/>
  <c r="H483" i="3"/>
  <c r="I483" i="3"/>
  <c r="F483" i="3"/>
  <c r="K483" i="3"/>
  <c r="J483" i="3"/>
  <c r="J275" i="3"/>
  <c r="H275" i="3"/>
  <c r="F275" i="3"/>
  <c r="I275" i="3"/>
  <c r="K275" i="3"/>
  <c r="J350" i="3"/>
  <c r="K350" i="3"/>
  <c r="F350" i="3"/>
  <c r="H350" i="3"/>
  <c r="I350" i="3"/>
  <c r="I640" i="3"/>
  <c r="F640" i="3"/>
  <c r="J640" i="3"/>
  <c r="H640" i="3"/>
  <c r="K640" i="3"/>
  <c r="F324" i="3"/>
  <c r="H324" i="3"/>
  <c r="J324" i="3"/>
  <c r="I324" i="3"/>
  <c r="K324" i="3"/>
  <c r="F320" i="3"/>
  <c r="J320" i="3"/>
  <c r="H320" i="3"/>
  <c r="I320" i="3"/>
  <c r="K320" i="3"/>
  <c r="F442" i="3"/>
  <c r="H442" i="3"/>
  <c r="K442" i="3"/>
  <c r="J442" i="3"/>
  <c r="I442" i="3"/>
  <c r="H910" i="3"/>
  <c r="K910" i="3"/>
  <c r="J910" i="3"/>
  <c r="I910" i="3"/>
  <c r="F910" i="3"/>
  <c r="J845" i="3"/>
  <c r="F845" i="3"/>
  <c r="H845" i="3"/>
  <c r="K845" i="3"/>
  <c r="I845" i="3"/>
  <c r="K284" i="3"/>
  <c r="H284" i="3"/>
  <c r="I284" i="3"/>
  <c r="F284" i="3"/>
  <c r="J284" i="3"/>
  <c r="J929" i="8"/>
  <c r="K929" i="8"/>
  <c r="K422" i="3"/>
  <c r="J422" i="3"/>
  <c r="H422" i="3"/>
  <c r="F422" i="3"/>
  <c r="I422" i="3"/>
  <c r="K991" i="8"/>
  <c r="J991" i="8"/>
  <c r="I603" i="3"/>
  <c r="F603" i="3"/>
  <c r="K603" i="3"/>
  <c r="H603" i="3"/>
  <c r="J603" i="3"/>
  <c r="H259" i="3"/>
  <c r="F259" i="3"/>
  <c r="J259" i="3"/>
  <c r="I259" i="3"/>
  <c r="K259" i="3"/>
  <c r="F255" i="3"/>
  <c r="I255" i="3"/>
  <c r="K255" i="3"/>
  <c r="H255" i="3"/>
  <c r="J255" i="3"/>
  <c r="I900" i="3"/>
  <c r="K900" i="3"/>
  <c r="H900" i="3"/>
  <c r="J900" i="3"/>
  <c r="F900" i="3"/>
  <c r="J720" i="3"/>
  <c r="H720" i="3"/>
  <c r="I720" i="3"/>
  <c r="F720" i="3"/>
  <c r="K720" i="3"/>
  <c r="K943" i="3"/>
  <c r="J943" i="3"/>
  <c r="F943" i="3"/>
  <c r="I943" i="3"/>
  <c r="H943" i="3"/>
  <c r="K800" i="3"/>
  <c r="F800" i="3"/>
  <c r="J800" i="3"/>
  <c r="H800" i="3"/>
  <c r="I800" i="3"/>
  <c r="F996" i="3"/>
  <c r="H996" i="3"/>
  <c r="J996" i="3"/>
  <c r="I996" i="3"/>
  <c r="K996" i="3"/>
  <c r="F639" i="3"/>
  <c r="K639" i="3"/>
  <c r="I639" i="3"/>
  <c r="H639" i="3"/>
  <c r="J639" i="3"/>
  <c r="H375" i="3"/>
  <c r="F375" i="3"/>
  <c r="K375" i="3"/>
  <c r="I375" i="3"/>
  <c r="J375" i="3"/>
  <c r="H531" i="3"/>
  <c r="J531" i="3"/>
  <c r="K531" i="3"/>
  <c r="I531" i="3"/>
  <c r="F531" i="3"/>
  <c r="J309" i="3"/>
  <c r="I309" i="3"/>
  <c r="K309" i="3"/>
  <c r="F309" i="3"/>
  <c r="H309" i="3"/>
  <c r="J709" i="3"/>
  <c r="F709" i="3"/>
  <c r="K709" i="3"/>
  <c r="H709" i="3"/>
  <c r="I709" i="3"/>
  <c r="K657" i="3"/>
  <c r="J657" i="3"/>
  <c r="F657" i="3"/>
  <c r="H657" i="3"/>
  <c r="I657" i="3"/>
  <c r="J359" i="3"/>
  <c r="K359" i="3"/>
  <c r="H359" i="3"/>
  <c r="F359" i="3"/>
  <c r="I359" i="3"/>
  <c r="K944" i="8"/>
  <c r="J944" i="8"/>
  <c r="I321" i="3"/>
  <c r="H321" i="3"/>
  <c r="F321" i="3"/>
  <c r="K321" i="3"/>
  <c r="J321" i="3"/>
  <c r="F734" i="3"/>
  <c r="K734" i="3"/>
  <c r="J734" i="3"/>
  <c r="I734" i="3"/>
  <c r="H734" i="3"/>
  <c r="H412" i="3"/>
  <c r="F412" i="3"/>
  <c r="I412" i="3"/>
  <c r="K412" i="3"/>
  <c r="J412" i="3"/>
  <c r="H604" i="3"/>
  <c r="I604" i="3"/>
  <c r="K604" i="3"/>
  <c r="F604" i="3"/>
  <c r="J604" i="3"/>
  <c r="K971" i="3"/>
  <c r="J971" i="3"/>
  <c r="F971" i="3"/>
  <c r="I971" i="3"/>
  <c r="H971" i="3"/>
  <c r="K760" i="8"/>
  <c r="J760" i="8"/>
  <c r="J887" i="3"/>
  <c r="K887" i="3"/>
  <c r="F887" i="3"/>
  <c r="I887" i="3"/>
  <c r="H887" i="3"/>
  <c r="H390" i="3"/>
  <c r="J390" i="3"/>
  <c r="K390" i="3"/>
  <c r="F390" i="3"/>
  <c r="I390" i="3"/>
  <c r="J799" i="8"/>
  <c r="K799" i="8"/>
  <c r="J485" i="3"/>
  <c r="K485" i="3"/>
  <c r="H485" i="3"/>
  <c r="F485" i="3"/>
  <c r="I485" i="3"/>
  <c r="F808" i="3"/>
  <c r="H808" i="3"/>
  <c r="I808" i="3"/>
  <c r="J808" i="3"/>
  <c r="K808" i="3"/>
  <c r="J767" i="3"/>
  <c r="I767" i="3"/>
  <c r="K767" i="3"/>
  <c r="F767" i="3"/>
  <c r="H767" i="3"/>
  <c r="F279" i="3"/>
  <c r="K279" i="3"/>
  <c r="J279" i="3"/>
  <c r="H279" i="3"/>
  <c r="I279" i="3"/>
  <c r="I834" i="3"/>
  <c r="J834" i="3"/>
  <c r="K834" i="3"/>
  <c r="H834" i="3"/>
  <c r="F834" i="3"/>
  <c r="I849" i="3"/>
  <c r="J849" i="3"/>
  <c r="K849" i="3"/>
  <c r="H849" i="3"/>
  <c r="F849" i="3"/>
  <c r="K468" i="3"/>
  <c r="J468" i="3"/>
  <c r="H468" i="3"/>
  <c r="I468" i="3"/>
  <c r="F468" i="3"/>
  <c r="K614" i="3"/>
  <c r="F614" i="3"/>
  <c r="I614" i="3"/>
  <c r="J614" i="3"/>
  <c r="H614" i="3"/>
  <c r="K277" i="3"/>
  <c r="H277" i="3"/>
  <c r="J277" i="3"/>
  <c r="F277" i="3"/>
  <c r="I277" i="3"/>
  <c r="I699" i="3"/>
  <c r="K699" i="3"/>
  <c r="J699" i="3"/>
  <c r="F699" i="3"/>
  <c r="H699" i="3"/>
  <c r="J441" i="3"/>
  <c r="F441" i="3"/>
  <c r="H441" i="3"/>
  <c r="I441" i="3"/>
  <c r="K441" i="3"/>
  <c r="K395" i="3"/>
  <c r="H395" i="3"/>
  <c r="J395" i="3"/>
  <c r="F395" i="3"/>
  <c r="I395" i="3"/>
  <c r="J738" i="3"/>
  <c r="H738" i="3"/>
  <c r="K738" i="3"/>
  <c r="I738" i="3"/>
  <c r="F738" i="3"/>
  <c r="J796" i="8"/>
  <c r="K796" i="8"/>
  <c r="I312" i="3"/>
  <c r="J312" i="3"/>
  <c r="K312" i="3"/>
  <c r="H312" i="3"/>
  <c r="F312" i="3"/>
  <c r="H605" i="3"/>
  <c r="F605" i="3"/>
  <c r="K605" i="3"/>
  <c r="I605" i="3"/>
  <c r="J605" i="3"/>
  <c r="I964" i="3"/>
  <c r="J964" i="3"/>
  <c r="F964" i="3"/>
  <c r="H964" i="3"/>
  <c r="K964" i="3"/>
  <c r="K354" i="3"/>
  <c r="J354" i="3"/>
  <c r="H354" i="3"/>
  <c r="F354" i="3"/>
  <c r="I354" i="3"/>
  <c r="K891" i="3"/>
  <c r="J891" i="3"/>
  <c r="H891" i="3"/>
  <c r="F891" i="3"/>
  <c r="I891" i="3"/>
  <c r="H266" i="3"/>
  <c r="F266" i="3"/>
  <c r="K266" i="3"/>
  <c r="J266" i="3"/>
  <c r="I266" i="3"/>
  <c r="I976" i="3"/>
  <c r="F976" i="3"/>
  <c r="H976" i="3"/>
  <c r="J976" i="3"/>
  <c r="K976" i="3"/>
  <c r="H281" i="3"/>
  <c r="K281" i="3"/>
  <c r="I281" i="3"/>
  <c r="F281" i="3"/>
  <c r="J281" i="3"/>
  <c r="F838" i="3"/>
  <c r="J838" i="3"/>
  <c r="I838" i="3"/>
  <c r="K838" i="3"/>
  <c r="H838" i="3"/>
  <c r="K924" i="3"/>
  <c r="I924" i="3"/>
  <c r="J924" i="3"/>
  <c r="F924" i="3"/>
  <c r="H924" i="3"/>
  <c r="J562" i="3"/>
  <c r="F562" i="3"/>
  <c r="K562" i="3"/>
  <c r="I562" i="3"/>
  <c r="H562" i="3"/>
  <c r="K820" i="3"/>
  <c r="F820" i="3"/>
  <c r="H820" i="3"/>
  <c r="J820" i="3"/>
  <c r="I820" i="3"/>
  <c r="K737" i="3"/>
  <c r="I737" i="3"/>
  <c r="J737" i="3"/>
  <c r="H737" i="3"/>
  <c r="F737" i="3"/>
  <c r="I307" i="3"/>
  <c r="K307" i="3"/>
  <c r="F307" i="3"/>
  <c r="H307" i="3"/>
  <c r="J307" i="3"/>
  <c r="J458" i="3"/>
  <c r="K458" i="3"/>
  <c r="F458" i="3"/>
  <c r="H458" i="3"/>
  <c r="I458" i="3"/>
  <c r="K339" i="3"/>
  <c r="H339" i="3"/>
  <c r="J339" i="3"/>
  <c r="I339" i="3"/>
  <c r="F339" i="3"/>
  <c r="J597" i="3"/>
  <c r="K597" i="3"/>
  <c r="H597" i="3"/>
  <c r="F597" i="3"/>
  <c r="I597" i="3"/>
  <c r="I932" i="3"/>
  <c r="J932" i="3"/>
  <c r="H932" i="3"/>
  <c r="K932" i="3"/>
  <c r="F932" i="3"/>
  <c r="I253" i="3"/>
  <c r="K253" i="3"/>
  <c r="F253" i="3"/>
  <c r="H253" i="3"/>
  <c r="J253" i="3"/>
  <c r="K953" i="3"/>
  <c r="I953" i="3"/>
  <c r="J953" i="3"/>
  <c r="H953" i="3"/>
  <c r="F953" i="3"/>
  <c r="F661" i="3"/>
  <c r="I661" i="3"/>
  <c r="K661" i="3"/>
  <c r="J661" i="3"/>
  <c r="H661" i="3"/>
  <c r="K351" i="3"/>
  <c r="I351" i="3"/>
  <c r="F351" i="3"/>
  <c r="H351" i="3"/>
  <c r="J351" i="3"/>
  <c r="K696" i="3"/>
  <c r="J696" i="3"/>
  <c r="I696" i="3"/>
  <c r="H696" i="3"/>
  <c r="F696" i="3"/>
  <c r="J991" i="3"/>
  <c r="H991" i="3"/>
  <c r="F991" i="3"/>
  <c r="K991" i="3"/>
  <c r="I991" i="3"/>
  <c r="J815" i="3"/>
  <c r="H815" i="3"/>
  <c r="I815" i="3"/>
  <c r="F815" i="3"/>
  <c r="K815" i="3"/>
  <c r="I721" i="3"/>
  <c r="F721" i="3"/>
  <c r="J721" i="3"/>
  <c r="H721" i="3"/>
  <c r="K721" i="3"/>
  <c r="I557" i="3"/>
  <c r="F557" i="3"/>
  <c r="K557" i="3"/>
  <c r="J557" i="3"/>
  <c r="H557" i="3"/>
  <c r="I835" i="3"/>
  <c r="J835" i="3"/>
  <c r="K835" i="3"/>
  <c r="F835" i="3"/>
  <c r="H835" i="3"/>
  <c r="J938" i="3"/>
  <c r="I938" i="3"/>
  <c r="F938" i="3"/>
  <c r="K938" i="3"/>
  <c r="H938" i="3"/>
  <c r="J816" i="3"/>
  <c r="I816" i="3"/>
  <c r="H816" i="3"/>
  <c r="F816" i="3"/>
  <c r="K816" i="3"/>
  <c r="K349" i="3"/>
  <c r="F349" i="3"/>
  <c r="H349" i="3"/>
  <c r="I349" i="3"/>
  <c r="J349" i="3"/>
  <c r="I679" i="3"/>
  <c r="H679" i="3"/>
  <c r="J679" i="3"/>
  <c r="K679" i="3"/>
  <c r="F679" i="3"/>
  <c r="F492" i="3"/>
  <c r="I492" i="3"/>
  <c r="K492" i="3"/>
  <c r="J492" i="3"/>
  <c r="H492" i="3"/>
  <c r="K574" i="3"/>
  <c r="F574" i="3"/>
  <c r="I574" i="3"/>
  <c r="J574" i="3"/>
  <c r="H574" i="3"/>
  <c r="I254" i="3"/>
  <c r="F254" i="3"/>
  <c r="H254" i="3"/>
  <c r="J254" i="3"/>
  <c r="K254" i="3"/>
  <c r="H433" i="3"/>
  <c r="J433" i="3"/>
  <c r="I433" i="3"/>
  <c r="F433" i="3"/>
  <c r="K433" i="3"/>
  <c r="K501" i="3"/>
  <c r="H501" i="3"/>
  <c r="J501" i="3"/>
  <c r="I501" i="3"/>
  <c r="F501" i="3"/>
  <c r="F425" i="3"/>
  <c r="J425" i="3"/>
  <c r="I425" i="3"/>
  <c r="H425" i="3"/>
  <c r="K425" i="3"/>
  <c r="H473" i="3"/>
  <c r="F473" i="3"/>
  <c r="K473" i="3"/>
  <c r="I473" i="3"/>
  <c r="J473" i="3"/>
  <c r="J648" i="3"/>
  <c r="I648" i="3"/>
  <c r="F648" i="3"/>
  <c r="K648" i="3"/>
  <c r="H648" i="3"/>
  <c r="J330" i="3"/>
  <c r="H330" i="3"/>
  <c r="F330" i="3"/>
  <c r="K330" i="3"/>
  <c r="I330" i="3"/>
  <c r="K734" i="8"/>
  <c r="J734" i="8"/>
  <c r="K964" i="8"/>
  <c r="J964" i="8"/>
  <c r="H293" i="3"/>
  <c r="J293" i="3"/>
  <c r="F293" i="3"/>
  <c r="K293" i="3"/>
  <c r="I293" i="3"/>
  <c r="I409" i="3"/>
  <c r="H409" i="3"/>
  <c r="J409" i="3"/>
  <c r="K409" i="3"/>
  <c r="F409" i="3"/>
  <c r="H394" i="3"/>
  <c r="J394" i="3"/>
  <c r="I394" i="3"/>
  <c r="F394" i="3"/>
  <c r="K394" i="3"/>
  <c r="H866" i="3"/>
  <c r="I866" i="3"/>
  <c r="K866" i="3"/>
  <c r="J866" i="3"/>
  <c r="F866" i="3"/>
  <c r="K724" i="3"/>
  <c r="I724" i="3"/>
  <c r="H724" i="3"/>
  <c r="F724" i="3"/>
  <c r="J724" i="3"/>
  <c r="H701" i="3"/>
  <c r="J701" i="3"/>
  <c r="I701" i="3"/>
  <c r="K701" i="3"/>
  <c r="F701" i="3"/>
  <c r="F377" i="3"/>
  <c r="I377" i="3"/>
  <c r="H377" i="3"/>
  <c r="J377" i="3"/>
  <c r="K377" i="3"/>
  <c r="K403" i="3"/>
  <c r="F403" i="3"/>
  <c r="I403" i="3"/>
  <c r="H403" i="3"/>
  <c r="J403" i="3"/>
  <c r="K825" i="8"/>
  <c r="J825" i="8"/>
  <c r="K553" i="3"/>
  <c r="H553" i="3"/>
  <c r="J553" i="3"/>
  <c r="F553" i="3"/>
  <c r="I553" i="3"/>
  <c r="H332" i="3"/>
  <c r="I332" i="3"/>
  <c r="K332" i="3"/>
  <c r="F332" i="3"/>
  <c r="J332" i="3"/>
  <c r="J966" i="3"/>
  <c r="I966" i="3"/>
  <c r="F966" i="3"/>
  <c r="H966" i="3"/>
  <c r="K966" i="3"/>
  <c r="K611" i="3"/>
  <c r="F611" i="3"/>
  <c r="H611" i="3"/>
  <c r="I611" i="3"/>
  <c r="J611" i="3"/>
  <c r="J299" i="3"/>
  <c r="I299" i="3"/>
  <c r="F299" i="3"/>
  <c r="K299" i="3"/>
  <c r="H299" i="3"/>
  <c r="H372" i="3"/>
  <c r="J372" i="3"/>
  <c r="I372" i="3"/>
  <c r="K372" i="3"/>
  <c r="F372" i="3"/>
  <c r="F888" i="3"/>
  <c r="I888" i="3"/>
  <c r="J888" i="3"/>
  <c r="K888" i="3"/>
  <c r="H888" i="3"/>
  <c r="F859" i="3"/>
  <c r="K859" i="3"/>
  <c r="J859" i="3"/>
  <c r="I859" i="3"/>
  <c r="H859" i="3"/>
  <c r="H358" i="3"/>
  <c r="I358" i="3"/>
  <c r="J358" i="3"/>
  <c r="F358" i="3"/>
  <c r="K358" i="3"/>
  <c r="F357" i="3"/>
  <c r="H357" i="3"/>
  <c r="I357" i="3"/>
  <c r="K357" i="3"/>
  <c r="J357" i="3"/>
  <c r="I857" i="3"/>
  <c r="K857" i="3"/>
  <c r="H857" i="3"/>
  <c r="J857" i="3"/>
  <c r="F857" i="3"/>
  <c r="F383" i="3"/>
  <c r="I383" i="3"/>
  <c r="H383" i="3"/>
  <c r="J383" i="3"/>
  <c r="K383" i="3"/>
  <c r="F785" i="3"/>
  <c r="K785" i="3"/>
  <c r="J785" i="3"/>
  <c r="I785" i="3"/>
  <c r="H785" i="3"/>
  <c r="I766" i="3"/>
  <c r="K766" i="3"/>
  <c r="J766" i="3"/>
  <c r="H766" i="3"/>
  <c r="F766" i="3"/>
  <c r="H716" i="3"/>
  <c r="I716" i="3"/>
  <c r="F716" i="3"/>
  <c r="K716" i="3"/>
  <c r="J716" i="3"/>
  <c r="K471" i="3"/>
  <c r="F471" i="3"/>
  <c r="H471" i="3"/>
  <c r="J471" i="3"/>
  <c r="I471" i="3"/>
  <c r="H710" i="3"/>
  <c r="F710" i="3"/>
  <c r="K710" i="3"/>
  <c r="J710" i="3"/>
  <c r="I710" i="3"/>
  <c r="K251" i="3"/>
  <c r="J251" i="3"/>
  <c r="F251" i="3"/>
  <c r="I251" i="3"/>
  <c r="H251" i="3"/>
  <c r="J257" i="3"/>
  <c r="F257" i="3"/>
  <c r="H257" i="3"/>
  <c r="I257" i="3"/>
  <c r="K257" i="3"/>
  <c r="F497" i="3"/>
  <c r="H497" i="3"/>
  <c r="J497" i="3"/>
  <c r="K497" i="3"/>
  <c r="I497" i="3"/>
  <c r="F833" i="3"/>
  <c r="H833" i="3"/>
  <c r="I833" i="3"/>
  <c r="J833" i="3"/>
  <c r="K833" i="3"/>
  <c r="K723" i="3"/>
  <c r="H723" i="3"/>
  <c r="I723" i="3"/>
  <c r="F723" i="3"/>
  <c r="J723" i="3"/>
  <c r="J799" i="3"/>
  <c r="K799" i="3"/>
  <c r="F799" i="3"/>
  <c r="I799" i="3"/>
  <c r="H799" i="3"/>
  <c r="K440" i="3"/>
  <c r="I440" i="3"/>
  <c r="H440" i="3"/>
  <c r="F440" i="3"/>
  <c r="J440" i="3"/>
  <c r="K269" i="3"/>
  <c r="I269" i="3"/>
  <c r="H269" i="3"/>
  <c r="J269" i="3"/>
  <c r="F269" i="3"/>
  <c r="I424" i="3"/>
  <c r="F424" i="3"/>
  <c r="H424" i="3"/>
  <c r="K424" i="3"/>
  <c r="J424" i="3"/>
  <c r="I703" i="3"/>
  <c r="F703" i="3"/>
  <c r="K703" i="3"/>
  <c r="H703" i="3"/>
  <c r="J703" i="3"/>
  <c r="I250" i="3"/>
  <c r="F250" i="3"/>
  <c r="H250" i="3"/>
  <c r="K250" i="3"/>
  <c r="J250" i="3"/>
  <c r="K732" i="3"/>
  <c r="I732" i="3"/>
  <c r="F732" i="3"/>
  <c r="H732" i="3"/>
  <c r="J732" i="3"/>
  <c r="K924" i="8"/>
  <c r="J924" i="8"/>
  <c r="J352" i="3"/>
  <c r="K352" i="3"/>
  <c r="F352" i="3"/>
  <c r="H352" i="3"/>
  <c r="I352" i="3"/>
  <c r="J908" i="8"/>
  <c r="K908" i="8"/>
  <c r="K525" i="3"/>
  <c r="H525" i="3"/>
  <c r="F525" i="3"/>
  <c r="I525" i="3"/>
  <c r="J525" i="3"/>
  <c r="I500" i="3"/>
  <c r="J500" i="3"/>
  <c r="K500" i="3"/>
  <c r="F500" i="3"/>
  <c r="H500" i="3"/>
  <c r="I272" i="3"/>
  <c r="J272" i="3"/>
  <c r="H272" i="3"/>
  <c r="K272" i="3"/>
  <c r="F272" i="3"/>
  <c r="H687" i="3"/>
  <c r="K687" i="3"/>
  <c r="F687" i="3"/>
  <c r="I687" i="3"/>
  <c r="J687" i="3"/>
  <c r="F905" i="3"/>
  <c r="H905" i="3"/>
  <c r="I905" i="3"/>
  <c r="J905" i="3"/>
  <c r="K905" i="3"/>
  <c r="F261" i="3"/>
  <c r="I261" i="3"/>
  <c r="H261" i="3"/>
  <c r="J261" i="3"/>
  <c r="K261" i="3"/>
  <c r="H915" i="3"/>
  <c r="F915" i="3"/>
  <c r="I915" i="3"/>
  <c r="K915" i="3"/>
  <c r="J915" i="3"/>
  <c r="F692" i="3"/>
  <c r="H692" i="3"/>
  <c r="I692" i="3"/>
  <c r="K692" i="3"/>
  <c r="J692" i="3"/>
  <c r="K317" i="3"/>
  <c r="I317" i="3"/>
  <c r="F317" i="3"/>
  <c r="J317" i="3"/>
  <c r="H317" i="3"/>
  <c r="I949" i="3"/>
  <c r="F949" i="3"/>
  <c r="J949" i="3"/>
  <c r="H949" i="3"/>
  <c r="K949" i="3"/>
  <c r="H371" i="3"/>
  <c r="K371" i="3"/>
  <c r="J371" i="3"/>
  <c r="F371" i="3"/>
  <c r="I371" i="3"/>
  <c r="K327" i="3"/>
  <c r="F327" i="3"/>
  <c r="I327" i="3"/>
  <c r="J327" i="3"/>
  <c r="H327" i="3"/>
  <c r="H789" i="3"/>
  <c r="F789" i="3"/>
  <c r="I789" i="3"/>
  <c r="K789" i="3"/>
  <c r="J789" i="3"/>
  <c r="I802" i="3"/>
  <c r="K802" i="3"/>
  <c r="F802" i="3"/>
  <c r="H802" i="3"/>
  <c r="J802" i="3"/>
  <c r="H286" i="3"/>
  <c r="I286" i="3"/>
  <c r="J286" i="3"/>
  <c r="K286" i="3"/>
  <c r="F286" i="3"/>
  <c r="J282" i="3"/>
  <c r="H282" i="3"/>
  <c r="F282" i="3"/>
  <c r="K282" i="3"/>
  <c r="I282" i="3"/>
  <c r="F529" i="3"/>
  <c r="J529" i="3"/>
  <c r="H529" i="3"/>
  <c r="I529" i="3"/>
  <c r="K529" i="3"/>
  <c r="K823" i="8"/>
  <c r="J823" i="8"/>
  <c r="J787" i="8"/>
  <c r="K787" i="8"/>
  <c r="J835" i="8"/>
  <c r="K835" i="8"/>
  <c r="I884" i="3"/>
  <c r="H884" i="3"/>
  <c r="J884" i="3"/>
  <c r="K884" i="3"/>
  <c r="F884" i="3"/>
  <c r="F496" i="3"/>
  <c r="J496" i="3"/>
  <c r="K496" i="3"/>
  <c r="I496" i="3"/>
  <c r="H496" i="3"/>
  <c r="K985" i="8"/>
  <c r="J985" i="8"/>
  <c r="K391" i="3"/>
  <c r="F391" i="3"/>
  <c r="J391" i="3"/>
  <c r="I391" i="3"/>
  <c r="H391" i="3"/>
  <c r="K901" i="3"/>
  <c r="F901" i="3"/>
  <c r="H901" i="3"/>
  <c r="I901" i="3"/>
  <c r="J901" i="3"/>
  <c r="F773" i="3"/>
  <c r="I773" i="3"/>
  <c r="J773" i="3"/>
  <c r="H773" i="3"/>
  <c r="K773" i="3"/>
  <c r="J707" i="3"/>
  <c r="K707" i="3"/>
  <c r="I707" i="3"/>
  <c r="F707" i="3"/>
  <c r="H707" i="3"/>
  <c r="J668" i="3"/>
  <c r="F668" i="3"/>
  <c r="I668" i="3"/>
  <c r="K668" i="3"/>
  <c r="H668" i="3"/>
  <c r="J646" i="3"/>
  <c r="I646" i="3"/>
  <c r="K646" i="3"/>
  <c r="H646" i="3"/>
  <c r="F646" i="3"/>
  <c r="K722" i="8"/>
  <c r="J722" i="8"/>
  <c r="H563" i="3"/>
  <c r="F563" i="3"/>
  <c r="J563" i="3"/>
  <c r="I563" i="3"/>
  <c r="K563" i="3"/>
  <c r="J711" i="3"/>
  <c r="I711" i="3"/>
  <c r="H711" i="3"/>
  <c r="K711" i="3"/>
  <c r="F711" i="3"/>
  <c r="H860" i="3"/>
  <c r="I860" i="3"/>
  <c r="J860" i="3"/>
  <c r="K860" i="3"/>
  <c r="F860" i="3"/>
  <c r="K331" i="3"/>
  <c r="I331" i="3"/>
  <c r="J331" i="3"/>
  <c r="H331" i="3"/>
  <c r="F331" i="3"/>
  <c r="I399" i="3"/>
  <c r="J399" i="3"/>
  <c r="K399" i="3"/>
  <c r="F399" i="3"/>
  <c r="H399" i="3"/>
  <c r="K493" i="3"/>
  <c r="J493" i="3"/>
  <c r="I493" i="3"/>
  <c r="H493" i="3"/>
  <c r="F493" i="3"/>
  <c r="J580" i="3"/>
  <c r="F580" i="3"/>
  <c r="I580" i="3"/>
  <c r="K580" i="3"/>
  <c r="H580" i="3"/>
  <c r="K850" i="3"/>
  <c r="I850" i="3"/>
  <c r="J850" i="3"/>
  <c r="H850" i="3"/>
  <c r="F850" i="3"/>
  <c r="H550" i="3"/>
  <c r="J550" i="3"/>
  <c r="I550" i="3"/>
  <c r="K550" i="3"/>
  <c r="F550" i="3"/>
  <c r="F973" i="3"/>
  <c r="H973" i="3"/>
  <c r="K973" i="3"/>
  <c r="I973" i="3"/>
  <c r="J973" i="3"/>
  <c r="K830" i="3"/>
  <c r="J830" i="3"/>
  <c r="I830" i="3"/>
  <c r="H830" i="3"/>
  <c r="F830" i="3"/>
  <c r="J988" i="8"/>
  <c r="K988" i="8"/>
  <c r="K301" i="3"/>
  <c r="F301" i="3"/>
  <c r="H301" i="3"/>
  <c r="J301" i="3"/>
  <c r="I301" i="3"/>
  <c r="J946" i="3"/>
  <c r="I946" i="3"/>
  <c r="H946" i="3"/>
  <c r="F946" i="3"/>
  <c r="K946" i="3"/>
  <c r="J898" i="8"/>
  <c r="K898" i="8"/>
  <c r="F546" i="3"/>
  <c r="K546" i="3"/>
  <c r="J546" i="3"/>
  <c r="I546" i="3"/>
  <c r="H546" i="3"/>
  <c r="F329" i="3"/>
  <c r="J329" i="3"/>
  <c r="I329" i="3"/>
  <c r="K329" i="3"/>
  <c r="H329" i="3"/>
  <c r="F385" i="3"/>
  <c r="K385" i="3"/>
  <c r="I385" i="3"/>
  <c r="J385" i="3"/>
  <c r="H385" i="3"/>
  <c r="I549" i="3"/>
  <c r="J549" i="3"/>
  <c r="F549" i="3"/>
  <c r="K549" i="3"/>
  <c r="H549" i="3"/>
  <c r="H700" i="3"/>
  <c r="F700" i="3"/>
  <c r="K700" i="3"/>
  <c r="I700" i="3"/>
  <c r="J700" i="3"/>
  <c r="J782" i="3"/>
  <c r="I782" i="3"/>
  <c r="K782" i="3"/>
  <c r="H782" i="3"/>
  <c r="F782" i="3"/>
  <c r="J397" i="3"/>
  <c r="F397" i="3"/>
  <c r="H397" i="3"/>
  <c r="I397" i="3"/>
  <c r="K397" i="3"/>
  <c r="F804" i="3"/>
  <c r="I804" i="3"/>
  <c r="H804" i="3"/>
  <c r="K804" i="3"/>
  <c r="J804" i="3"/>
  <c r="F513" i="3"/>
  <c r="J513" i="3"/>
  <c r="K513" i="3"/>
  <c r="H513" i="3"/>
  <c r="I513" i="3"/>
  <c r="I909" i="3"/>
  <c r="J909" i="3"/>
  <c r="K909" i="3"/>
  <c r="H909" i="3"/>
  <c r="F909" i="3"/>
  <c r="H526" i="3"/>
  <c r="F526" i="3"/>
  <c r="I526" i="3"/>
  <c r="J526" i="3"/>
  <c r="K526" i="3"/>
  <c r="K739" i="3"/>
  <c r="F739" i="3"/>
  <c r="I739" i="3"/>
  <c r="H739" i="3"/>
  <c r="J739" i="3"/>
  <c r="K365" i="3"/>
  <c r="J365" i="3"/>
  <c r="H365" i="3"/>
  <c r="I365" i="3"/>
  <c r="F365" i="3"/>
  <c r="F813" i="3"/>
  <c r="K813" i="3"/>
  <c r="H813" i="3"/>
  <c r="J813" i="3"/>
  <c r="I813" i="3"/>
  <c r="K727" i="8"/>
  <c r="J727" i="8"/>
  <c r="J651" i="3"/>
  <c r="K651" i="3"/>
  <c r="F651" i="3"/>
  <c r="H651" i="3"/>
  <c r="I651" i="3"/>
  <c r="J407" i="3"/>
  <c r="K407" i="3"/>
  <c r="H407" i="3"/>
  <c r="I407" i="3"/>
  <c r="F407" i="3"/>
  <c r="F714" i="3"/>
  <c r="K714" i="3"/>
  <c r="H714" i="3"/>
  <c r="J714" i="3"/>
  <c r="I714" i="3"/>
  <c r="J858" i="3"/>
  <c r="H858" i="3"/>
  <c r="F858" i="3"/>
  <c r="I858" i="3"/>
  <c r="K858" i="3"/>
  <c r="I934" i="3"/>
  <c r="J934" i="3"/>
  <c r="H934" i="3"/>
  <c r="K934" i="3"/>
  <c r="F934" i="3"/>
  <c r="J758" i="8"/>
  <c r="K758" i="8"/>
  <c r="I400" i="3"/>
  <c r="K400" i="3"/>
  <c r="J400" i="3"/>
  <c r="F400" i="3"/>
  <c r="H400" i="3"/>
  <c r="O992" i="2"/>
  <c r="F1000" i="3"/>
  <c r="K1000" i="3"/>
  <c r="J1000" i="3"/>
  <c r="H1000" i="3"/>
  <c r="N992" i="2"/>
  <c r="I1000" i="3"/>
  <c r="H325" i="3"/>
  <c r="J325" i="3"/>
  <c r="F325" i="3"/>
  <c r="I325" i="3"/>
  <c r="K325" i="3"/>
  <c r="K460" i="3"/>
  <c r="F460" i="3"/>
  <c r="J460" i="3"/>
  <c r="I460" i="3"/>
  <c r="H460" i="3"/>
  <c r="J728" i="3"/>
  <c r="K728" i="3"/>
  <c r="H728" i="3"/>
  <c r="I728" i="3"/>
  <c r="F728" i="3"/>
  <c r="J487" i="3"/>
  <c r="K487" i="3"/>
  <c r="H487" i="3"/>
  <c r="I487" i="3"/>
  <c r="F487" i="3"/>
  <c r="J742" i="8"/>
  <c r="K742" i="8"/>
  <c r="F918" i="3"/>
  <c r="K918" i="3"/>
  <c r="H918" i="3"/>
  <c r="J918" i="3"/>
  <c r="I918" i="3"/>
  <c r="F805" i="3"/>
  <c r="I805" i="3"/>
  <c r="H805" i="3"/>
  <c r="J805" i="3"/>
  <c r="K805" i="3"/>
  <c r="J427" i="3"/>
  <c r="H427" i="3"/>
  <c r="I427" i="3"/>
  <c r="K427" i="3"/>
  <c r="F427" i="3"/>
  <c r="K515" i="3"/>
  <c r="I515" i="3"/>
  <c r="F515" i="3"/>
  <c r="H515" i="3"/>
  <c r="J515" i="3"/>
  <c r="K418" i="3"/>
  <c r="F418" i="3"/>
  <c r="H418" i="3"/>
  <c r="J418" i="3"/>
  <c r="I418" i="3"/>
  <c r="K630" i="3"/>
  <c r="I630" i="3"/>
  <c r="F630" i="3"/>
  <c r="J630" i="3"/>
  <c r="H630" i="3"/>
  <c r="H334" i="3"/>
  <c r="J334" i="3"/>
  <c r="K334" i="3"/>
  <c r="F334" i="3"/>
  <c r="I334" i="3"/>
  <c r="J506" i="3"/>
  <c r="F506" i="3"/>
  <c r="K506" i="3"/>
  <c r="I506" i="3"/>
  <c r="H506" i="3"/>
  <c r="H304" i="3"/>
  <c r="I304" i="3"/>
  <c r="K304" i="3"/>
  <c r="J304" i="3"/>
  <c r="F304" i="3"/>
  <c r="J423" i="3"/>
  <c r="F423" i="3"/>
  <c r="I423" i="3"/>
  <c r="H423" i="3"/>
  <c r="K423" i="3"/>
  <c r="J405" i="3"/>
  <c r="I405" i="3"/>
  <c r="F405" i="3"/>
  <c r="H405" i="3"/>
  <c r="K405" i="3"/>
  <c r="K606" i="3"/>
  <c r="H606" i="3"/>
  <c r="I606" i="3"/>
  <c r="F606" i="3"/>
  <c r="J606" i="3"/>
  <c r="I712" i="3"/>
  <c r="H712" i="3"/>
  <c r="K712" i="3"/>
  <c r="J712" i="3"/>
  <c r="F712" i="3"/>
  <c r="J627" i="3"/>
  <c r="H627" i="3"/>
  <c r="I627" i="3"/>
  <c r="K627" i="3"/>
  <c r="F627" i="3"/>
  <c r="F958" i="3"/>
  <c r="H958" i="3"/>
  <c r="J958" i="3"/>
  <c r="I958" i="3"/>
  <c r="K958" i="3"/>
  <c r="H787" i="3"/>
  <c r="J787" i="3"/>
  <c r="I787" i="3"/>
  <c r="K787" i="3"/>
  <c r="F787" i="3"/>
  <c r="I455" i="3"/>
  <c r="F455" i="3"/>
  <c r="J455" i="3"/>
  <c r="H455" i="3"/>
  <c r="K455" i="3"/>
  <c r="K775" i="3"/>
  <c r="J775" i="3"/>
  <c r="F775" i="3"/>
  <c r="H775" i="3"/>
  <c r="I775" i="3"/>
  <c r="F818" i="3"/>
  <c r="I818" i="3"/>
  <c r="J818" i="3"/>
  <c r="H818" i="3"/>
  <c r="K818" i="3"/>
  <c r="K794" i="3"/>
  <c r="J794" i="3"/>
  <c r="H794" i="3"/>
  <c r="F794" i="3"/>
  <c r="I794" i="3"/>
  <c r="F263" i="3"/>
  <c r="I263" i="3"/>
  <c r="H263" i="3"/>
  <c r="K263" i="3"/>
  <c r="J263" i="3"/>
  <c r="I387" i="3"/>
  <c r="K387" i="3"/>
  <c r="J387" i="3"/>
  <c r="H387" i="3"/>
  <c r="F387" i="3"/>
  <c r="H428" i="3"/>
  <c r="K428" i="3"/>
  <c r="J428" i="3"/>
  <c r="F428" i="3"/>
  <c r="I428" i="3"/>
  <c r="K343" i="3"/>
  <c r="F343" i="3"/>
  <c r="H343" i="3"/>
  <c r="J343" i="3"/>
  <c r="I343" i="3"/>
  <c r="J716" i="8"/>
  <c r="K716" i="8"/>
  <c r="K482" i="3"/>
  <c r="H482" i="3"/>
  <c r="F482" i="3"/>
  <c r="I482" i="3"/>
  <c r="J482" i="3"/>
  <c r="H935" i="3"/>
  <c r="I935" i="3"/>
  <c r="K935" i="3"/>
  <c r="F935" i="3"/>
  <c r="J935" i="3"/>
  <c r="K772" i="8"/>
  <c r="J772" i="8"/>
  <c r="F896" i="3"/>
  <c r="I896" i="3"/>
  <c r="J896" i="3"/>
  <c r="H896" i="3"/>
  <c r="K896" i="3"/>
  <c r="I837" i="3"/>
  <c r="K837" i="3"/>
  <c r="J837" i="3"/>
  <c r="H837" i="3"/>
  <c r="F837" i="3"/>
  <c r="H873" i="3"/>
  <c r="K873" i="3"/>
  <c r="F873" i="3"/>
  <c r="J873" i="3"/>
  <c r="I873" i="3"/>
  <c r="F592" i="3"/>
  <c r="I592" i="3"/>
  <c r="H592" i="3"/>
  <c r="J592" i="3"/>
  <c r="K592" i="3"/>
  <c r="K911" i="3"/>
  <c r="I911" i="3"/>
  <c r="F911" i="3"/>
  <c r="H911" i="3"/>
  <c r="J911" i="3"/>
  <c r="I677" i="3"/>
  <c r="F677" i="3"/>
  <c r="J677" i="3"/>
  <c r="K677" i="3"/>
  <c r="H677" i="3"/>
  <c r="I735" i="3"/>
  <c r="J735" i="3"/>
  <c r="F735" i="3"/>
  <c r="H735" i="3"/>
  <c r="K735" i="3"/>
  <c r="H573" i="3"/>
  <c r="I573" i="3"/>
  <c r="K573" i="3"/>
  <c r="F573" i="3"/>
  <c r="J573" i="3"/>
  <c r="F517" i="3"/>
  <c r="J517" i="3"/>
  <c r="I517" i="3"/>
  <c r="H517" i="3"/>
  <c r="K517" i="3"/>
  <c r="I899" i="3"/>
  <c r="H899" i="3"/>
  <c r="J899" i="3"/>
  <c r="F899" i="3"/>
  <c r="K899" i="3"/>
  <c r="J726" i="3"/>
  <c r="I726" i="3"/>
  <c r="K726" i="3"/>
  <c r="H726" i="3"/>
  <c r="F726" i="3"/>
  <c r="K843" i="3"/>
  <c r="I843" i="3"/>
  <c r="H843" i="3"/>
  <c r="J843" i="3"/>
  <c r="F843" i="3"/>
  <c r="F477" i="3"/>
  <c r="J477" i="3"/>
  <c r="H477" i="3"/>
  <c r="I477" i="3"/>
  <c r="K477" i="3"/>
  <c r="K955" i="3"/>
  <c r="F955" i="3"/>
  <c r="H955" i="3"/>
  <c r="J955" i="3"/>
  <c r="I955" i="3"/>
  <c r="F335" i="3"/>
  <c r="I335" i="3"/>
  <c r="J335" i="3"/>
  <c r="H335" i="3"/>
  <c r="K335" i="3"/>
  <c r="H581" i="3"/>
  <c r="F581" i="3"/>
  <c r="K581" i="3"/>
  <c r="I581" i="3"/>
  <c r="J581" i="3"/>
  <c r="H380" i="3"/>
  <c r="F380" i="3"/>
  <c r="K380" i="3"/>
  <c r="J380" i="3"/>
  <c r="I380" i="3"/>
  <c r="K542" i="3"/>
  <c r="J542" i="3"/>
  <c r="I542" i="3"/>
  <c r="F542" i="3"/>
  <c r="H542" i="3"/>
  <c r="J514" i="3"/>
  <c r="I514" i="3"/>
  <c r="F514" i="3"/>
  <c r="H514" i="3"/>
  <c r="K514" i="3"/>
  <c r="J271" i="3"/>
  <c r="F271" i="3"/>
  <c r="I271" i="3"/>
  <c r="K271" i="3"/>
  <c r="H271" i="3"/>
  <c r="H704" i="3"/>
  <c r="J704" i="3"/>
  <c r="I704" i="3"/>
  <c r="F704" i="3"/>
  <c r="K704" i="3"/>
  <c r="I265" i="3"/>
  <c r="K265" i="3"/>
  <c r="H265" i="3"/>
  <c r="F265" i="3"/>
  <c r="J265" i="3"/>
  <c r="I693" i="3"/>
  <c r="H693" i="3"/>
  <c r="K693" i="3"/>
  <c r="J693" i="3"/>
  <c r="F693" i="3"/>
  <c r="I969" i="3"/>
  <c r="H969" i="3"/>
  <c r="J969" i="3"/>
  <c r="F969" i="3"/>
  <c r="K969" i="3"/>
  <c r="I944" i="3"/>
  <c r="J944" i="3"/>
  <c r="H944" i="3"/>
  <c r="K944" i="3"/>
  <c r="F944" i="3"/>
  <c r="J933" i="3"/>
  <c r="I933" i="3"/>
  <c r="F933" i="3"/>
  <c r="H933" i="3"/>
  <c r="K933" i="3"/>
  <c r="F260" i="3"/>
  <c r="J260" i="3"/>
  <c r="I260" i="3"/>
  <c r="H260" i="3"/>
  <c r="K260" i="3"/>
  <c r="K509" i="3"/>
  <c r="H509" i="3"/>
  <c r="F509" i="3"/>
  <c r="I509" i="3"/>
  <c r="J509" i="3"/>
  <c r="J717" i="3"/>
  <c r="F717" i="3"/>
  <c r="H717" i="3"/>
  <c r="K717" i="3"/>
  <c r="I717" i="3"/>
  <c r="K793" i="8"/>
  <c r="J793" i="8"/>
  <c r="F586" i="3"/>
  <c r="K586" i="3"/>
  <c r="J586" i="3"/>
  <c r="H586" i="3"/>
  <c r="I586" i="3"/>
  <c r="J790" i="3"/>
  <c r="F790" i="3"/>
  <c r="I790" i="3"/>
  <c r="K790" i="3"/>
  <c r="H790" i="3"/>
  <c r="K791" i="8"/>
  <c r="J791" i="8"/>
  <c r="J700" i="8"/>
  <c r="K700" i="8"/>
  <c r="J959" i="8"/>
  <c r="K959" i="8"/>
  <c r="F713" i="3"/>
  <c r="I713" i="3"/>
  <c r="J713" i="3"/>
  <c r="K713" i="3"/>
  <c r="H713" i="3"/>
  <c r="F292" i="3"/>
  <c r="J292" i="3"/>
  <c r="K292" i="3"/>
  <c r="I292" i="3"/>
  <c r="H292" i="3"/>
  <c r="J744" i="3"/>
  <c r="K744" i="3"/>
  <c r="H744" i="3"/>
  <c r="I744" i="3"/>
  <c r="F744" i="3"/>
  <c r="J310" i="3"/>
  <c r="I310" i="3"/>
  <c r="F310" i="3"/>
  <c r="H310" i="3"/>
  <c r="K310" i="3"/>
  <c r="K288" i="3"/>
  <c r="J288" i="3"/>
  <c r="H288" i="3"/>
  <c r="I288" i="3"/>
  <c r="F288" i="3"/>
  <c r="I333" i="3"/>
  <c r="F333" i="3"/>
  <c r="H333" i="3"/>
  <c r="J333" i="3"/>
  <c r="K333" i="3"/>
  <c r="F464" i="3"/>
  <c r="K464" i="3"/>
  <c r="J464" i="3"/>
  <c r="I464" i="3"/>
  <c r="H464" i="3"/>
  <c r="K431" i="3"/>
  <c r="I431" i="3"/>
  <c r="H431" i="3"/>
  <c r="J431" i="3"/>
  <c r="F431" i="3"/>
  <c r="J979" i="3"/>
  <c r="F979" i="3"/>
  <c r="K979" i="3"/>
  <c r="H979" i="3"/>
  <c r="I979" i="3"/>
  <c r="K727" i="3"/>
  <c r="J727" i="3"/>
  <c r="F727" i="3"/>
  <c r="I727" i="3"/>
  <c r="H727" i="3"/>
  <c r="F853" i="3"/>
  <c r="K853" i="3"/>
  <c r="I853" i="3"/>
  <c r="H853" i="3"/>
  <c r="J853" i="3"/>
  <c r="H419" i="3"/>
  <c r="K419" i="3"/>
  <c r="J419" i="3"/>
  <c r="F419" i="3"/>
  <c r="I419" i="3"/>
  <c r="H729" i="3"/>
  <c r="K729" i="3"/>
  <c r="J729" i="3"/>
  <c r="F729" i="3"/>
  <c r="I729" i="3"/>
  <c r="K947" i="3"/>
  <c r="J947" i="3"/>
  <c r="H947" i="3"/>
  <c r="F947" i="3"/>
  <c r="I947" i="3"/>
  <c r="H370" i="3"/>
  <c r="I370" i="3"/>
  <c r="J370" i="3"/>
  <c r="F370" i="3"/>
  <c r="K370" i="3"/>
  <c r="H653" i="3"/>
  <c r="J653" i="3"/>
  <c r="I653" i="3"/>
  <c r="F653" i="3"/>
  <c r="K653" i="3"/>
  <c r="K896" i="8"/>
  <c r="J896" i="8"/>
  <c r="F475" i="3"/>
  <c r="H475" i="3"/>
  <c r="J475" i="3"/>
  <c r="I475" i="3"/>
  <c r="K475" i="3"/>
  <c r="K671" i="3"/>
  <c r="J671" i="3"/>
  <c r="H671" i="3"/>
  <c r="I671" i="3"/>
  <c r="F671" i="3"/>
  <c r="J923" i="3"/>
  <c r="I923" i="3"/>
  <c r="F923" i="3"/>
  <c r="K923" i="3"/>
  <c r="H923" i="3"/>
  <c r="K952" i="3"/>
  <c r="F952" i="3"/>
  <c r="J952" i="3"/>
  <c r="H952" i="3"/>
  <c r="I952" i="3"/>
  <c r="F443" i="3"/>
  <c r="I443" i="3"/>
  <c r="J443" i="3"/>
  <c r="K443" i="3"/>
  <c r="H443" i="3"/>
  <c r="H881" i="3"/>
  <c r="F881" i="3"/>
  <c r="I881" i="3"/>
  <c r="K881" i="3"/>
  <c r="J881" i="3"/>
  <c r="K662" i="3"/>
  <c r="J662" i="3"/>
  <c r="H662" i="3"/>
  <c r="I662" i="3"/>
  <c r="F662" i="3"/>
  <c r="F890" i="3"/>
  <c r="H890" i="3"/>
  <c r="K890" i="3"/>
  <c r="I890" i="3"/>
  <c r="J890" i="3"/>
  <c r="H875" i="3"/>
  <c r="F875" i="3"/>
  <c r="I875" i="3"/>
  <c r="J875" i="3"/>
  <c r="K875" i="3"/>
  <c r="F783" i="3"/>
  <c r="J783" i="3"/>
  <c r="K783" i="3"/>
  <c r="H783" i="3"/>
  <c r="I783" i="3"/>
  <c r="K554" i="3"/>
  <c r="F554" i="3"/>
  <c r="H554" i="3"/>
  <c r="J554" i="3"/>
  <c r="I554" i="3"/>
  <c r="I551" i="3"/>
  <c r="K551" i="3"/>
  <c r="H551" i="3"/>
  <c r="F551" i="3"/>
  <c r="J551" i="3"/>
  <c r="K797" i="8"/>
  <c r="J797" i="8"/>
  <c r="K736" i="8"/>
  <c r="J736" i="8"/>
  <c r="K809" i="8"/>
  <c r="J809" i="8"/>
  <c r="K775" i="8"/>
  <c r="J775" i="8"/>
  <c r="J774" i="8"/>
  <c r="K774" i="8"/>
  <c r="J865" i="8"/>
  <c r="K865" i="8"/>
  <c r="K957" i="8"/>
  <c r="J957" i="8"/>
  <c r="J916" i="8"/>
  <c r="K916" i="8"/>
  <c r="J691" i="8"/>
  <c r="K691" i="8"/>
  <c r="J786" i="8"/>
  <c r="K786" i="8"/>
  <c r="K721" i="8"/>
  <c r="J721" i="8"/>
  <c r="J717" i="8"/>
  <c r="K717" i="8"/>
  <c r="J985" i="3"/>
  <c r="H985" i="3"/>
  <c r="K985" i="3"/>
  <c r="I985" i="3"/>
  <c r="F985" i="3"/>
  <c r="F904" i="3"/>
  <c r="H904" i="3"/>
  <c r="I904" i="3"/>
  <c r="J904" i="3"/>
  <c r="K904" i="3"/>
  <c r="F584" i="3"/>
  <c r="J584" i="3"/>
  <c r="I584" i="3"/>
  <c r="H584" i="3"/>
  <c r="K584" i="3"/>
  <c r="H564" i="3"/>
  <c r="J564" i="3"/>
  <c r="I564" i="3"/>
  <c r="K564" i="3"/>
  <c r="F564" i="3"/>
  <c r="I598" i="3"/>
  <c r="K598" i="3"/>
  <c r="J598" i="3"/>
  <c r="H598" i="3"/>
  <c r="F598" i="3"/>
  <c r="F667" i="3"/>
  <c r="J667" i="3"/>
  <c r="H667" i="3"/>
  <c r="I667" i="3"/>
  <c r="K667" i="3"/>
  <c r="H836" i="3"/>
  <c r="J836" i="3"/>
  <c r="F836" i="3"/>
  <c r="I836" i="3"/>
  <c r="K836" i="3"/>
  <c r="K499" i="3"/>
  <c r="H499" i="3"/>
  <c r="I499" i="3"/>
  <c r="F499" i="3"/>
  <c r="J499" i="3"/>
  <c r="J777" i="3"/>
  <c r="F777" i="3"/>
  <c r="H777" i="3"/>
  <c r="K777" i="3"/>
  <c r="I777" i="3"/>
  <c r="H922" i="3"/>
  <c r="K922" i="3"/>
  <c r="I922" i="3"/>
  <c r="J922" i="3"/>
  <c r="F922" i="3"/>
  <c r="K469" i="3"/>
  <c r="H469" i="3"/>
  <c r="I469" i="3"/>
  <c r="F469" i="3"/>
  <c r="J469" i="3"/>
  <c r="I945" i="3"/>
  <c r="F945" i="3"/>
  <c r="K945" i="3"/>
  <c r="H945" i="3"/>
  <c r="J945" i="3"/>
  <c r="F852" i="3"/>
  <c r="K852" i="3"/>
  <c r="H852" i="3"/>
  <c r="J852" i="3"/>
  <c r="I852" i="3"/>
  <c r="F534" i="3"/>
  <c r="I534" i="3"/>
  <c r="K534" i="3"/>
  <c r="J534" i="3"/>
  <c r="H534" i="3"/>
  <c r="F988" i="3"/>
  <c r="J988" i="3"/>
  <c r="H988" i="3"/>
  <c r="K988" i="3"/>
  <c r="I988" i="3"/>
  <c r="K555" i="3"/>
  <c r="F555" i="3"/>
  <c r="H555" i="3"/>
  <c r="J555" i="3"/>
  <c r="I555" i="3"/>
  <c r="H771" i="3"/>
  <c r="J771" i="3"/>
  <c r="F771" i="3"/>
  <c r="K771" i="3"/>
  <c r="I771" i="3"/>
  <c r="F753" i="3"/>
  <c r="I753" i="3"/>
  <c r="K753" i="3"/>
  <c r="J753" i="3"/>
  <c r="H753" i="3"/>
  <c r="H907" i="3"/>
  <c r="J907" i="3"/>
  <c r="F907" i="3"/>
  <c r="K907" i="3"/>
  <c r="I907" i="3"/>
  <c r="H846" i="3"/>
  <c r="F846" i="3"/>
  <c r="J846" i="3"/>
  <c r="I846" i="3"/>
  <c r="K846" i="3"/>
  <c r="J819" i="3"/>
  <c r="F819" i="3"/>
  <c r="I819" i="3"/>
  <c r="K819" i="3"/>
  <c r="H819" i="3"/>
  <c r="F865" i="3"/>
  <c r="J865" i="3"/>
  <c r="I865" i="3"/>
  <c r="K865" i="3"/>
  <c r="H865" i="3"/>
  <c r="H768" i="3"/>
  <c r="I768" i="3"/>
  <c r="J768" i="3"/>
  <c r="K768" i="3"/>
  <c r="F768" i="3"/>
  <c r="K956" i="3"/>
  <c r="J956" i="3"/>
  <c r="F956" i="3"/>
  <c r="I956" i="3"/>
  <c r="H956" i="3"/>
  <c r="J652" i="3"/>
  <c r="I652" i="3"/>
  <c r="F652" i="3"/>
  <c r="H652" i="3"/>
  <c r="K652" i="3"/>
  <c r="I999" i="3"/>
  <c r="K999" i="3"/>
  <c r="H999" i="3"/>
  <c r="J999" i="3"/>
  <c r="O991" i="2"/>
  <c r="N991" i="2"/>
  <c r="F999" i="3"/>
  <c r="I939" i="3"/>
  <c r="H939" i="3"/>
  <c r="K939" i="3"/>
  <c r="F939" i="3"/>
  <c r="J939" i="3"/>
  <c r="K650" i="3"/>
  <c r="J650" i="3"/>
  <c r="H650" i="3"/>
  <c r="F650" i="3"/>
  <c r="I650" i="3"/>
  <c r="J461" i="3"/>
  <c r="I461" i="3"/>
  <c r="H461" i="3"/>
  <c r="F461" i="3"/>
  <c r="K461" i="3"/>
  <c r="K457" i="3"/>
  <c r="J457" i="3"/>
  <c r="F457" i="3"/>
  <c r="H457" i="3"/>
  <c r="I457" i="3"/>
  <c r="I528" i="3"/>
  <c r="J528" i="3"/>
  <c r="K528" i="3"/>
  <c r="F528" i="3"/>
  <c r="H528" i="3"/>
  <c r="K508" i="3"/>
  <c r="I508" i="3"/>
  <c r="F508" i="3"/>
  <c r="H508" i="3"/>
  <c r="J508" i="3"/>
  <c r="H446" i="3"/>
  <c r="K446" i="3"/>
  <c r="I446" i="3"/>
  <c r="J446" i="3"/>
  <c r="F446" i="3"/>
  <c r="H920" i="3"/>
  <c r="K920" i="3"/>
  <c r="F920" i="3"/>
  <c r="J920" i="3"/>
  <c r="I920" i="3"/>
  <c r="I538" i="3"/>
  <c r="H538" i="3"/>
  <c r="K538" i="3"/>
  <c r="F538" i="3"/>
  <c r="J538" i="3"/>
  <c r="K476" i="3"/>
  <c r="J476" i="3"/>
  <c r="I476" i="3"/>
  <c r="F476" i="3"/>
  <c r="H476" i="3"/>
  <c r="J956" i="8"/>
  <c r="K956" i="8"/>
  <c r="K874" i="8"/>
  <c r="J874" i="8"/>
  <c r="K788" i="8"/>
  <c r="J788" i="8"/>
  <c r="J877" i="8"/>
  <c r="K877" i="8"/>
  <c r="J732" i="8"/>
  <c r="K732" i="8"/>
  <c r="J720" i="8"/>
  <c r="K720" i="8"/>
  <c r="J767" i="8"/>
  <c r="K767" i="8"/>
  <c r="J870" i="8"/>
  <c r="K870" i="8"/>
  <c r="K902" i="8"/>
  <c r="J902" i="8"/>
  <c r="J844" i="8"/>
  <c r="K844" i="8"/>
  <c r="J826" i="8"/>
  <c r="K826" i="8"/>
  <c r="K778" i="8"/>
  <c r="J778" i="8"/>
  <c r="K875" i="8"/>
  <c r="J875" i="8"/>
  <c r="J744" i="8"/>
  <c r="K744" i="8"/>
  <c r="J904" i="8"/>
  <c r="K904" i="8"/>
  <c r="J859" i="8"/>
  <c r="K859" i="8"/>
  <c r="I548" i="3"/>
  <c r="F548" i="3"/>
  <c r="J548" i="3"/>
  <c r="H548" i="3"/>
  <c r="K548" i="3"/>
  <c r="J761" i="3"/>
  <c r="I761" i="3"/>
  <c r="H761" i="3"/>
  <c r="K761" i="3"/>
  <c r="F761" i="3"/>
  <c r="F484" i="3"/>
  <c r="H484" i="3"/>
  <c r="I484" i="3"/>
  <c r="J484" i="3"/>
  <c r="K484" i="3"/>
  <c r="F505" i="3"/>
  <c r="H505" i="3"/>
  <c r="J505" i="3"/>
  <c r="K505" i="3"/>
  <c r="I505" i="3"/>
  <c r="I655" i="3"/>
  <c r="J655" i="3"/>
  <c r="K655" i="3"/>
  <c r="F655" i="3"/>
  <c r="H655" i="3"/>
  <c r="H975" i="3"/>
  <c r="I975" i="3"/>
  <c r="K975" i="3"/>
  <c r="F975" i="3"/>
  <c r="J975" i="3"/>
  <c r="I524" i="3"/>
  <c r="K524" i="3"/>
  <c r="H524" i="3"/>
  <c r="J524" i="3"/>
  <c r="F524" i="3"/>
  <c r="H781" i="3"/>
  <c r="K781" i="3"/>
  <c r="I781" i="3"/>
  <c r="J781" i="3"/>
  <c r="F781" i="3"/>
  <c r="H784" i="3"/>
  <c r="K784" i="3"/>
  <c r="J784" i="3"/>
  <c r="I784" i="3"/>
  <c r="F784" i="3"/>
  <c r="I807" i="3"/>
  <c r="J807" i="3"/>
  <c r="H807" i="3"/>
  <c r="F807" i="3"/>
  <c r="K807" i="3"/>
  <c r="I490" i="3"/>
  <c r="J490" i="3"/>
  <c r="F490" i="3"/>
  <c r="K490" i="3"/>
  <c r="H490" i="3"/>
  <c r="K978" i="3"/>
  <c r="J978" i="3"/>
  <c r="H978" i="3"/>
  <c r="F978" i="3"/>
  <c r="I978" i="3"/>
  <c r="I516" i="3"/>
  <c r="K516" i="3"/>
  <c r="J516" i="3"/>
  <c r="F516" i="3"/>
  <c r="H516" i="3"/>
  <c r="K959" i="3"/>
  <c r="J959" i="3"/>
  <c r="F959" i="3"/>
  <c r="I959" i="3"/>
  <c r="H959" i="3"/>
  <c r="F829" i="3"/>
  <c r="J829" i="3"/>
  <c r="H829" i="3"/>
  <c r="I829" i="3"/>
  <c r="K829" i="3"/>
  <c r="F886" i="3"/>
  <c r="H886" i="3"/>
  <c r="I886" i="3"/>
  <c r="J886" i="3"/>
  <c r="K886" i="3"/>
  <c r="J680" i="3"/>
  <c r="K680" i="3"/>
  <c r="F680" i="3"/>
  <c r="H680" i="3"/>
  <c r="I680" i="3"/>
  <c r="I602" i="3"/>
  <c r="F602" i="3"/>
  <c r="J602" i="3"/>
  <c r="H602" i="3"/>
  <c r="K602" i="3"/>
  <c r="H481" i="3"/>
  <c r="K481" i="3"/>
  <c r="I481" i="3"/>
  <c r="F481" i="3"/>
  <c r="J481" i="3"/>
  <c r="K688" i="3"/>
  <c r="H688" i="3"/>
  <c r="I688" i="3"/>
  <c r="F688" i="3"/>
  <c r="J688" i="3"/>
  <c r="K974" i="3"/>
  <c r="H974" i="3"/>
  <c r="I974" i="3"/>
  <c r="F974" i="3"/>
  <c r="J974" i="3"/>
  <c r="H796" i="3"/>
  <c r="F796" i="3"/>
  <c r="I796" i="3"/>
  <c r="K796" i="3"/>
  <c r="J796" i="3"/>
  <c r="J961" i="8"/>
  <c r="K961" i="8"/>
  <c r="K696" i="8"/>
  <c r="J696" i="8"/>
  <c r="K841" i="8"/>
  <c r="J841" i="8"/>
  <c r="K863" i="3"/>
  <c r="J863" i="3"/>
  <c r="I863" i="3"/>
  <c r="H863" i="3"/>
  <c r="F863" i="3"/>
  <c r="F643" i="3"/>
  <c r="I643" i="3"/>
  <c r="H643" i="3"/>
  <c r="J643" i="3"/>
  <c r="K643" i="3"/>
  <c r="K624" i="3"/>
  <c r="I624" i="3"/>
  <c r="F624" i="3"/>
  <c r="H624" i="3"/>
  <c r="J624" i="3"/>
  <c r="J793" i="3"/>
  <c r="H793" i="3"/>
  <c r="I793" i="3"/>
  <c r="K793" i="3"/>
  <c r="F793" i="3"/>
  <c r="K666" i="3"/>
  <c r="H666" i="3"/>
  <c r="F666" i="3"/>
  <c r="I666" i="3"/>
  <c r="J666" i="3"/>
  <c r="F760" i="3"/>
  <c r="K760" i="3"/>
  <c r="I760" i="3"/>
  <c r="J760" i="3"/>
  <c r="H760" i="3"/>
  <c r="I861" i="3"/>
  <c r="K861" i="3"/>
  <c r="F861" i="3"/>
  <c r="H861" i="3"/>
  <c r="J861" i="3"/>
  <c r="H893" i="3"/>
  <c r="K893" i="3"/>
  <c r="J893" i="3"/>
  <c r="I893" i="3"/>
  <c r="F893" i="3"/>
  <c r="F617" i="3"/>
  <c r="I617" i="3"/>
  <c r="J617" i="3"/>
  <c r="K617" i="3"/>
  <c r="H617" i="3"/>
  <c r="H930" i="3"/>
  <c r="J930" i="3"/>
  <c r="F930" i="3"/>
  <c r="K930" i="3"/>
  <c r="I930" i="3"/>
  <c r="F545" i="3"/>
  <c r="K545" i="3"/>
  <c r="I545" i="3"/>
  <c r="H545" i="3"/>
  <c r="J545" i="3"/>
  <c r="I942" i="3"/>
  <c r="J942" i="3"/>
  <c r="K942" i="3"/>
  <c r="H942" i="3"/>
  <c r="F942" i="3"/>
  <c r="H686" i="3"/>
  <c r="F686" i="3"/>
  <c r="I686" i="3"/>
  <c r="J686" i="3"/>
  <c r="K686" i="3"/>
  <c r="J622" i="3"/>
  <c r="I622" i="3"/>
  <c r="K622" i="3"/>
  <c r="F622" i="3"/>
  <c r="H622" i="3"/>
  <c r="F983" i="3"/>
  <c r="H983" i="3"/>
  <c r="I983" i="3"/>
  <c r="J983" i="3"/>
  <c r="K983" i="3"/>
  <c r="J522" i="3"/>
  <c r="F522" i="3"/>
  <c r="H522" i="3"/>
  <c r="I522" i="3"/>
  <c r="K522" i="3"/>
  <c r="H537" i="3"/>
  <c r="F537" i="3"/>
  <c r="J537" i="3"/>
  <c r="I537" i="3"/>
  <c r="K537" i="3"/>
  <c r="F756" i="3"/>
  <c r="I756" i="3"/>
  <c r="J756" i="3"/>
  <c r="H756" i="3"/>
  <c r="K756" i="3"/>
  <c r="J794" i="8"/>
  <c r="K794" i="8"/>
  <c r="J750" i="8"/>
  <c r="K750" i="8"/>
  <c r="J770" i="8"/>
  <c r="K770" i="8"/>
  <c r="K695" i="3"/>
  <c r="F695" i="3"/>
  <c r="J695" i="3"/>
  <c r="H695" i="3"/>
  <c r="I695" i="3"/>
  <c r="F638" i="3"/>
  <c r="I638" i="3"/>
  <c r="J638" i="3"/>
  <c r="H638" i="3"/>
  <c r="K638" i="3"/>
  <c r="J742" i="3"/>
  <c r="K742" i="3"/>
  <c r="H742" i="3"/>
  <c r="F742" i="3"/>
  <c r="I742" i="3"/>
  <c r="I467" i="3"/>
  <c r="H467" i="3"/>
  <c r="K467" i="3"/>
  <c r="J467" i="3"/>
  <c r="F467" i="3"/>
  <c r="F940" i="3"/>
  <c r="I940" i="3"/>
  <c r="K940" i="3"/>
  <c r="H940" i="3"/>
  <c r="J940" i="3"/>
  <c r="K772" i="3"/>
  <c r="H772" i="3"/>
  <c r="I772" i="3"/>
  <c r="F772" i="3"/>
  <c r="J772" i="3"/>
  <c r="I1001" i="3"/>
  <c r="K1001" i="3"/>
  <c r="N993" i="2"/>
  <c r="H1001" i="3"/>
  <c r="O993" i="2"/>
  <c r="J1001" i="3"/>
  <c r="F1001" i="3"/>
  <c r="J715" i="3"/>
  <c r="H715" i="3"/>
  <c r="F715" i="3"/>
  <c r="I715" i="3"/>
  <c r="K715" i="3"/>
  <c r="J789" i="8"/>
  <c r="K789" i="8"/>
  <c r="J891" i="8"/>
  <c r="K891" i="8"/>
  <c r="J806" i="8"/>
  <c r="K806" i="8"/>
  <c r="K921" i="8"/>
  <c r="J921" i="8"/>
  <c r="J840" i="8"/>
  <c r="K840" i="8"/>
  <c r="F957" i="3"/>
  <c r="J957" i="3"/>
  <c r="K957" i="3"/>
  <c r="H957" i="3"/>
  <c r="I957" i="3"/>
  <c r="K864" i="3"/>
  <c r="H864" i="3"/>
  <c r="I864" i="3"/>
  <c r="F864" i="3"/>
  <c r="J864" i="3"/>
  <c r="K751" i="3"/>
  <c r="J751" i="3"/>
  <c r="F751" i="3"/>
  <c r="H751" i="3"/>
  <c r="I751" i="3"/>
  <c r="H690" i="3"/>
  <c r="J690" i="3"/>
  <c r="K690" i="3"/>
  <c r="I690" i="3"/>
  <c r="F690" i="3"/>
  <c r="J480" i="3"/>
  <c r="K480" i="3"/>
  <c r="F480" i="3"/>
  <c r="H480" i="3"/>
  <c r="I480" i="3"/>
  <c r="J885" i="8"/>
  <c r="K885" i="8"/>
  <c r="K954" i="8"/>
  <c r="J954" i="8"/>
  <c r="K827" i="8"/>
  <c r="J827" i="8"/>
  <c r="K886" i="8"/>
  <c r="J886" i="8"/>
  <c r="J834" i="8"/>
  <c r="K834" i="8"/>
  <c r="F970" i="3"/>
  <c r="J970" i="3"/>
  <c r="I970" i="3"/>
  <c r="K970" i="3"/>
  <c r="H970" i="3"/>
  <c r="K642" i="3"/>
  <c r="H642" i="3"/>
  <c r="F642" i="3"/>
  <c r="I642" i="3"/>
  <c r="J642" i="3"/>
  <c r="I629" i="3"/>
  <c r="F629" i="3"/>
  <c r="K629" i="3"/>
  <c r="J629" i="3"/>
  <c r="H629" i="3"/>
  <c r="F451" i="3"/>
  <c r="H451" i="3"/>
  <c r="I451" i="3"/>
  <c r="K451" i="3"/>
  <c r="J451" i="3"/>
  <c r="F963" i="3"/>
  <c r="H963" i="3"/>
  <c r="K963" i="3"/>
  <c r="J963" i="3"/>
  <c r="I963" i="3"/>
  <c r="F510" i="3"/>
  <c r="J510" i="3"/>
  <c r="I510" i="3"/>
  <c r="K510" i="3"/>
  <c r="H510" i="3"/>
  <c r="F842" i="3"/>
  <c r="H842" i="3"/>
  <c r="K842" i="3"/>
  <c r="I842" i="3"/>
  <c r="J842" i="3"/>
  <c r="K779" i="3"/>
  <c r="J779" i="3"/>
  <c r="H779" i="3"/>
  <c r="F779" i="3"/>
  <c r="I779" i="3"/>
  <c r="H520" i="3"/>
  <c r="F520" i="3"/>
  <c r="J520" i="3"/>
  <c r="K520" i="3"/>
  <c r="I520" i="3"/>
  <c r="H982" i="3"/>
  <c r="I982" i="3"/>
  <c r="F982" i="3"/>
  <c r="J982" i="3"/>
  <c r="K982" i="3"/>
  <c r="H797" i="3"/>
  <c r="F797" i="3"/>
  <c r="I797" i="3"/>
  <c r="K797" i="3"/>
  <c r="J797" i="3"/>
  <c r="H673" i="3"/>
  <c r="J673" i="3"/>
  <c r="K673" i="3"/>
  <c r="I673" i="3"/>
  <c r="F673" i="3"/>
  <c r="J691" i="3"/>
  <c r="H691" i="3"/>
  <c r="I691" i="3"/>
  <c r="F691" i="3"/>
  <c r="K691" i="3"/>
  <c r="J993" i="3"/>
  <c r="K993" i="3"/>
  <c r="F993" i="3"/>
  <c r="I993" i="3"/>
  <c r="H993" i="3"/>
  <c r="F848" i="3"/>
  <c r="J848" i="3"/>
  <c r="H848" i="3"/>
  <c r="K848" i="3"/>
  <c r="I848" i="3"/>
  <c r="K544" i="3"/>
  <c r="I544" i="3"/>
  <c r="F544" i="3"/>
  <c r="J544" i="3"/>
  <c r="H544" i="3"/>
  <c r="K644" i="3"/>
  <c r="F644" i="3"/>
  <c r="I644" i="3"/>
  <c r="J644" i="3"/>
  <c r="H644" i="3"/>
  <c r="J951" i="3"/>
  <c r="I951" i="3"/>
  <c r="H951" i="3"/>
  <c r="F951" i="3"/>
  <c r="K951" i="3"/>
  <c r="F670" i="3"/>
  <c r="J670" i="3"/>
  <c r="I670" i="3"/>
  <c r="H670" i="3"/>
  <c r="K670" i="3"/>
  <c r="K981" i="3"/>
  <c r="F981" i="3"/>
  <c r="I981" i="3"/>
  <c r="J981" i="3"/>
  <c r="H981" i="3"/>
  <c r="I547" i="3"/>
  <c r="F547" i="3"/>
  <c r="H547" i="3"/>
  <c r="J547" i="3"/>
  <c r="K547" i="3"/>
  <c r="K851" i="3"/>
  <c r="J851" i="3"/>
  <c r="F851" i="3"/>
  <c r="H851" i="3"/>
  <c r="I851" i="3"/>
  <c r="I593" i="3"/>
  <c r="J593" i="3"/>
  <c r="H593" i="3"/>
  <c r="F593" i="3"/>
  <c r="K593" i="3"/>
  <c r="I961" i="3"/>
  <c r="K961" i="3"/>
  <c r="F961" i="3"/>
  <c r="H961" i="3"/>
  <c r="J961" i="3"/>
  <c r="I623" i="3"/>
  <c r="H623" i="3"/>
  <c r="F623" i="3"/>
  <c r="K623" i="3"/>
  <c r="J623" i="3"/>
  <c r="J874" i="3"/>
  <c r="H874" i="3"/>
  <c r="I874" i="3"/>
  <c r="F874" i="3"/>
  <c r="K874" i="3"/>
  <c r="F660" i="3"/>
  <c r="K660" i="3"/>
  <c r="I660" i="3"/>
  <c r="H660" i="3"/>
  <c r="J660" i="3"/>
  <c r="F559" i="3"/>
  <c r="K559" i="3"/>
  <c r="H559" i="3"/>
  <c r="I559" i="3"/>
  <c r="J559" i="3"/>
  <c r="H759" i="3"/>
  <c r="F759" i="3"/>
  <c r="I759" i="3"/>
  <c r="J759" i="3"/>
  <c r="K759" i="3"/>
  <c r="H575" i="3"/>
  <c r="I575" i="3"/>
  <c r="K575" i="3"/>
  <c r="J575" i="3"/>
  <c r="F575" i="3"/>
  <c r="K914" i="3"/>
  <c r="F914" i="3"/>
  <c r="H914" i="3"/>
  <c r="J914" i="3"/>
  <c r="I914" i="3"/>
  <c r="J795" i="3"/>
  <c r="I795" i="3"/>
  <c r="F795" i="3"/>
  <c r="K795" i="3"/>
  <c r="H795" i="3"/>
  <c r="H658" i="3"/>
  <c r="J658" i="3"/>
  <c r="K658" i="3"/>
  <c r="I658" i="3"/>
  <c r="F658" i="3"/>
  <c r="F883" i="3"/>
  <c r="H883" i="3"/>
  <c r="I883" i="3"/>
  <c r="J883" i="3"/>
  <c r="K883" i="3"/>
  <c r="H762" i="3"/>
  <c r="I762" i="3"/>
  <c r="J762" i="3"/>
  <c r="F762" i="3"/>
  <c r="K762" i="3"/>
  <c r="I778" i="3"/>
  <c r="J778" i="3"/>
  <c r="H778" i="3"/>
  <c r="K778" i="3"/>
  <c r="F778" i="3"/>
  <c r="H588" i="3"/>
  <c r="K588" i="3"/>
  <c r="I588" i="3"/>
  <c r="J588" i="3"/>
  <c r="F588" i="3"/>
  <c r="I706" i="3"/>
  <c r="K706" i="3"/>
  <c r="J706" i="3"/>
  <c r="F706" i="3"/>
  <c r="H706" i="3"/>
  <c r="H456" i="3"/>
  <c r="J456" i="3"/>
  <c r="K456" i="3"/>
  <c r="F456" i="3"/>
  <c r="I456" i="3"/>
  <c r="H577" i="3"/>
  <c r="K577" i="3"/>
  <c r="I577" i="3"/>
  <c r="F577" i="3"/>
  <c r="J577" i="3"/>
  <c r="F698" i="3"/>
  <c r="I698" i="3"/>
  <c r="K698" i="3"/>
  <c r="J698" i="3"/>
  <c r="H698" i="3"/>
  <c r="I855" i="3"/>
  <c r="K855" i="3"/>
  <c r="J855" i="3"/>
  <c r="H855" i="3"/>
  <c r="F855" i="3"/>
  <c r="J709" i="8"/>
  <c r="K709" i="8"/>
  <c r="K833" i="8"/>
  <c r="J833" i="8"/>
  <c r="J930" i="8"/>
  <c r="K930" i="8"/>
  <c r="J699" i="8"/>
  <c r="K699" i="8"/>
  <c r="J754" i="8"/>
  <c r="K754" i="8"/>
  <c r="K800" i="8"/>
  <c r="J800" i="8"/>
  <c r="J851" i="8"/>
  <c r="K851" i="8"/>
  <c r="J854" i="8"/>
  <c r="K854" i="8"/>
  <c r="J989" i="8"/>
  <c r="K989" i="8"/>
  <c r="K725" i="8"/>
  <c r="J725" i="8"/>
  <c r="J845" i="8"/>
  <c r="K845" i="8"/>
  <c r="J711" i="8"/>
  <c r="K711" i="8"/>
  <c r="J780" i="8"/>
  <c r="K780" i="8"/>
  <c r="K757" i="8"/>
  <c r="J757" i="8"/>
  <c r="J962" i="8"/>
  <c r="K962" i="8"/>
  <c r="K780" i="3"/>
  <c r="H780" i="3"/>
  <c r="F780" i="3"/>
  <c r="I780" i="3"/>
  <c r="J780" i="3"/>
  <c r="H754" i="3"/>
  <c r="K754" i="3"/>
  <c r="J754" i="3"/>
  <c r="I754" i="3"/>
  <c r="F754" i="3"/>
  <c r="I543" i="3"/>
  <c r="F543" i="3"/>
  <c r="K543" i="3"/>
  <c r="H543" i="3"/>
  <c r="J543" i="3"/>
  <c r="F826" i="3"/>
  <c r="K826" i="3"/>
  <c r="J826" i="3"/>
  <c r="H826" i="3"/>
  <c r="I826" i="3"/>
  <c r="K860" i="8"/>
  <c r="J860" i="8"/>
  <c r="J871" i="8"/>
  <c r="K871" i="8"/>
  <c r="J853" i="8"/>
  <c r="K853" i="8"/>
  <c r="K927" i="3"/>
  <c r="H927" i="3"/>
  <c r="J927" i="3"/>
  <c r="I927" i="3"/>
  <c r="F927" i="3"/>
  <c r="J749" i="3"/>
  <c r="K749" i="3"/>
  <c r="I749" i="3"/>
  <c r="H749" i="3"/>
  <c r="F749" i="3"/>
  <c r="K503" i="3"/>
  <c r="J503" i="3"/>
  <c r="I503" i="3"/>
  <c r="F503" i="3"/>
  <c r="H503" i="3"/>
  <c r="F595" i="3"/>
  <c r="K595" i="3"/>
  <c r="I595" i="3"/>
  <c r="J595" i="3"/>
  <c r="H595" i="3"/>
  <c r="I950" i="3"/>
  <c r="K950" i="3"/>
  <c r="H950" i="3"/>
  <c r="F950" i="3"/>
  <c r="J950" i="3"/>
  <c r="F967" i="3"/>
  <c r="J967" i="3"/>
  <c r="H967" i="3"/>
  <c r="I967" i="3"/>
  <c r="K967" i="3"/>
  <c r="F636" i="3"/>
  <c r="I636" i="3"/>
  <c r="H636" i="3"/>
  <c r="K636" i="3"/>
  <c r="J636" i="3"/>
  <c r="J632" i="3"/>
  <c r="F632" i="3"/>
  <c r="K632" i="3"/>
  <c r="H632" i="3"/>
  <c r="I632" i="3"/>
  <c r="I591" i="3"/>
  <c r="H591" i="3"/>
  <c r="K591" i="3"/>
  <c r="J591" i="3"/>
  <c r="F591" i="3"/>
  <c r="F479" i="3"/>
  <c r="K479" i="3"/>
  <c r="I479" i="3"/>
  <c r="H479" i="3"/>
  <c r="J479" i="3"/>
  <c r="K889" i="3"/>
  <c r="F889" i="3"/>
  <c r="H889" i="3"/>
  <c r="I889" i="3"/>
  <c r="J889" i="3"/>
  <c r="F539" i="3"/>
  <c r="K539" i="3"/>
  <c r="J539" i="3"/>
  <c r="H539" i="3"/>
  <c r="I539" i="3"/>
  <c r="K921" i="3"/>
  <c r="I921" i="3"/>
  <c r="J921" i="3"/>
  <c r="F921" i="3"/>
  <c r="H921" i="3"/>
  <c r="I628" i="3"/>
  <c r="J628" i="3"/>
  <c r="K628" i="3"/>
  <c r="H628" i="3"/>
  <c r="F628" i="3"/>
  <c r="K755" i="3"/>
  <c r="J755" i="3"/>
  <c r="I755" i="3"/>
  <c r="F755" i="3"/>
  <c r="H755" i="3"/>
  <c r="H986" i="3"/>
  <c r="I986" i="3"/>
  <c r="K986" i="3"/>
  <c r="F986" i="3"/>
  <c r="J986" i="3"/>
  <c r="I462" i="3"/>
  <c r="K462" i="3"/>
  <c r="J462" i="3"/>
  <c r="F462" i="3"/>
  <c r="H462" i="3"/>
  <c r="H903" i="3"/>
  <c r="K903" i="3"/>
  <c r="J903" i="3"/>
  <c r="F903" i="3"/>
  <c r="I903" i="3"/>
  <c r="F839" i="3"/>
  <c r="H839" i="3"/>
  <c r="J839" i="3"/>
  <c r="K839" i="3"/>
  <c r="I839" i="3"/>
  <c r="I817" i="3"/>
  <c r="F817" i="3"/>
  <c r="H817" i="3"/>
  <c r="K817" i="3"/>
  <c r="J817" i="3"/>
  <c r="I621" i="3"/>
  <c r="J621" i="3"/>
  <c r="F621" i="3"/>
  <c r="K621" i="3"/>
  <c r="H621" i="3"/>
  <c r="H885" i="3"/>
  <c r="K885" i="3"/>
  <c r="J885" i="3"/>
  <c r="I885" i="3"/>
  <c r="F885" i="3"/>
  <c r="F511" i="3"/>
  <c r="I511" i="3"/>
  <c r="K511" i="3"/>
  <c r="J511" i="3"/>
  <c r="H511" i="3"/>
  <c r="H892" i="3"/>
  <c r="J892" i="3"/>
  <c r="I892" i="3"/>
  <c r="F892" i="3"/>
  <c r="K892" i="3"/>
  <c r="H745" i="3"/>
  <c r="F745" i="3"/>
  <c r="I745" i="3"/>
  <c r="J745" i="3"/>
  <c r="K745" i="3"/>
  <c r="K599" i="3"/>
  <c r="H599" i="3"/>
  <c r="J599" i="3"/>
  <c r="F599" i="3"/>
  <c r="I599" i="3"/>
  <c r="I635" i="3"/>
  <c r="F635" i="3"/>
  <c r="H635" i="3"/>
  <c r="J635" i="3"/>
  <c r="K635" i="3"/>
  <c r="J521" i="3"/>
  <c r="F521" i="3"/>
  <c r="H521" i="3"/>
  <c r="I521" i="3"/>
  <c r="K521" i="3"/>
  <c r="K960" i="3"/>
  <c r="F960" i="3"/>
  <c r="J960" i="3"/>
  <c r="H960" i="3"/>
  <c r="I960" i="3"/>
  <c r="H641" i="3"/>
  <c r="J641" i="3"/>
  <c r="I641" i="3"/>
  <c r="K641" i="3"/>
  <c r="F641" i="3"/>
  <c r="K829" i="8"/>
  <c r="J829" i="8"/>
  <c r="K993" i="8"/>
  <c r="J993" i="8"/>
  <c r="K710" i="8"/>
  <c r="J710" i="8"/>
  <c r="K776" i="8"/>
  <c r="J776" i="8"/>
  <c r="K445" i="3"/>
  <c r="I445" i="3"/>
  <c r="J445" i="3"/>
  <c r="H445" i="3"/>
  <c r="F445" i="3"/>
  <c r="J843" i="8"/>
  <c r="K843" i="8"/>
  <c r="K1001" i="8"/>
  <c r="J1001" i="8"/>
  <c r="J912" i="8"/>
  <c r="K912" i="8"/>
  <c r="K807" i="8"/>
  <c r="J807" i="8"/>
  <c r="K932" i="8"/>
  <c r="J932" i="8"/>
  <c r="K946" i="8"/>
  <c r="J946" i="8"/>
  <c r="J702" i="8"/>
  <c r="K702" i="8"/>
  <c r="K763" i="8"/>
  <c r="J763" i="8"/>
  <c r="J863" i="8"/>
  <c r="K863" i="8"/>
  <c r="J943" i="8"/>
  <c r="K943" i="8"/>
  <c r="F995" i="3"/>
  <c r="H995" i="3"/>
  <c r="I995" i="3"/>
  <c r="K995" i="3"/>
  <c r="J995" i="3"/>
  <c r="F585" i="3"/>
  <c r="I585" i="3"/>
  <c r="J585" i="3"/>
  <c r="K585" i="3"/>
  <c r="H585" i="3"/>
  <c r="J952" i="8"/>
  <c r="K952" i="8"/>
  <c r="J945" i="8"/>
  <c r="K945" i="8"/>
  <c r="J1000" i="8"/>
  <c r="K1000" i="8"/>
  <c r="J765" i="3"/>
  <c r="H765" i="3"/>
  <c r="K765" i="3"/>
  <c r="F765" i="3"/>
  <c r="I765" i="3"/>
  <c r="J454" i="3"/>
  <c r="F454" i="3"/>
  <c r="I454" i="3"/>
  <c r="H454" i="3"/>
  <c r="K454" i="3"/>
  <c r="K533" i="3"/>
  <c r="I533" i="3"/>
  <c r="J533" i="3"/>
  <c r="H533" i="3"/>
  <c r="F533" i="3"/>
  <c r="F936" i="3"/>
  <c r="K936" i="3"/>
  <c r="I936" i="3"/>
  <c r="J936" i="3"/>
  <c r="H936" i="3"/>
  <c r="F682" i="3"/>
  <c r="K682" i="3"/>
  <c r="H682" i="3"/>
  <c r="J682" i="3"/>
  <c r="I682" i="3"/>
  <c r="F968" i="3"/>
  <c r="K968" i="3"/>
  <c r="H968" i="3"/>
  <c r="I968" i="3"/>
  <c r="J968" i="3"/>
  <c r="K823" i="3"/>
  <c r="F823" i="3"/>
  <c r="J823" i="3"/>
  <c r="I823" i="3"/>
  <c r="H823" i="3"/>
  <c r="K801" i="3"/>
  <c r="I801" i="3"/>
  <c r="J801" i="3"/>
  <c r="H801" i="3"/>
  <c r="F801" i="3"/>
  <c r="K877" i="3"/>
  <c r="H877" i="3"/>
  <c r="I877" i="3"/>
  <c r="F877" i="3"/>
  <c r="J877" i="3"/>
  <c r="I929" i="3"/>
  <c r="J929" i="3"/>
  <c r="F929" i="3"/>
  <c r="K929" i="3"/>
  <c r="H929" i="3"/>
  <c r="I965" i="3"/>
  <c r="J965" i="3"/>
  <c r="K965" i="3"/>
  <c r="F965" i="3"/>
  <c r="H965" i="3"/>
  <c r="K827" i="3"/>
  <c r="I827" i="3"/>
  <c r="F827" i="3"/>
  <c r="H827" i="3"/>
  <c r="J827" i="3"/>
  <c r="I518" i="3"/>
  <c r="F518" i="3"/>
  <c r="J518" i="3"/>
  <c r="H518" i="3"/>
  <c r="K518" i="3"/>
  <c r="F612" i="3"/>
  <c r="I612" i="3"/>
  <c r="J612" i="3"/>
  <c r="K612" i="3"/>
  <c r="H612" i="3"/>
  <c r="J769" i="3"/>
  <c r="K769" i="3"/>
  <c r="F769" i="3"/>
  <c r="I769" i="3"/>
  <c r="H769" i="3"/>
  <c r="I609" i="3"/>
  <c r="H609" i="3"/>
  <c r="J609" i="3"/>
  <c r="K609" i="3"/>
  <c r="F609" i="3"/>
  <c r="J746" i="8"/>
  <c r="K746" i="8"/>
  <c r="J713" i="8"/>
  <c r="K713" i="8"/>
  <c r="K719" i="8"/>
  <c r="J719" i="8"/>
  <c r="K918" i="8"/>
  <c r="J918" i="8"/>
  <c r="K938" i="8"/>
  <c r="J938" i="8"/>
  <c r="J910" i="8"/>
  <c r="K910" i="8"/>
  <c r="K703" i="8"/>
  <c r="J703" i="8"/>
  <c r="K779" i="8"/>
  <c r="J779" i="8"/>
  <c r="J893" i="8"/>
  <c r="K893" i="8"/>
  <c r="K862" i="8"/>
  <c r="J862" i="8"/>
  <c r="K888" i="8"/>
  <c r="J888" i="8"/>
  <c r="J968" i="8"/>
  <c r="K968" i="8"/>
  <c r="J942" i="8"/>
  <c r="K942" i="8"/>
  <c r="K802" i="8"/>
  <c r="J802" i="8"/>
  <c r="K999" i="8"/>
  <c r="J999" i="8"/>
  <c r="J927" i="8"/>
  <c r="K927" i="8"/>
  <c r="J878" i="8"/>
  <c r="K878" i="8"/>
  <c r="J708" i="8"/>
  <c r="K708" i="8"/>
  <c r="J955" i="8"/>
  <c r="K955" i="8"/>
  <c r="J741" i="8"/>
  <c r="K741" i="8"/>
  <c r="J815" i="8"/>
  <c r="K815" i="8"/>
  <c r="K923" i="8"/>
  <c r="J923" i="8"/>
  <c r="K864" i="8"/>
  <c r="J864" i="8"/>
  <c r="K960" i="8"/>
  <c r="J960" i="8"/>
  <c r="K707" i="8"/>
  <c r="J707" i="8"/>
  <c r="J967" i="8"/>
  <c r="K967" i="8"/>
  <c r="K876" i="8"/>
  <c r="J876" i="8"/>
  <c r="J920" i="8"/>
  <c r="K920" i="8"/>
  <c r="K718" i="8"/>
  <c r="J718" i="8"/>
  <c r="J766" i="8"/>
  <c r="K766" i="8"/>
  <c r="J905" i="8"/>
  <c r="K905" i="8"/>
  <c r="K773" i="8"/>
  <c r="J773" i="8"/>
  <c r="J726" i="8"/>
  <c r="K726" i="8"/>
  <c r="K764" i="8"/>
  <c r="J764" i="8"/>
  <c r="J950" i="8"/>
  <c r="K950" i="8"/>
  <c r="K816" i="8"/>
  <c r="J816" i="8"/>
  <c r="J906" i="8"/>
  <c r="K906" i="8"/>
  <c r="J941" i="8"/>
  <c r="K941" i="8"/>
  <c r="K790" i="8"/>
  <c r="J790" i="8"/>
  <c r="K761" i="8"/>
  <c r="J761" i="8"/>
  <c r="K705" i="8"/>
  <c r="J705" i="8"/>
  <c r="J735" i="8"/>
  <c r="K735" i="8"/>
  <c r="J966" i="8"/>
  <c r="K966" i="8"/>
  <c r="K819" i="8"/>
  <c r="J819" i="8"/>
  <c r="J847" i="8"/>
  <c r="K847" i="8"/>
  <c r="J714" i="8"/>
  <c r="K714" i="8"/>
  <c r="J931" i="8"/>
  <c r="K931" i="8"/>
  <c r="K747" i="8"/>
  <c r="J747" i="8"/>
  <c r="K752" i="8"/>
  <c r="J752" i="8"/>
  <c r="K769" i="8"/>
  <c r="J769" i="8"/>
  <c r="J808" i="8"/>
  <c r="K808" i="8"/>
  <c r="J695" i="8"/>
  <c r="K695" i="8"/>
  <c r="K785" i="8"/>
  <c r="J785" i="8"/>
  <c r="K911" i="8"/>
  <c r="J911" i="8"/>
  <c r="K701" i="8"/>
  <c r="J701" i="8"/>
  <c r="J982" i="8"/>
  <c r="K982" i="8"/>
  <c r="K824" i="8"/>
  <c r="J824" i="8"/>
  <c r="J801" i="8"/>
  <c r="K801" i="8"/>
  <c r="J994" i="8"/>
  <c r="K994" i="8"/>
  <c r="K881" i="8"/>
  <c r="J881" i="8"/>
  <c r="K914" i="8"/>
  <c r="J914" i="8"/>
  <c r="K724" i="8"/>
  <c r="J724" i="8"/>
  <c r="K740" i="8"/>
  <c r="J740" i="8"/>
  <c r="J866" i="8"/>
  <c r="K866" i="8"/>
  <c r="J884" i="8"/>
  <c r="K884" i="8"/>
  <c r="J748" i="8"/>
  <c r="K748" i="8"/>
  <c r="K755" i="8"/>
  <c r="J755" i="8"/>
  <c r="J777" i="8"/>
  <c r="K777" i="8"/>
  <c r="K694" i="8"/>
  <c r="J694" i="8"/>
  <c r="J981" i="8"/>
  <c r="K981" i="8"/>
  <c r="K1002" i="8"/>
  <c r="J1002" i="8"/>
  <c r="J895" i="8"/>
  <c r="K895" i="8"/>
  <c r="J971" i="8"/>
  <c r="K971" i="8"/>
  <c r="J850" i="8"/>
  <c r="K850" i="8"/>
  <c r="K783" i="8"/>
  <c r="J783" i="8"/>
  <c r="J855" i="8"/>
  <c r="K855" i="8"/>
  <c r="K998" i="8"/>
  <c r="J998" i="8"/>
  <c r="J969" i="8"/>
  <c r="K969" i="8"/>
  <c r="K899" i="8"/>
  <c r="J899" i="8"/>
  <c r="K925" i="8"/>
  <c r="J925" i="8"/>
  <c r="J798" i="8"/>
  <c r="K798" i="8"/>
  <c r="J782" i="8"/>
  <c r="K782" i="8"/>
  <c r="K948" i="8"/>
  <c r="J948" i="8"/>
  <c r="K965" i="8"/>
  <c r="J965" i="8"/>
  <c r="J953" i="8"/>
  <c r="K953" i="8"/>
  <c r="K937" i="8"/>
  <c r="J937" i="8"/>
  <c r="K749" i="8"/>
  <c r="J749" i="8"/>
  <c r="J836" i="8"/>
  <c r="K836" i="8"/>
  <c r="K867" i="8"/>
  <c r="J867" i="8"/>
  <c r="J745" i="8"/>
  <c r="K745" i="8"/>
  <c r="K868" i="8"/>
  <c r="J868" i="8"/>
  <c r="K759" i="8"/>
  <c r="J759" i="8"/>
  <c r="J830" i="8"/>
  <c r="K830" i="8"/>
  <c r="J919" i="8"/>
  <c r="K919" i="8"/>
  <c r="J814" i="8"/>
  <c r="K814" i="8"/>
  <c r="J804" i="8"/>
  <c r="K804" i="8"/>
  <c r="J692" i="8"/>
  <c r="K692" i="8"/>
  <c r="J958" i="8"/>
  <c r="K958" i="8"/>
  <c r="J947" i="8"/>
  <c r="K947" i="8"/>
  <c r="J765" i="8"/>
  <c r="K765" i="8"/>
  <c r="K832" i="8"/>
  <c r="J832" i="8"/>
  <c r="K821" i="8"/>
  <c r="J821" i="8"/>
  <c r="K697" i="8"/>
  <c r="J697" i="8"/>
  <c r="J879" i="8"/>
  <c r="K879" i="8"/>
  <c r="J963" i="8"/>
  <c r="K963" i="8"/>
  <c r="J992" i="8"/>
  <c r="K992" i="8"/>
  <c r="K858" i="8"/>
  <c r="J858" i="8"/>
  <c r="K3" i="8"/>
  <c r="J3" i="8"/>
  <c r="K810" i="8"/>
  <c r="J810" i="8"/>
  <c r="K813" i="8"/>
  <c r="J813" i="8"/>
  <c r="K730" i="8"/>
  <c r="J730" i="8"/>
  <c r="J909" i="8"/>
  <c r="K909" i="8"/>
  <c r="J974" i="8"/>
  <c r="K974" i="8"/>
  <c r="K949" i="8"/>
  <c r="J949" i="8"/>
  <c r="K995" i="8"/>
  <c r="J995" i="8"/>
  <c r="J698" i="8"/>
  <c r="K698" i="8"/>
  <c r="K715" i="8"/>
  <c r="J715" i="8"/>
  <c r="J828" i="8"/>
  <c r="K828" i="8"/>
  <c r="K970" i="8"/>
  <c r="J970" i="8"/>
  <c r="K817" i="8"/>
  <c r="J817" i="8"/>
  <c r="J980" i="8"/>
  <c r="K980" i="8"/>
  <c r="J738" i="8"/>
  <c r="K738" i="8"/>
  <c r="K846" i="8"/>
  <c r="J846" i="8"/>
  <c r="K892" i="8"/>
  <c r="J892" i="8"/>
  <c r="J781" i="8"/>
  <c r="K781" i="8"/>
  <c r="K822" i="8"/>
  <c r="J822" i="8"/>
  <c r="I453" i="3"/>
  <c r="F453" i="3"/>
  <c r="J453" i="3"/>
  <c r="K453" i="3"/>
  <c r="H453" i="3"/>
  <c r="F803" i="3"/>
  <c r="H803" i="3"/>
  <c r="J803" i="3"/>
  <c r="K803" i="3"/>
  <c r="I803" i="3"/>
  <c r="J792" i="3"/>
  <c r="I792" i="3"/>
  <c r="K792" i="3"/>
  <c r="F792" i="3"/>
  <c r="H792" i="3"/>
  <c r="J975" i="8"/>
  <c r="K975" i="8"/>
  <c r="J940" i="8"/>
  <c r="K940" i="8"/>
  <c r="K926" i="8"/>
  <c r="J926" i="8"/>
  <c r="J693" i="8"/>
  <c r="K693" i="8"/>
  <c r="J723" i="8"/>
  <c r="K723" i="8"/>
  <c r="K986" i="8"/>
  <c r="J986" i="8"/>
  <c r="K903" i="8"/>
  <c r="J903" i="8"/>
  <c r="J831" i="8"/>
  <c r="K831" i="8"/>
  <c r="J768" i="8"/>
  <c r="K768" i="8"/>
  <c r="J704" i="8"/>
  <c r="K704" i="8"/>
  <c r="J706" i="8"/>
  <c r="K706" i="8"/>
  <c r="J913" i="8"/>
  <c r="K913" i="8"/>
  <c r="J753" i="8"/>
  <c r="K753" i="8"/>
  <c r="J733" i="8"/>
  <c r="K733" i="8"/>
  <c r="J873" i="8"/>
  <c r="K873" i="8"/>
  <c r="J771" i="8"/>
  <c r="K771" i="8"/>
  <c r="J838" i="8"/>
  <c r="K838" i="8"/>
  <c r="J928" i="8"/>
  <c r="K928" i="8"/>
  <c r="K897" i="8"/>
  <c r="J897" i="8"/>
  <c r="J990" i="8"/>
  <c r="K990" i="8"/>
  <c r="K712" i="8"/>
  <c r="J712" i="8"/>
  <c r="J978" i="8"/>
  <c r="K978" i="8"/>
  <c r="J996" i="8"/>
  <c r="K996" i="8"/>
  <c r="J812" i="8"/>
  <c r="K812" i="8"/>
  <c r="K739" i="8"/>
  <c r="J739" i="8"/>
  <c r="K915" i="8"/>
  <c r="J915" i="8"/>
  <c r="K951" i="8"/>
  <c r="J951" i="8"/>
  <c r="J751" i="8"/>
  <c r="K751" i="8"/>
  <c r="J882" i="8"/>
  <c r="K882" i="8"/>
  <c r="J842" i="8"/>
  <c r="K842" i="8"/>
  <c r="J811" i="8"/>
  <c r="K811" i="8"/>
  <c r="J933" i="8"/>
  <c r="K933" i="8"/>
  <c r="K983" i="8"/>
  <c r="J983" i="8"/>
  <c r="J818" i="8"/>
  <c r="K818" i="8"/>
  <c r="J887" i="8"/>
  <c r="K887" i="8"/>
  <c r="K997" i="8"/>
  <c r="J997" i="8"/>
  <c r="K839" i="8"/>
  <c r="J839" i="8"/>
  <c r="J852" i="8"/>
  <c r="K852" i="8"/>
  <c r="K934" i="8"/>
  <c r="J934" i="8"/>
  <c r="K869" i="8"/>
  <c r="J869" i="8"/>
  <c r="K979" i="8"/>
  <c r="J979" i="8"/>
  <c r="K729" i="8"/>
  <c r="J729" i="8"/>
  <c r="J856" i="8"/>
  <c r="K856" i="8"/>
  <c r="J917" i="8"/>
  <c r="K917" i="8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558" i="4" l="1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<sst xmlns="http://schemas.openxmlformats.org/spreadsheetml/2006/main" count="926" uniqueCount="283">
  <si>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</si>
  <si>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</si>
  <si>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</si>
  <si>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</si>
  <si>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</si>
  <si>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</si>
  <si>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</si>
  <si>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</si>
  <si>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</si>
  <si>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</si>
  <si>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</si>
  <si>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</si>
  <si>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</si>
  <si>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</si>
  <si>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</si>
  <si>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</si>
  <si>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</si>
  <si>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</si>
  <si>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</si>
  <si>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</si>
  <si>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</si>
  <si>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</si>
  <si>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</si>
  <si>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</si>
  <si>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</si>
  <si>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</si>
  <si>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</si>
  <si>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</si>
  <si>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</si>
  <si>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</si>
  <si>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</si>
  <si>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</si>
  <si>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</si>
  <si>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</si>
  <si>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</si>
  <si>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</si>
  <si>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</si>
  <si>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</si>
  <si>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</si>
  <si>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</si>
  <si>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</si>
  <si>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</si>
  <si>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</si>
  <si>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</si>
  <si>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</si>
  <si>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</si>
  <si>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</si>
  <si>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</si>
  <si>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</si>
  <si>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</si>
  <si>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</si>
  <si>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</si>
  <si>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</si>
  <si>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</si>
  <si>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</si>
  <si>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</si>
  <si>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</si>
  <si>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</si>
  <si>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</si>
  <si>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</si>
  <si>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</si>
  <si>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</si>
  <si>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</si>
  <si>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</si>
  <si>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</si>
  <si>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</si>
  <si>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</si>
  <si>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</si>
  <si>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</si>
  <si>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</si>
  <si>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</si>
  <si>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</si>
  <si>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</si>
  <si>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</si>
  <si>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</si>
  <si>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</si>
  <si>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</si>
  <si>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</si>
  <si>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</si>
  <si>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</si>
  <si>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</si>
  <si>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</si>
  <si>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</si>
  <si>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</si>
  <si>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</si>
  <si>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</si>
  <si>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</si>
  <si>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</si>
  <si>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</si>
  <si>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</si>
  <si>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</si>
  <si>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</si>
  <si>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</si>
  <si>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</si>
  <si>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</si>
  <si>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</si>
  <si>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</si>
  <si>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</si>
  <si>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</si>
  <si>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</si>
  <si>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</si>
  <si>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</si>
  <si>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</si>
  <si>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</si>
  <si>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</si>
  <si>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</si>
  <si>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</si>
  <si>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</si>
  <si>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</si>
  <si>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</si>
  <si>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</si>
  <si>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</si>
  <si>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</si>
  <si>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</si>
  <si>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</si>
  <si>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</si>
  <si>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</si>
  <si>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</si>
  <si>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Atl. San Luis</t>
  </si>
  <si>
    <t>Juarez</t>
  </si>
  <si>
    <t>Guadalajara Chivas</t>
  </si>
  <si>
    <t>Club Leon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</si>
  <si>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</si>
  <si>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</si>
  <si>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</si>
  <si>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</si>
  <si>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</si>
  <si>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</si>
  <si>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</si>
  <si>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</si>
  <si>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Liga MX</t>
  </si>
  <si>
    <t>Puebla</t>
  </si>
  <si>
    <t>Club Tijuana</t>
  </si>
  <si>
    <t>FCSB</t>
  </si>
  <si>
    <t>Rapid Vienna</t>
  </si>
  <si>
    <t>Altach</t>
  </si>
  <si>
    <t>Austria Vienna</t>
  </si>
  <si>
    <t>Tirol</t>
  </si>
  <si>
    <t>Sturm Graz</t>
  </si>
  <si>
    <t>Ried</t>
  </si>
  <si>
    <t>Hartberg</t>
  </si>
  <si>
    <t>Admira</t>
  </si>
  <si>
    <t>A. Klagenfurt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</si>
  <si>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</si>
  <si>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</si>
  <si>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</si>
  <si>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</si>
  <si>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</si>
  <si>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</si>
  <si>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</si>
  <si>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</si>
  <si>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</si>
  <si>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</si>
  <si>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</si>
  <si>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Kawasaki Frontale</t>
  </si>
  <si>
    <t>Arsenal Sarandi</t>
  </si>
  <si>
    <t>Estudiantes L.P.</t>
  </si>
  <si>
    <t>Lanus</t>
  </si>
  <si>
    <t>Sligo Rovers</t>
  </si>
  <si>
    <t>Bohemians</t>
  </si>
  <si>
    <t>Avispa Fukuoka</t>
  </si>
  <si>
    <t>Iwata</t>
  </si>
  <si>
    <t>Gamba Osaka</t>
  </si>
  <si>
    <t>Kyoto</t>
  </si>
  <si>
    <t>Urawa Reds</t>
  </si>
  <si>
    <t>Sanfrecce Hiroshima</t>
  </si>
  <si>
    <t>Sagan Tosu</t>
  </si>
  <si>
    <t>Shimizu S-Pulse</t>
  </si>
  <si>
    <t>Hokkaido Consadole Sapporo</t>
  </si>
  <si>
    <t>Yokohama F. Marinos</t>
  </si>
  <si>
    <t>Cerezo Osaka</t>
  </si>
  <si>
    <t>Shonan Bellmare</t>
  </si>
  <si>
    <t>Kashiwa Reysol</t>
  </si>
  <si>
    <t>Independiente</t>
  </si>
  <si>
    <t>Platense</t>
  </si>
  <si>
    <t>Sarmiento Junin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</si>
  <si>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</si>
  <si>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</si>
  <si>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</si>
  <si>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</si>
  <si>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</si>
  <si>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</si>
  <si>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</si>
  <si>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</si>
  <si>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</si>
  <si>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</si>
  <si>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</si>
  <si>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</si>
  <si>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</si>
  <si>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</si>
  <si>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Gimnasia L.P.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</si>
  <si>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</si>
  <si>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</si>
  <si>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</si>
  <si>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</si>
  <si>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</si>
  <si>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</si>
  <si>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</si>
  <si>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</si>
  <si>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</si>
  <si>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</si>
  <si>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Colon Santa FE</t>
  </si>
  <si>
    <t>Racing Club</t>
  </si>
  <si>
    <t>Argentinos Jrs</t>
  </si>
  <si>
    <t>Superliga</t>
  </si>
  <si>
    <t>Premier Division</t>
  </si>
  <si>
    <t>J1 League</t>
  </si>
  <si>
    <t>Liga Profesional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</si>
  <si>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</si>
  <si>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</si>
  <si>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</si>
  <si>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</si>
  <si>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</si>
  <si>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</si>
  <si>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</si>
  <si>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</si>
  <si>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</si>
  <si>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</si>
  <si>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</si>
  <si>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Vancouver Whitecaps</t>
  </si>
  <si>
    <t>Los Angeles FC</t>
  </si>
  <si>
    <t>Colorado Rapids</t>
  </si>
  <si>
    <t>FC Dallas</t>
  </si>
  <si>
    <t>Toronto FC</t>
  </si>
  <si>
    <t>Austin FC</t>
  </si>
  <si>
    <t>FC Cincinnati</t>
  </si>
  <si>
    <t>DC United</t>
  </si>
  <si>
    <t>Charlotte</t>
  </si>
  <si>
    <t>Inter Miami</t>
  </si>
  <si>
    <t>Chicago Fire</t>
  </si>
  <si>
    <t>San Jose Earthquakes</t>
  </si>
  <si>
    <t>New York Red Bulls</t>
  </si>
  <si>
    <t>Wolfsberger</t>
  </si>
  <si>
    <t>FK Rostov</t>
  </si>
  <si>
    <t>Krylya Sovetov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</si>
  <si>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</si>
  <si>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</si>
  <si>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</si>
  <si>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</si>
  <si>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</si>
  <si>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</si>
  <si>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</si>
  <si>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Atlanta Utd</t>
  </si>
  <si>
    <t>Sporting Kansas City</t>
  </si>
  <si>
    <t>Los Angeles Galaxy</t>
  </si>
  <si>
    <t>New York City</t>
  </si>
  <si>
    <t>Zenit</t>
  </si>
  <si>
    <t>Rubin Kazan</t>
  </si>
  <si>
    <t>Houston Dynamo</t>
  </si>
  <si>
    <t>Real Salt Lake</t>
  </si>
  <si>
    <t>Seattle Sounders</t>
  </si>
  <si>
    <t>Nashville SC</t>
  </si>
  <si>
    <t>Premier League</t>
  </si>
  <si>
    <t>MLS</t>
  </si>
  <si>
    <t>LASK</t>
  </si>
  <si>
    <t>Salzburg</t>
  </si>
  <si>
    <t>Toluca</t>
  </si>
  <si>
    <t>Queretaro</t>
  </si>
  <si>
    <t>Mazatlan FC</t>
  </si>
  <si>
    <t>Pachuca</t>
  </si>
  <si>
    <t>Huracan</t>
  </si>
  <si>
    <t>Nagoya Grampus</t>
  </si>
  <si>
    <t>FC Tokyo</t>
  </si>
  <si>
    <t>Velez Sarsfield</t>
  </si>
  <si>
    <t>Rosario Central</t>
  </si>
  <si>
    <t>CF Montreal</t>
  </si>
  <si>
    <t>Central Cordoba</t>
  </si>
  <si>
    <t>11/03/2022</t>
  </si>
  <si>
    <t>12/03/2022</t>
  </si>
  <si>
    <t>13/03/2022</t>
  </si>
  <si>
    <t>14/03/2022</t>
  </si>
  <si>
    <t>15/03/2022</t>
  </si>
  <si>
    <t>16/03/2022</t>
  </si>
  <si>
    <t>18/03/2022</t>
  </si>
  <si>
    <t>Vissel Kobe</t>
  </si>
  <si>
    <t>Kashima Antlers</t>
  </si>
  <si>
    <t>19/03/2022</t>
  </si>
  <si>
    <t>20/03/2022</t>
  </si>
  <si>
    <t>21/03/2022</t>
  </si>
  <si>
    <t>22/03/2022</t>
  </si>
  <si>
    <t>23/03/2022</t>
  </si>
  <si>
    <t>26/03/2022</t>
  </si>
  <si>
    <t>27/03/2022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</si>
</sst>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0" fillId="3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solve_for_c('True_Odds_Calculator_3-way'!#REF!,'True_Odds_Calculator_3-way'!#REF!,'True_Odds_Calculator_3-way'!#REF!,'Log_working_3-way'!B$1,'Log_working_3-way'!B$2)</f>
        <v>#NAME?</v>
      </c>
      <c r="F38" s="6" t="e">
        <f ca="1">IF('Log_working_3-way'!D38="","",1/'True_Odds_Calculator_3-way'!#REF!+1/'True_Odds_Calculator_3-way'!#REF!+1/'True_Odds_Calculator_3-way'!#REF!-1)</f>
        <v>#NAME?</v>
      </c>
      <c r="H38" s="6" t="e">
        <f ca="1">IF('Log_working_3-way'!$D38="","",'True_Odds_Calculator_3-way'!#REF!/'True_Odds_Calculator_3-way'!#REF!-1)</f>
        <v>#NAME?</v>
      </c>
      <c r="I38" s="6" t="e">
        <f ca="1">IF('Log_working_3-way'!$D38="","",'True_Odds_Calculator_3-way'!#REF!/'True_Odds_Calculator_3-way'!#REF!-1)</f>
        <v>#NAME?</v>
      </c>
      <c r="J38" s="6" t="e">
        <f ca="1">IF('Log_working_3-way'!$D38="","",'True_Odds_Calculator_3-way'!#REF!/'True_Odds_Calculator_3-way'!#REF!-1)</f>
        <v>#NAME?</v>
      </c>
      <c r="K38" s="6" t="e">
        <f ca="1">IF('Log_working_3-way'!$D38="","",1/'True_Odds_Calculator_3-way'!#REF!+1/'True_Odds_Calculator_3-way'!#REF!+1/'True_Odds_Calculator_3-way'!#REF!-1)</f>
        <v>#NAME?</v>
      </c>
    </row>
    <row r="39" spans="4:11" x14ac:dyDescent="0.25">
      <c r="D39" t="e">
        <f ca="1">solve_for_c('True_Odds_Calculator_3-way'!#REF!,'True_Odds_Calculator_3-way'!#REF!,'True_Odds_Calculator_3-way'!#REF!,'Log_working_3-way'!B$1,'Log_working_3-way'!B$2)</f>
        <v>#NAME?</v>
      </c>
      <c r="F39" s="6" t="e">
        <f ca="1">IF('Log_working_3-way'!D39="","",1/'True_Odds_Calculator_3-way'!#REF!+1/'True_Odds_Calculator_3-way'!#REF!+1/'True_Odds_Calculator_3-way'!#REF!-1)</f>
        <v>#NAME?</v>
      </c>
      <c r="H39" s="6" t="e">
        <f ca="1">IF('Log_working_3-way'!$D39="","",'True_Odds_Calculator_3-way'!#REF!/'True_Odds_Calculator_3-way'!#REF!-1)</f>
        <v>#NAME?</v>
      </c>
      <c r="I39" s="6" t="e">
        <f ca="1">IF('Log_working_3-way'!$D39="","",'True_Odds_Calculator_3-way'!#REF!/'True_Odds_Calculator_3-way'!#REF!-1)</f>
        <v>#NAME?</v>
      </c>
      <c r="J39" s="6" t="e">
        <f ca="1">IF('Log_working_3-way'!$D39="","",'True_Odds_Calculator_3-way'!#REF!/'True_Odds_Calculator_3-way'!#REF!-1)</f>
        <v>#NAME?</v>
      </c>
      <c r="K39" s="6" t="e">
        <f ca="1">IF('Log_working_3-way'!$D39="","",1/'True_Odds_Calculator_3-way'!#REF!+1/'True_Odds_Calculator_3-way'!#REF!+1/'True_Odds_Calculator_3-way'!#REF!-1)</f>
        <v>#NAME?</v>
      </c>
    </row>
    <row r="40" spans="4:11" x14ac:dyDescent="0.25">
      <c r="D40" t="e">
        <f ca="1">solve_for_c('True_Odds_Calculator_3-way'!A39,'True_Odds_Calculator_3-way'!B39,'True_Odds_Calculator_3-way'!C39,'Log_working_3-way'!B$1,'Log_working_3-way'!B$2)</f>
        <v>#NAME?</v>
      </c>
      <c r="F40" s="6" t="e">
        <f ca="1">IF('Log_working_3-way'!D40="","",1/'True_Odds_Calculator_3-way'!N39+1/'True_Odds_Calculator_3-way'!O39+1/'True_Odds_Calculator_3-way'!#REF!-1)</f>
        <v>#NAME?</v>
      </c>
      <c r="H40" s="6" t="e">
        <f ca="1">IF('Log_working_3-way'!$D40="","",'True_Odds_Calculator_3-way'!N39/'True_Odds_Calculator_3-way'!A39-1)</f>
        <v>#NAME?</v>
      </c>
      <c r="I40" s="6" t="e">
        <f ca="1">IF('Log_working_3-way'!$D40="","",'True_Odds_Calculator_3-way'!O39/'True_Odds_Calculator_3-way'!B39-1)</f>
        <v>#NAME?</v>
      </c>
      <c r="J40" s="6" t="e">
        <f ca="1">IF('Log_working_3-way'!$D40="","",'True_Odds_Calculator_3-way'!#REF!/'True_Odds_Calculator_3-way'!C39-1)</f>
        <v>#NAME?</v>
      </c>
      <c r="K40" s="6" t="e">
        <f ca="1">IF('Log_working_3-way'!$D40="","",1/'True_Odds_Calculator_3-way'!A39+1/'True_Odds_Calculator_3-way'!B39+1/'True_Odds_Calculator_3-way'!C39-1)</f>
        <v>#NAME?</v>
      </c>
    </row>
    <row r="41" spans="4:11" x14ac:dyDescent="0.25">
      <c r="D41" t="e">
        <f ca="1">solve_for_c('True_Odds_Calculator_3-way'!A40,'True_Odds_Calculator_3-way'!B40,'True_Odds_Calculator_3-way'!C40,'Log_working_3-way'!B$1,'Log_working_3-way'!B$2)</f>
        <v>#NAME?</v>
      </c>
      <c r="F41" s="6" t="e">
        <f ca="1">IF('Log_working_3-way'!D41="","",1/'True_Odds_Calculator_3-way'!N40+1/'True_Odds_Calculator_3-way'!O40+1/'True_Odds_Calculator_3-way'!#REF!-1)</f>
        <v>#NAME?</v>
      </c>
      <c r="H41" s="6" t="e">
        <f ca="1">IF('Log_working_3-way'!$D41="","",'True_Odds_Calculator_3-way'!N40/'True_Odds_Calculator_3-way'!A40-1)</f>
        <v>#NAME?</v>
      </c>
      <c r="I41" s="6" t="e">
        <f ca="1">IF('Log_working_3-way'!$D41="","",'True_Odds_Calculator_3-way'!O40/'True_Odds_Calculator_3-way'!B40-1)</f>
        <v>#NAME?</v>
      </c>
      <c r="J41" s="6" t="e">
        <f ca="1">IF('Log_working_3-way'!$D41="","",'True_Odds_Calculator_3-way'!#REF!/'True_Odds_Calculator_3-way'!C40-1)</f>
        <v>#NAME?</v>
      </c>
      <c r="K41" s="6" t="e">
        <f ca="1">IF('Log_working_3-way'!$D41="","",1/'True_Odds_Calculator_3-way'!A40+1/'True_Odds_Calculator_3-way'!B40+1/'True_Odds_Calculator_3-way'!C40-1)</f>
        <v>#NAME?</v>
      </c>
    </row>
    <row r="42" spans="4:11" x14ac:dyDescent="0.25">
      <c r="D42" t="e">
        <f ca="1">solve_for_c('True_Odds_Calculator_3-way'!A41,'True_Odds_Calculator_3-way'!B41,'True_Odds_Calculator_3-way'!C41,'Log_working_3-way'!B$1,'Log_working_3-way'!B$2)</f>
        <v>#NAME?</v>
      </c>
      <c r="F42" s="6" t="e">
        <f ca="1">IF('Log_working_3-way'!D42="","",1/'True_Odds_Calculator_3-way'!N41+1/'True_Odds_Calculator_3-way'!O41+1/'True_Odds_Calculator_3-way'!#REF!-1)</f>
        <v>#NAME?</v>
      </c>
      <c r="H42" s="6" t="e">
        <f ca="1">IF('Log_working_3-way'!$D42="","",'True_Odds_Calculator_3-way'!N41/'True_Odds_Calculator_3-way'!A41-1)</f>
        <v>#NAME?</v>
      </c>
      <c r="I42" s="6" t="e">
        <f ca="1">IF('Log_working_3-way'!$D42="","",'True_Odds_Calculator_3-way'!O41/'True_Odds_Calculator_3-way'!B41-1)</f>
        <v>#NAME?</v>
      </c>
      <c r="J42" s="6" t="e">
        <f ca="1">IF('Log_working_3-way'!$D42="","",'True_Odds_Calculator_3-way'!#REF!/'True_Odds_Calculator_3-way'!C41-1)</f>
        <v>#NAME?</v>
      </c>
      <c r="K42" s="6" t="e">
        <f ca="1">IF('Log_working_3-way'!$D42="","",1/'True_Odds_Calculator_3-way'!A41+1/'True_Odds_Calculator_3-way'!B41+1/'True_Odds_Calculator_3-way'!C41-1)</f>
        <v>#NAME?</v>
      </c>
    </row>
    <row r="43" spans="4:11" x14ac:dyDescent="0.25">
      <c r="D43" t="e">
        <f ca="1">solve_for_c('True_Odds_Calculator_3-way'!A42,'True_Odds_Calculator_3-way'!B42,'True_Odds_Calculator_3-way'!C42,'Log_working_3-way'!B$1,'Log_working_3-way'!B$2)</f>
        <v>#NAME?</v>
      </c>
      <c r="F43" s="6" t="e">
        <f ca="1">IF('Log_working_3-way'!D43="","",1/'True_Odds_Calculator_3-way'!N42+1/'True_Odds_Calculator_3-way'!O42+1/'True_Odds_Calculator_3-way'!#REF!-1)</f>
        <v>#NAME?</v>
      </c>
      <c r="H43" s="6" t="e">
        <f ca="1">IF('Log_working_3-way'!$D43="","",'True_Odds_Calculator_3-way'!N42/'True_Odds_Calculator_3-way'!A42-1)</f>
        <v>#NAME?</v>
      </c>
      <c r="I43" s="6" t="e">
        <f ca="1">IF('Log_working_3-way'!$D43="","",'True_Odds_Calculator_3-way'!O42/'True_Odds_Calculator_3-way'!B42-1)</f>
        <v>#NAME?</v>
      </c>
      <c r="J43" s="6" t="e">
        <f ca="1">IF('Log_working_3-way'!$D43="","",'True_Odds_Calculator_3-way'!#REF!/'True_Odds_Calculator_3-way'!C42-1)</f>
        <v>#NAME?</v>
      </c>
      <c r="K43" s="6" t="e">
        <f ca="1">IF('Log_working_3-way'!$D43="","",1/'True_Odds_Calculator_3-way'!A42+1/'True_Odds_Calculator_3-way'!B42+1/'True_Odds_Calculator_3-way'!C42-1)</f>
        <v>#NAME?</v>
      </c>
    </row>
    <row r="44" spans="4:11" x14ac:dyDescent="0.25">
      <c r="D44" t="e">
        <f ca="1">solve_for_c('True_Odds_Calculator_3-way'!A43,'True_Odds_Calculator_3-way'!B43,'True_Odds_Calculator_3-way'!C43,'Log_working_3-way'!B$1,'Log_working_3-way'!B$2)</f>
        <v>#NAME?</v>
      </c>
      <c r="F44" s="6" t="e">
        <f ca="1">IF('Log_working_3-way'!D44="","",1/'True_Odds_Calculator_3-way'!N43+1/'True_Odds_Calculator_3-way'!O43+1/'True_Odds_Calculator_3-way'!#REF!-1)</f>
        <v>#NAME?</v>
      </c>
      <c r="H44" s="6" t="e">
        <f ca="1">IF('Log_working_3-way'!$D44="","",'True_Odds_Calculator_3-way'!N43/'True_Odds_Calculator_3-way'!A43-1)</f>
        <v>#NAME?</v>
      </c>
      <c r="I44" s="6" t="e">
        <f ca="1">IF('Log_working_3-way'!$D44="","",'True_Odds_Calculator_3-way'!O43/'True_Odds_Calculator_3-way'!B43-1)</f>
        <v>#NAME?</v>
      </c>
      <c r="J44" s="6" t="e">
        <f ca="1">IF('Log_working_3-way'!$D44="","",'True_Odds_Calculator_3-way'!#REF!/'True_Odds_Calculator_3-way'!C43-1)</f>
        <v>#NAME?</v>
      </c>
      <c r="K44" s="6" t="e">
        <f ca="1">IF('Log_working_3-way'!$D44="","",1/'True_Odds_Calculator_3-way'!A43+1/'True_Odds_Calculator_3-way'!B43+1/'True_Odds_Calculator_3-way'!C43-1)</f>
        <v>#NAME?</v>
      </c>
    </row>
    <row r="45" spans="4:11" x14ac:dyDescent="0.25">
      <c r="D45" t="e">
        <f ca="1">solve_for_c('True_Odds_Calculator_3-way'!A44,'True_Odds_Calculator_3-way'!B44,'True_Odds_Calculator_3-way'!C44,'Log_working_3-way'!B$1,'Log_working_3-way'!B$2)</f>
        <v>#NAME?</v>
      </c>
      <c r="F45" s="6" t="e">
        <f ca="1">IF('Log_working_3-way'!D45="","",1/'True_Odds_Calculator_3-way'!N44+1/'True_Odds_Calculator_3-way'!O44+1/'True_Odds_Calculator_3-way'!#REF!-1)</f>
        <v>#NAME?</v>
      </c>
      <c r="H45" s="6" t="e">
        <f ca="1">IF('Log_working_3-way'!$D45="","",'True_Odds_Calculator_3-way'!N44/'True_Odds_Calculator_3-way'!A44-1)</f>
        <v>#NAME?</v>
      </c>
      <c r="I45" s="6" t="e">
        <f ca="1">IF('Log_working_3-way'!$D45="","",'True_Odds_Calculator_3-way'!O44/'True_Odds_Calculator_3-way'!B44-1)</f>
        <v>#NAME?</v>
      </c>
      <c r="J45" s="6" t="e">
        <f ca="1">IF('Log_working_3-way'!$D45="","",'True_Odds_Calculator_3-way'!#REF!/'True_Odds_Calculator_3-way'!C44-1)</f>
        <v>#NAME?</v>
      </c>
      <c r="K45" s="6" t="e">
        <f ca="1">IF('Log_working_3-way'!$D45="","",1/'True_Odds_Calculator_3-way'!A44+1/'True_Odds_Calculator_3-way'!B44+1/'True_Odds_Calculator_3-way'!C44-1)</f>
        <v>#NAME?</v>
      </c>
    </row>
    <row r="46" spans="4:11" x14ac:dyDescent="0.25">
      <c r="D46" t="e">
        <f ca="1">solve_for_c('True_Odds_Calculator_3-way'!A45,'True_Odds_Calculator_3-way'!B45,'True_Odds_Calculator_3-way'!C45,'Log_working_3-way'!B$1,'Log_working_3-way'!B$2)</f>
        <v>#NAME?</v>
      </c>
      <c r="F46" s="6" t="e">
        <f ca="1">IF('Log_working_3-way'!D46="","",1/'True_Odds_Calculator_3-way'!N45+1/'True_Odds_Calculator_3-way'!O45+1/'True_Odds_Calculator_3-way'!#REF!-1)</f>
        <v>#NAME?</v>
      </c>
      <c r="H46" s="6" t="e">
        <f ca="1">IF('Log_working_3-way'!$D46="","",'True_Odds_Calculator_3-way'!N45/'True_Odds_Calculator_3-way'!A45-1)</f>
        <v>#NAME?</v>
      </c>
      <c r="I46" s="6" t="e">
        <f ca="1">IF('Log_working_3-way'!$D46="","",'True_Odds_Calculator_3-way'!O45/'True_Odds_Calculator_3-way'!B45-1)</f>
        <v>#NAME?</v>
      </c>
      <c r="J46" s="6" t="e">
        <f ca="1">IF('Log_working_3-way'!$D46="","",'True_Odds_Calculator_3-way'!#REF!/'True_Odds_Calculator_3-way'!C45-1)</f>
        <v>#NAME?</v>
      </c>
      <c r="K46" s="6" t="e">
        <f ca="1">IF('Log_working_3-way'!$D46="","",1/'True_Odds_Calculator_3-way'!A45+1/'True_Odds_Calculator_3-way'!B45+1/'True_Odds_Calculator_3-way'!C45-1)</f>
        <v>#NAME?</v>
      </c>
    </row>
    <row r="47" spans="4:11" x14ac:dyDescent="0.25">
      <c r="D47" t="e">
        <f ca="1">solve_for_c('True_Odds_Calculator_3-way'!A46,'True_Odds_Calculator_3-way'!B46,'True_Odds_Calculator_3-way'!C46,'Log_working_3-way'!B$1,'Log_working_3-way'!B$2)</f>
        <v>#NAME?</v>
      </c>
      <c r="F47" s="6" t="e">
        <f ca="1">IF('Log_working_3-way'!D47="","",1/'True_Odds_Calculator_3-way'!N46+1/'True_Odds_Calculator_3-way'!O46+1/'True_Odds_Calculator_3-way'!#REF!-1)</f>
        <v>#NAME?</v>
      </c>
      <c r="H47" s="6" t="e">
        <f ca="1">IF('Log_working_3-way'!$D47="","",'True_Odds_Calculator_3-way'!N46/'True_Odds_Calculator_3-way'!A46-1)</f>
        <v>#NAME?</v>
      </c>
      <c r="I47" s="6" t="e">
        <f ca="1">IF('Log_working_3-way'!$D47="","",'True_Odds_Calculator_3-way'!O46/'True_Odds_Calculator_3-way'!B46-1)</f>
        <v>#NAME?</v>
      </c>
      <c r="J47" s="6" t="e">
        <f ca="1">IF('Log_working_3-way'!$D47="","",'True_Odds_Calculator_3-way'!#REF!/'True_Odds_Calculator_3-way'!C46-1)</f>
        <v>#NAME?</v>
      </c>
      <c r="K47" s="6" t="e">
        <f ca="1">IF('Log_working_3-way'!$D47="","",1/'True_Odds_Calculator_3-way'!A46+1/'True_Odds_Calculator_3-way'!B46+1/'True_Odds_Calculator_3-way'!C46-1)</f>
        <v>#NAME?</v>
      </c>
    </row>
    <row r="48" spans="4:11" x14ac:dyDescent="0.25">
      <c r="D48" t="e">
        <f ca="1">solve_for_c('True_Odds_Calculator_3-way'!A47,'True_Odds_Calculator_3-way'!B47,'True_Odds_Calculator_3-way'!C47,'Log_working_3-way'!B$1,'Log_working_3-way'!B$2)</f>
        <v>#NAME?</v>
      </c>
      <c r="F48" s="6" t="e">
        <f ca="1">IF('Log_working_3-way'!D48="","",1/'True_Odds_Calculator_3-way'!N47+1/'True_Odds_Calculator_3-way'!O47+1/'True_Odds_Calculator_3-way'!#REF!-1)</f>
        <v>#NAME?</v>
      </c>
      <c r="H48" s="6" t="e">
        <f ca="1">IF('Log_working_3-way'!$D48="","",'True_Odds_Calculator_3-way'!N47/'True_Odds_Calculator_3-way'!A47-1)</f>
        <v>#NAME?</v>
      </c>
      <c r="I48" s="6" t="e">
        <f ca="1">IF('Log_working_3-way'!$D48="","",'True_Odds_Calculator_3-way'!O47/'True_Odds_Calculator_3-way'!B47-1)</f>
        <v>#NAME?</v>
      </c>
      <c r="J48" s="6" t="e">
        <f ca="1">IF('Log_working_3-way'!$D48="","",'True_Odds_Calculator_3-way'!#REF!/'True_Odds_Calculator_3-way'!C47-1)</f>
        <v>#NAME?</v>
      </c>
      <c r="K48" s="6" t="e">
        <f ca="1">IF('Log_working_3-way'!$D48="","",1/'True_Odds_Calculator_3-way'!A47+1/'True_Odds_Calculator_3-way'!B47+1/'True_Odds_Calculator_3-way'!C47-1)</f>
        <v>#NAME?</v>
      </c>
    </row>
    <row r="49" spans="4:11" x14ac:dyDescent="0.25">
      <c r="D49" t="e">
        <f ca="1">solve_for_c('True_Odds_Calculator_3-way'!A48,'True_Odds_Calculator_3-way'!B48,'True_Odds_Calculator_3-way'!C48,'Log_working_3-way'!B$1,'Log_working_3-way'!B$2)</f>
        <v>#NAME?</v>
      </c>
      <c r="F49" s="6" t="e">
        <f ca="1">IF('Log_working_3-way'!D49="","",1/'True_Odds_Calculator_3-way'!N48+1/'True_Odds_Calculator_3-way'!O48+1/'True_Odds_Calculator_3-way'!#REF!-1)</f>
        <v>#NAME?</v>
      </c>
      <c r="H49" s="6" t="e">
        <f ca="1">IF('Log_working_3-way'!$D49="","",'True_Odds_Calculator_3-way'!N48/'True_Odds_Calculator_3-way'!A48-1)</f>
        <v>#NAME?</v>
      </c>
      <c r="I49" s="6" t="e">
        <f ca="1">IF('Log_working_3-way'!$D49="","",'True_Odds_Calculator_3-way'!O48/'True_Odds_Calculator_3-way'!B48-1)</f>
        <v>#NAME?</v>
      </c>
      <c r="J49" s="6" t="e">
        <f ca="1">IF('Log_working_3-way'!$D49="","",'True_Odds_Calculator_3-way'!#REF!/'True_Odds_Calculator_3-way'!C48-1)</f>
        <v>#NAME?</v>
      </c>
      <c r="K49" s="6" t="e">
        <f ca="1">IF('Log_working_3-way'!$D49="","",1/'True_Odds_Calculator_3-way'!A48+1/'True_Odds_Calculator_3-way'!B48+1/'True_Odds_Calculator_3-way'!C48-1)</f>
        <v>#NAME?</v>
      </c>
    </row>
    <row r="50" spans="4:11" x14ac:dyDescent="0.25">
      <c r="D50" t="e">
        <f ca="1">solve_for_c('True_Odds_Calculator_3-way'!A49,'True_Odds_Calculator_3-way'!B49,'True_Odds_Calculator_3-way'!C49,'Log_working_3-way'!B$1,'Log_working_3-way'!B$2)</f>
        <v>#NAME?</v>
      </c>
      <c r="F50" s="6" t="e">
        <f ca="1">IF('Log_working_3-way'!D50="","",1/'True_Odds_Calculator_3-way'!N49+1/'True_Odds_Calculator_3-way'!O49+1/'True_Odds_Calculator_3-way'!#REF!-1)</f>
        <v>#NAME?</v>
      </c>
      <c r="H50" s="6" t="e">
        <f ca="1">IF('Log_working_3-way'!$D50="","",'True_Odds_Calculator_3-way'!N49/'True_Odds_Calculator_3-way'!A49-1)</f>
        <v>#NAME?</v>
      </c>
      <c r="I50" s="6" t="e">
        <f ca="1">IF('Log_working_3-way'!$D50="","",'True_Odds_Calculator_3-way'!O49/'True_Odds_Calculator_3-way'!B49-1)</f>
        <v>#NAME?</v>
      </c>
      <c r="J50" s="6" t="e">
        <f ca="1">IF('Log_working_3-way'!$D50="","",'True_Odds_Calculator_3-way'!#REF!/'True_Odds_Calculator_3-way'!C49-1)</f>
        <v>#NAME?</v>
      </c>
      <c r="K50" s="6" t="e">
        <f ca="1">IF('Log_working_3-way'!$D50="","",1/'True_Odds_Calculator_3-way'!A49+1/'True_Odds_Calculator_3-way'!B49+1/'True_Odds_Calculator_3-way'!C49-1)</f>
        <v>#NAME?</v>
      </c>
    </row>
    <row r="51" spans="4:11" x14ac:dyDescent="0.25">
      <c r="D51" t="e">
        <f ca="1">solve_for_c('True_Odds_Calculator_3-way'!A50,'True_Odds_Calculator_3-way'!B50,'True_Odds_Calculator_3-way'!C50,'Log_working_3-way'!B$1,'Log_working_3-way'!B$2)</f>
        <v>#NAME?</v>
      </c>
      <c r="F51" s="6" t="e">
        <f ca="1">IF('Log_working_3-way'!D51="","",1/'True_Odds_Calculator_3-way'!N50+1/'True_Odds_Calculator_3-way'!O50+1/'True_Odds_Calculator_3-way'!#REF!-1)</f>
        <v>#NAME?</v>
      </c>
      <c r="H51" s="6" t="e">
        <f ca="1">IF('Log_working_3-way'!$D51="","",'True_Odds_Calculator_3-way'!N50/'True_Odds_Calculator_3-way'!A50-1)</f>
        <v>#NAME?</v>
      </c>
      <c r="I51" s="6" t="e">
        <f ca="1">IF('Log_working_3-way'!$D51="","",'True_Odds_Calculator_3-way'!O50/'True_Odds_Calculator_3-way'!B50-1)</f>
        <v>#NAME?</v>
      </c>
      <c r="J51" s="6" t="e">
        <f ca="1">IF('Log_working_3-way'!$D51="","",'True_Odds_Calculator_3-way'!#REF!/'True_Odds_Calculator_3-way'!C50-1)</f>
        <v>#NAME?</v>
      </c>
      <c r="K51" s="6" t="e">
        <f ca="1">IF('Log_working_3-way'!$D51="","",1/'True_Odds_Calculator_3-way'!A50+1/'True_Odds_Calculator_3-way'!B50+1/'True_Odds_Calculator_3-way'!C50-1)</f>
        <v>#NAME?</v>
      </c>
    </row>
    <row r="52" spans="4:11" x14ac:dyDescent="0.25">
      <c r="D52" t="e">
        <f ca="1">solve_for_c('True_Odds_Calculator_3-way'!A51,'True_Odds_Calculator_3-way'!B51,'True_Odds_Calculator_3-way'!C51,'Log_working_3-way'!B$1,'Log_working_3-way'!B$2)</f>
        <v>#NAME?</v>
      </c>
      <c r="F52" s="6" t="e">
        <f ca="1">IF('Log_working_3-way'!D52="","",1/'True_Odds_Calculator_3-way'!N51+1/'True_Odds_Calculator_3-way'!O51+1/'True_Odds_Calculator_3-way'!#REF!-1)</f>
        <v>#NAME?</v>
      </c>
      <c r="H52" s="6" t="e">
        <f ca="1">IF('Log_working_3-way'!$D52="","",'True_Odds_Calculator_3-way'!N51/'True_Odds_Calculator_3-way'!A51-1)</f>
        <v>#NAME?</v>
      </c>
      <c r="I52" s="6" t="e">
        <f ca="1">IF('Log_working_3-way'!$D52="","",'True_Odds_Calculator_3-way'!O51/'True_Odds_Calculator_3-way'!B51-1)</f>
        <v>#NAME?</v>
      </c>
      <c r="J52" s="6" t="e">
        <f ca="1">IF('Log_working_3-way'!$D52="","",'True_Odds_Calculator_3-way'!#REF!/'True_Odds_Calculator_3-way'!C51-1)</f>
        <v>#NAME?</v>
      </c>
      <c r="K52" s="6" t="e">
        <f ca="1">IF('Log_working_3-way'!$D52="","",1/'True_Odds_Calculator_3-way'!A51+1/'True_Odds_Calculator_3-way'!B51+1/'True_Odds_Calculator_3-way'!C51-1)</f>
        <v>#NAME?</v>
      </c>
    </row>
    <row r="53" spans="4:11" x14ac:dyDescent="0.25">
      <c r="D53" t="e">
        <f ca="1">solve_for_c('True_Odds_Calculator_3-way'!A52,'True_Odds_Calculator_3-way'!B52,'True_Odds_Calculator_3-way'!C52,'Log_working_3-way'!B$1,'Log_working_3-way'!B$2)</f>
        <v>#NAME?</v>
      </c>
      <c r="F53" s="6" t="e">
        <f ca="1">IF('Log_working_3-way'!D53="","",1/'True_Odds_Calculator_3-way'!N52+1/'True_Odds_Calculator_3-way'!O52+1/'True_Odds_Calculator_3-way'!#REF!-1)</f>
        <v>#NAME?</v>
      </c>
      <c r="H53" s="6" t="e">
        <f ca="1">IF('Log_working_3-way'!$D53="","",'True_Odds_Calculator_3-way'!N52/'True_Odds_Calculator_3-way'!A52-1)</f>
        <v>#NAME?</v>
      </c>
      <c r="I53" s="6" t="e">
        <f ca="1">IF('Log_working_3-way'!$D53="","",'True_Odds_Calculator_3-way'!O52/'True_Odds_Calculator_3-way'!B52-1)</f>
        <v>#NAME?</v>
      </c>
      <c r="J53" s="6" t="e">
        <f ca="1">IF('Log_working_3-way'!$D53="","",'True_Odds_Calculator_3-way'!#REF!/'True_Odds_Calculator_3-way'!C52-1)</f>
        <v>#NAME?</v>
      </c>
      <c r="K53" s="6" t="e">
        <f ca="1">IF('Log_working_3-way'!$D53="","",1/'True_Odds_Calculator_3-way'!A52+1/'True_Odds_Calculator_3-way'!B52+1/'True_Odds_Calculator_3-way'!C52-1)</f>
        <v>#NAME?</v>
      </c>
    </row>
    <row r="54" spans="4:11" x14ac:dyDescent="0.25">
      <c r="D54" t="e">
        <f ca="1">solve_for_c('True_Odds_Calculator_3-way'!A53,'True_Odds_Calculator_3-way'!B53,'True_Odds_Calculator_3-way'!C53,'Log_working_3-way'!B$1,'Log_working_3-way'!B$2)</f>
        <v>#NAME?</v>
      </c>
      <c r="F54" s="6" t="e">
        <f ca="1">IF('Log_working_3-way'!D54="","",1/'True_Odds_Calculator_3-way'!N53+1/'True_Odds_Calculator_3-way'!O53+1/'True_Odds_Calculator_3-way'!#REF!-1)</f>
        <v>#NAME?</v>
      </c>
      <c r="H54" s="6" t="e">
        <f ca="1">IF('Log_working_3-way'!$D54="","",'True_Odds_Calculator_3-way'!N53/'True_Odds_Calculator_3-way'!A53-1)</f>
        <v>#NAME?</v>
      </c>
      <c r="I54" s="6" t="e">
        <f ca="1">IF('Log_working_3-way'!$D54="","",'True_Odds_Calculator_3-way'!O53/'True_Odds_Calculator_3-way'!B53-1)</f>
        <v>#NAME?</v>
      </c>
      <c r="J54" s="6" t="e">
        <f ca="1">IF('Log_working_3-way'!$D54="","",'True_Odds_Calculator_3-way'!#REF!/'True_Odds_Calculator_3-way'!C53-1)</f>
        <v>#NAME?</v>
      </c>
      <c r="K54" s="6" t="e">
        <f ca="1">IF('Log_working_3-way'!$D54="","",1/'True_Odds_Calculator_3-way'!A53+1/'True_Odds_Calculator_3-way'!B53+1/'True_Odds_Calculator_3-way'!C53-1)</f>
        <v>#NAME?</v>
      </c>
    </row>
    <row r="55" spans="4:11" x14ac:dyDescent="0.25">
      <c r="D55" t="e">
        <f ca="1">solve_for_c('True_Odds_Calculator_3-way'!A54,'True_Odds_Calculator_3-way'!B54,'True_Odds_Calculator_3-way'!C54,'Log_working_3-way'!B$1,'Log_working_3-way'!B$2)</f>
        <v>#NAME?</v>
      </c>
      <c r="F55" s="6" t="e">
        <f ca="1">IF('Log_working_3-way'!D55="","",1/'True_Odds_Calculator_3-way'!N54+1/'True_Odds_Calculator_3-way'!O54+1/'True_Odds_Calculator_3-way'!#REF!-1)</f>
        <v>#NAME?</v>
      </c>
      <c r="H55" s="6" t="e">
        <f ca="1">IF('Log_working_3-way'!$D55="","",'True_Odds_Calculator_3-way'!N54/'True_Odds_Calculator_3-way'!A54-1)</f>
        <v>#NAME?</v>
      </c>
      <c r="I55" s="6" t="e">
        <f ca="1">IF('Log_working_3-way'!$D55="","",'True_Odds_Calculator_3-way'!O54/'True_Odds_Calculator_3-way'!B54-1)</f>
        <v>#NAME?</v>
      </c>
      <c r="J55" s="6" t="e">
        <f ca="1">IF('Log_working_3-way'!$D55="","",'True_Odds_Calculator_3-way'!#REF!/'True_Odds_Calculator_3-way'!C54-1)</f>
        <v>#NAME?</v>
      </c>
      <c r="K55" s="6" t="e">
        <f ca="1">IF('Log_working_3-way'!$D55="","",1/'True_Odds_Calculator_3-way'!A54+1/'True_Odds_Calculator_3-way'!B54+1/'True_Odds_Calculator_3-way'!C54-1)</f>
        <v>#NAME?</v>
      </c>
    </row>
    <row r="56" spans="4:11" x14ac:dyDescent="0.25">
      <c r="D56" t="e">
        <f ca="1">solve_for_c('True_Odds_Calculator_3-way'!A55,'True_Odds_Calculator_3-way'!B55,'True_Odds_Calculator_3-way'!C55,'Log_working_3-way'!B$1,'Log_working_3-way'!B$2)</f>
        <v>#NAME?</v>
      </c>
      <c r="F56" s="6" t="e">
        <f ca="1">IF('Log_working_3-way'!D56="","",1/'True_Odds_Calculator_3-way'!N55+1/'True_Odds_Calculator_3-way'!O55+1/'True_Odds_Calculator_3-way'!#REF!-1)</f>
        <v>#NAME?</v>
      </c>
      <c r="H56" s="6" t="e">
        <f ca="1">IF('Log_working_3-way'!$D56="","",'True_Odds_Calculator_3-way'!N55/'True_Odds_Calculator_3-way'!A55-1)</f>
        <v>#NAME?</v>
      </c>
      <c r="I56" s="6" t="e">
        <f ca="1">IF('Log_working_3-way'!$D56="","",'True_Odds_Calculator_3-way'!O55/'True_Odds_Calculator_3-way'!B55-1)</f>
        <v>#NAME?</v>
      </c>
      <c r="J56" s="6" t="e">
        <f ca="1">IF('Log_working_3-way'!$D56="","",'True_Odds_Calculator_3-way'!#REF!/'True_Odds_Calculator_3-way'!C55-1)</f>
        <v>#NAME?</v>
      </c>
      <c r="K56" s="6" t="e">
        <f ca="1">IF('Log_working_3-way'!$D56="","",1/'True_Odds_Calculator_3-way'!A55+1/'True_Odds_Calculator_3-way'!B55+1/'True_Odds_Calculator_3-way'!C55-1)</f>
        <v>#NAME?</v>
      </c>
    </row>
    <row r="57" spans="4:11" x14ac:dyDescent="0.25">
      <c r="D57" t="e">
        <f ca="1">solve_for_c('True_Odds_Calculator_3-way'!A56,'True_Odds_Calculator_3-way'!B56,'True_Odds_Calculator_3-way'!C56,'Log_working_3-way'!B$1,'Log_working_3-way'!B$2)</f>
        <v>#NAME?</v>
      </c>
      <c r="F57" s="6" t="e">
        <f ca="1">IF('Log_working_3-way'!D57="","",1/'True_Odds_Calculator_3-way'!N56+1/'True_Odds_Calculator_3-way'!O56+1/'True_Odds_Calculator_3-way'!#REF!-1)</f>
        <v>#NAME?</v>
      </c>
      <c r="H57" s="6" t="e">
        <f ca="1">IF('Log_working_3-way'!$D57="","",'True_Odds_Calculator_3-way'!N56/'True_Odds_Calculator_3-way'!A56-1)</f>
        <v>#NAME?</v>
      </c>
      <c r="I57" s="6" t="e">
        <f ca="1">IF('Log_working_3-way'!$D57="","",'True_Odds_Calculator_3-way'!O56/'True_Odds_Calculator_3-way'!B56-1)</f>
        <v>#NAME?</v>
      </c>
      <c r="J57" s="6" t="e">
        <f ca="1">IF('Log_working_3-way'!$D57="","",'True_Odds_Calculator_3-way'!#REF!/'True_Odds_Calculator_3-way'!C56-1)</f>
        <v>#NAME?</v>
      </c>
      <c r="K57" s="6" t="e">
        <f ca="1">IF('Log_working_3-way'!$D57="","",1/'True_Odds_Calculator_3-way'!A56+1/'True_Odds_Calculator_3-way'!B56+1/'True_Odds_Calculator_3-way'!C56-1)</f>
        <v>#NAME?</v>
      </c>
    </row>
    <row r="58" spans="4:11" x14ac:dyDescent="0.25">
      <c r="D58" t="e">
        <f ca="1">solve_for_c('True_Odds_Calculator_3-way'!A57,'True_Odds_Calculator_3-way'!B57,'True_Odds_Calculator_3-way'!C57,'Log_working_3-way'!B$1,'Log_working_3-way'!B$2)</f>
        <v>#NAME?</v>
      </c>
      <c r="F58" s="6" t="e">
        <f ca="1">IF('Log_working_3-way'!D58="","",1/'True_Odds_Calculator_3-way'!N57+1/'True_Odds_Calculator_3-way'!O57+1/'True_Odds_Calculator_3-way'!#REF!-1)</f>
        <v>#NAME?</v>
      </c>
      <c r="H58" s="6" t="e">
        <f ca="1">IF('Log_working_3-way'!$D58="","",'True_Odds_Calculator_3-way'!N57/'True_Odds_Calculator_3-way'!A57-1)</f>
        <v>#NAME?</v>
      </c>
      <c r="I58" s="6" t="e">
        <f ca="1">IF('Log_working_3-way'!$D58="","",'True_Odds_Calculator_3-way'!O57/'True_Odds_Calculator_3-way'!B57-1)</f>
        <v>#NAME?</v>
      </c>
      <c r="J58" s="6" t="e">
        <f ca="1">IF('Log_working_3-way'!$D58="","",'True_Odds_Calculator_3-way'!#REF!/'True_Odds_Calculator_3-way'!C57-1)</f>
        <v>#NAME?</v>
      </c>
      <c r="K58" s="6" t="e">
        <f ca="1">IF('Log_working_3-way'!$D58="","",1/'True_Odds_Calculator_3-way'!A57+1/'True_Odds_Calculator_3-way'!B57+1/'True_Odds_Calculator_3-way'!C57-1)</f>
        <v>#NAME?</v>
      </c>
    </row>
    <row r="59" spans="4:11" x14ac:dyDescent="0.25">
      <c r="D59" t="e">
        <f ca="1">solve_for_c('True_Odds_Calculator_3-way'!A58,'True_Odds_Calculator_3-way'!B58,'True_Odds_Calculator_3-way'!C58,'Log_working_3-way'!B$1,'Log_working_3-way'!B$2)</f>
        <v>#NAME?</v>
      </c>
      <c r="F59" s="6" t="e">
        <f ca="1">IF('Log_working_3-way'!D59="","",1/'True_Odds_Calculator_3-way'!N58+1/'True_Odds_Calculator_3-way'!O58+1/'True_Odds_Calculator_3-way'!#REF!-1)</f>
        <v>#NAME?</v>
      </c>
      <c r="H59" s="6" t="e">
        <f ca="1">IF('Log_working_3-way'!$D59="","",'True_Odds_Calculator_3-way'!N58/'True_Odds_Calculator_3-way'!A58-1)</f>
        <v>#NAME?</v>
      </c>
      <c r="I59" s="6" t="e">
        <f ca="1">IF('Log_working_3-way'!$D59="","",'True_Odds_Calculator_3-way'!O58/'True_Odds_Calculator_3-way'!B58-1)</f>
        <v>#NAME?</v>
      </c>
      <c r="J59" s="6" t="e">
        <f ca="1">IF('Log_working_3-way'!$D59="","",'True_Odds_Calculator_3-way'!#REF!/'True_Odds_Calculator_3-way'!C58-1)</f>
        <v>#NAME?</v>
      </c>
      <c r="K59" s="6" t="e">
        <f ca="1">IF('Log_working_3-way'!$D59="","",1/'True_Odds_Calculator_3-way'!A58+1/'True_Odds_Calculator_3-way'!B58+1/'True_Odds_Calculator_3-way'!C58-1)</f>
        <v>#NAME?</v>
      </c>
    </row>
    <row r="60" spans="4:11" x14ac:dyDescent="0.25">
      <c r="D60" t="e">
        <f ca="1">solve_for_c('True_Odds_Calculator_3-way'!A59,'True_Odds_Calculator_3-way'!B59,'True_Odds_Calculator_3-way'!C59,'Log_working_3-way'!B$1,'Log_working_3-way'!B$2)</f>
        <v>#NAME?</v>
      </c>
      <c r="F60" s="6" t="e">
        <f ca="1">IF('Log_working_3-way'!D60="","",1/'True_Odds_Calculator_3-way'!N59+1/'True_Odds_Calculator_3-way'!O59+1/'True_Odds_Calculator_3-way'!#REF!-1)</f>
        <v>#NAME?</v>
      </c>
      <c r="H60" s="6" t="e">
        <f ca="1">IF('Log_working_3-way'!$D60="","",'True_Odds_Calculator_3-way'!N59/'True_Odds_Calculator_3-way'!A59-1)</f>
        <v>#NAME?</v>
      </c>
      <c r="I60" s="6" t="e">
        <f ca="1">IF('Log_working_3-way'!$D60="","",'True_Odds_Calculator_3-way'!O59/'True_Odds_Calculator_3-way'!B59-1)</f>
        <v>#NAME?</v>
      </c>
      <c r="J60" s="6" t="e">
        <f ca="1">IF('Log_working_3-way'!$D60="","",'True_Odds_Calculator_3-way'!#REF!/'True_Odds_Calculator_3-way'!C59-1)</f>
        <v>#NAME?</v>
      </c>
      <c r="K60" s="6" t="e">
        <f ca="1">IF('Log_working_3-way'!$D60="","",1/'True_Odds_Calculator_3-way'!A59+1/'True_Odds_Calculator_3-way'!B59+1/'True_Odds_Calculator_3-way'!C59-1)</f>
        <v>#NAME?</v>
      </c>
    </row>
    <row r="61" spans="4:11" x14ac:dyDescent="0.25">
      <c r="D61" t="e">
        <f ca="1">solve_for_c('True_Odds_Calculator_3-way'!A60,'True_Odds_Calculator_3-way'!B60,'True_Odds_Calculator_3-way'!C60,'Log_working_3-way'!B$1,'Log_working_3-way'!B$2)</f>
        <v>#NAME?</v>
      </c>
      <c r="F61" s="6" t="e">
        <f ca="1">IF('Log_working_3-way'!D61="","",1/'True_Odds_Calculator_3-way'!N60+1/'True_Odds_Calculator_3-way'!O60+1/'True_Odds_Calculator_3-way'!#REF!-1)</f>
        <v>#NAME?</v>
      </c>
      <c r="H61" s="6" t="e">
        <f ca="1">IF('Log_working_3-way'!$D61="","",'True_Odds_Calculator_3-way'!N60/'True_Odds_Calculator_3-way'!A60-1)</f>
        <v>#NAME?</v>
      </c>
      <c r="I61" s="6" t="e">
        <f ca="1">IF('Log_working_3-way'!$D61="","",'True_Odds_Calculator_3-way'!O60/'True_Odds_Calculator_3-way'!B60-1)</f>
        <v>#NAME?</v>
      </c>
      <c r="J61" s="6" t="e">
        <f ca="1">IF('Log_working_3-way'!$D61="","",'True_Odds_Calculator_3-way'!#REF!/'True_Odds_Calculator_3-way'!C60-1)</f>
        <v>#NAME?</v>
      </c>
      <c r="K61" s="6" t="e">
        <f ca="1">IF('Log_working_3-way'!$D61="","",1/'True_Odds_Calculator_3-way'!A60+1/'True_Odds_Calculator_3-way'!B60+1/'True_Odds_Calculator_3-way'!C60-1)</f>
        <v>#NAME?</v>
      </c>
    </row>
    <row r="62" spans="4:11" x14ac:dyDescent="0.25">
      <c r="D62" t="e">
        <f ca="1">solve_for_c('True_Odds_Calculator_3-way'!A61,'True_Odds_Calculator_3-way'!B61,'True_Odds_Calculator_3-way'!C61,'Log_working_3-way'!B$1,'Log_working_3-way'!B$2)</f>
        <v>#NAME?</v>
      </c>
      <c r="F62" s="6" t="e">
        <f ca="1">IF('Log_working_3-way'!D62="","",1/'True_Odds_Calculator_3-way'!N61+1/'True_Odds_Calculator_3-way'!O61+1/'True_Odds_Calculator_3-way'!#REF!-1)</f>
        <v>#NAME?</v>
      </c>
      <c r="H62" s="6" t="e">
        <f ca="1">IF('Log_working_3-way'!$D62="","",'True_Odds_Calculator_3-way'!N61/'True_Odds_Calculator_3-way'!A61-1)</f>
        <v>#NAME?</v>
      </c>
      <c r="I62" s="6" t="e">
        <f ca="1">IF('Log_working_3-way'!$D62="","",'True_Odds_Calculator_3-way'!O61/'True_Odds_Calculator_3-way'!B61-1)</f>
        <v>#NAME?</v>
      </c>
      <c r="J62" s="6" t="e">
        <f ca="1">IF('Log_working_3-way'!$D62="","",'True_Odds_Calculator_3-way'!#REF!/'True_Odds_Calculator_3-way'!C61-1)</f>
        <v>#NAME?</v>
      </c>
      <c r="K62" s="6" t="e">
        <f ca="1">IF('Log_working_3-way'!$D62="","",1/'True_Odds_Calculator_3-way'!A61+1/'True_Odds_Calculator_3-way'!B61+1/'True_Odds_Calculator_3-way'!C61-1)</f>
        <v>#NAME?</v>
      </c>
    </row>
    <row r="63" spans="4:11" x14ac:dyDescent="0.25">
      <c r="D63" t="e">
        <f ca="1">solve_for_c('True_Odds_Calculator_3-way'!A62,'True_Odds_Calculator_3-way'!B62,'True_Odds_Calculator_3-way'!C62,'Log_working_3-way'!B$1,'Log_working_3-way'!B$2)</f>
        <v>#NAME?</v>
      </c>
      <c r="F63" s="6" t="e">
        <f ca="1">IF('Log_working_3-way'!D63="","",1/'True_Odds_Calculator_3-way'!N62+1/'True_Odds_Calculator_3-way'!O62+1/'True_Odds_Calculator_3-way'!#REF!-1)</f>
        <v>#NAME?</v>
      </c>
      <c r="H63" s="6" t="e">
        <f ca="1">IF('Log_working_3-way'!$D63="","",'True_Odds_Calculator_3-way'!N62/'True_Odds_Calculator_3-way'!A62-1)</f>
        <v>#NAME?</v>
      </c>
      <c r="I63" s="6" t="e">
        <f ca="1">IF('Log_working_3-way'!$D63="","",'True_Odds_Calculator_3-way'!O62/'True_Odds_Calculator_3-way'!B62-1)</f>
        <v>#NAME?</v>
      </c>
      <c r="J63" s="6" t="e">
        <f ca="1">IF('Log_working_3-way'!$D63="","",'True_Odds_Calculator_3-way'!#REF!/'True_Odds_Calculator_3-way'!C62-1)</f>
        <v>#NAME?</v>
      </c>
      <c r="K63" s="6" t="e">
        <f ca="1">IF('Log_working_3-way'!$D63="","",1/'True_Odds_Calculator_3-way'!A62+1/'True_Odds_Calculator_3-way'!B62+1/'True_Odds_Calculator_3-way'!C62-1)</f>
        <v>#NAME?</v>
      </c>
    </row>
    <row r="64" spans="4:11" x14ac:dyDescent="0.25">
      <c r="D64" t="e">
        <f ca="1">solve_for_c('True_Odds_Calculator_3-way'!A63,'True_Odds_Calculator_3-way'!B63,'True_Odds_Calculator_3-way'!C63,'Log_working_3-way'!B$1,'Log_working_3-way'!B$2)</f>
        <v>#NAME?</v>
      </c>
      <c r="F64" s="6" t="e">
        <f ca="1">IF('Log_working_3-way'!D64="","",1/'True_Odds_Calculator_3-way'!N63+1/'True_Odds_Calculator_3-way'!O63+1/'True_Odds_Calculator_3-way'!#REF!-1)</f>
        <v>#NAME?</v>
      </c>
      <c r="H64" s="6" t="e">
        <f ca="1">IF('Log_working_3-way'!$D64="","",'True_Odds_Calculator_3-way'!N63/'True_Odds_Calculator_3-way'!A63-1)</f>
        <v>#NAME?</v>
      </c>
      <c r="I64" s="6" t="e">
        <f ca="1">IF('Log_working_3-way'!$D64="","",'True_Odds_Calculator_3-way'!O63/'True_Odds_Calculator_3-way'!B63-1)</f>
        <v>#NAME?</v>
      </c>
      <c r="J64" s="6" t="e">
        <f ca="1">IF('Log_working_3-way'!$D64="","",'True_Odds_Calculator_3-way'!#REF!/'True_Odds_Calculator_3-way'!C63-1)</f>
        <v>#NAME?</v>
      </c>
      <c r="K64" s="6" t="e">
        <f ca="1">IF('Log_working_3-way'!$D64="","",1/'True_Odds_Calculator_3-way'!A63+1/'True_Odds_Calculator_3-way'!B63+1/'True_Odds_Calculator_3-way'!C63-1)</f>
        <v>#NAME?</v>
      </c>
    </row>
    <row r="65" spans="4:11" x14ac:dyDescent="0.25">
      <c r="D65" t="e">
        <f ca="1">solve_for_c('True_Odds_Calculator_3-way'!A64,'True_Odds_Calculator_3-way'!B64,'True_Odds_Calculator_3-way'!C64,'Log_working_3-way'!B$1,'Log_working_3-way'!B$2)</f>
        <v>#NAME?</v>
      </c>
      <c r="F65" s="6" t="e">
        <f ca="1">IF('Log_working_3-way'!D65="","",1/'True_Odds_Calculator_3-way'!N64+1/'True_Odds_Calculator_3-way'!O64+1/'True_Odds_Calculator_3-way'!#REF!-1)</f>
        <v>#NAME?</v>
      </c>
      <c r="H65" s="6" t="e">
        <f ca="1">IF('Log_working_3-way'!$D65="","",'True_Odds_Calculator_3-way'!N64/'True_Odds_Calculator_3-way'!A64-1)</f>
        <v>#NAME?</v>
      </c>
      <c r="I65" s="6" t="e">
        <f ca="1">IF('Log_working_3-way'!$D65="","",'True_Odds_Calculator_3-way'!O64/'True_Odds_Calculator_3-way'!B64-1)</f>
        <v>#NAME?</v>
      </c>
      <c r="J65" s="6" t="e">
        <f ca="1">IF('Log_working_3-way'!$D65="","",'True_Odds_Calculator_3-way'!#REF!/'True_Odds_Calculator_3-way'!C64-1)</f>
        <v>#NAME?</v>
      </c>
      <c r="K65" s="6" t="e">
        <f ca="1">IF('Log_working_3-way'!$D65="","",1/'True_Odds_Calculator_3-way'!A64+1/'True_Odds_Calculator_3-way'!B64+1/'True_Odds_Calculator_3-way'!C64-1)</f>
        <v>#NAME?</v>
      </c>
    </row>
    <row r="66" spans="4:11" x14ac:dyDescent="0.25">
      <c r="D66" t="e">
        <f ca="1">solve_for_c('True_Odds_Calculator_3-way'!A65,'True_Odds_Calculator_3-way'!B65,'True_Odds_Calculator_3-way'!C65,'Log_working_3-way'!B$1,'Log_working_3-way'!B$2)</f>
        <v>#NAME?</v>
      </c>
      <c r="F66" s="6" t="e">
        <f ca="1">IF('Log_working_3-way'!D66="","",1/'True_Odds_Calculator_3-way'!N65+1/'True_Odds_Calculator_3-way'!O65+1/'True_Odds_Calculator_3-way'!#REF!-1)</f>
        <v>#NAME?</v>
      </c>
      <c r="H66" s="6" t="e">
        <f ca="1">IF('Log_working_3-way'!$D66="","",'True_Odds_Calculator_3-way'!N65/'True_Odds_Calculator_3-way'!A65-1)</f>
        <v>#NAME?</v>
      </c>
      <c r="I66" s="6" t="e">
        <f ca="1">IF('Log_working_3-way'!$D66="","",'True_Odds_Calculator_3-way'!O65/'True_Odds_Calculator_3-way'!B65-1)</f>
        <v>#NAME?</v>
      </c>
      <c r="J66" s="6" t="e">
        <f ca="1">IF('Log_working_3-way'!$D66="","",'True_Odds_Calculator_3-way'!#REF!/'True_Odds_Calculator_3-way'!C65-1)</f>
        <v>#NAME?</v>
      </c>
      <c r="K66" s="6" t="e">
        <f ca="1">IF('Log_working_3-way'!$D66="","",1/'True_Odds_Calculator_3-way'!A65+1/'True_Odds_Calculator_3-way'!B65+1/'True_Odds_Calculator_3-way'!C65-1)</f>
        <v>#NAME?</v>
      </c>
    </row>
    <row r="67" spans="4:11" x14ac:dyDescent="0.25">
      <c r="D67" t="e">
        <f ca="1">solve_for_c('True_Odds_Calculator_3-way'!A66,'True_Odds_Calculator_3-way'!B66,'True_Odds_Calculator_3-way'!C66,'Log_working_3-way'!B$1,'Log_working_3-way'!B$2)</f>
        <v>#NAME?</v>
      </c>
      <c r="F67" s="6" t="e">
        <f ca="1">IF('Log_working_3-way'!D67="","",1/'True_Odds_Calculator_3-way'!N66+1/'True_Odds_Calculator_3-way'!O66+1/'True_Odds_Calculator_3-way'!#REF!-1)</f>
        <v>#NAME?</v>
      </c>
      <c r="H67" s="6" t="e">
        <f ca="1">IF('Log_working_3-way'!$D67="","",'True_Odds_Calculator_3-way'!N66/'True_Odds_Calculator_3-way'!A66-1)</f>
        <v>#NAME?</v>
      </c>
      <c r="I67" s="6" t="e">
        <f ca="1">IF('Log_working_3-way'!$D67="","",'True_Odds_Calculator_3-way'!O66/'True_Odds_Calculator_3-way'!B66-1)</f>
        <v>#NAME?</v>
      </c>
      <c r="J67" s="6" t="e">
        <f ca="1">IF('Log_working_3-way'!$D67="","",'True_Odds_Calculator_3-way'!#REF!/'True_Odds_Calculator_3-way'!C66-1)</f>
        <v>#NAME?</v>
      </c>
      <c r="K67" s="6" t="e">
        <f ca="1">IF('Log_working_3-way'!$D67="","",1/'True_Odds_Calculator_3-way'!A66+1/'True_Odds_Calculator_3-way'!B66+1/'True_Odds_Calculator_3-way'!C66-1)</f>
        <v>#NAME?</v>
      </c>
    </row>
    <row r="68" spans="4:11" x14ac:dyDescent="0.25">
      <c r="D68" t="e">
        <f ca="1">solve_for_c('True_Odds_Calculator_3-way'!A67,'True_Odds_Calculator_3-way'!B67,'True_Odds_Calculator_3-way'!C67,'Log_working_3-way'!B$1,'Log_working_3-way'!B$2)</f>
        <v>#NAME?</v>
      </c>
      <c r="F68" s="6" t="e">
        <f ca="1">IF('Log_working_3-way'!D68="","",1/'True_Odds_Calculator_3-way'!N67+1/'True_Odds_Calculator_3-way'!O67+1/'True_Odds_Calculator_3-way'!#REF!-1)</f>
        <v>#NAME?</v>
      </c>
      <c r="H68" s="6" t="e">
        <f ca="1">IF('Log_working_3-way'!$D68="","",'True_Odds_Calculator_3-way'!N67/'True_Odds_Calculator_3-way'!A67-1)</f>
        <v>#NAME?</v>
      </c>
      <c r="I68" s="6" t="e">
        <f ca="1">IF('Log_working_3-way'!$D68="","",'True_Odds_Calculator_3-way'!O67/'True_Odds_Calculator_3-way'!B67-1)</f>
        <v>#NAME?</v>
      </c>
      <c r="J68" s="6" t="e">
        <f ca="1">IF('Log_working_3-way'!$D68="","",'True_Odds_Calculator_3-way'!#REF!/'True_Odds_Calculator_3-way'!C67-1)</f>
        <v>#NAME?</v>
      </c>
      <c r="K68" s="6" t="e">
        <f ca="1">IF('Log_working_3-way'!$D68="","",1/'True_Odds_Calculator_3-way'!A67+1/'True_Odds_Calculator_3-way'!B67+1/'True_Odds_Calculator_3-way'!C67-1)</f>
        <v>#NAME?</v>
      </c>
    </row>
    <row r="69" spans="4:11" x14ac:dyDescent="0.25">
      <c r="D69" t="e">
        <f ca="1">solve_for_c('True_Odds_Calculator_3-way'!A68,'True_Odds_Calculator_3-way'!B68,'True_Odds_Calculator_3-way'!C68,'Log_working_3-way'!B$1,'Log_working_3-way'!B$2)</f>
        <v>#NAME?</v>
      </c>
      <c r="F69" s="6" t="e">
        <f ca="1">IF('Log_working_3-way'!D69="","",1/'True_Odds_Calculator_3-way'!N68+1/'True_Odds_Calculator_3-way'!O68+1/'True_Odds_Calculator_3-way'!#REF!-1)</f>
        <v>#NAME?</v>
      </c>
      <c r="H69" s="6" t="e">
        <f ca="1">IF('Log_working_3-way'!$D69="","",'True_Odds_Calculator_3-way'!N68/'True_Odds_Calculator_3-way'!A68-1)</f>
        <v>#NAME?</v>
      </c>
      <c r="I69" s="6" t="e">
        <f ca="1">IF('Log_working_3-way'!$D69="","",'True_Odds_Calculator_3-way'!O68/'True_Odds_Calculator_3-way'!B68-1)</f>
        <v>#NAME?</v>
      </c>
      <c r="J69" s="6" t="e">
        <f ca="1">IF('Log_working_3-way'!$D69="","",'True_Odds_Calculator_3-way'!#REF!/'True_Odds_Calculator_3-way'!C68-1)</f>
        <v>#NAME?</v>
      </c>
      <c r="K69" s="6" t="e">
        <f ca="1">IF('Log_working_3-way'!$D69="","",1/'True_Odds_Calculator_3-way'!A68+1/'True_Odds_Calculator_3-way'!B68+1/'True_Odds_Calculator_3-way'!C68-1)</f>
        <v>#NAME?</v>
      </c>
    </row>
    <row r="70" spans="4:11" x14ac:dyDescent="0.25">
      <c r="D70" t="e">
        <f ca="1">solve_for_c('True_Odds_Calculator_3-way'!A69,'True_Odds_Calculator_3-way'!B69,'True_Odds_Calculator_3-way'!C69,'Log_working_3-way'!B$1,'Log_working_3-way'!B$2)</f>
        <v>#NAME?</v>
      </c>
      <c r="F70" s="6" t="e">
        <f ca="1">IF('Log_working_3-way'!D70="","",1/'True_Odds_Calculator_3-way'!N69+1/'True_Odds_Calculator_3-way'!O69+1/'True_Odds_Calculator_3-way'!#REF!-1)</f>
        <v>#NAME?</v>
      </c>
      <c r="H70" s="6" t="e">
        <f ca="1">IF('Log_working_3-way'!$D70="","",'True_Odds_Calculator_3-way'!N69/'True_Odds_Calculator_3-way'!A69-1)</f>
        <v>#NAME?</v>
      </c>
      <c r="I70" s="6" t="e">
        <f ca="1">IF('Log_working_3-way'!$D70="","",'True_Odds_Calculator_3-way'!O69/'True_Odds_Calculator_3-way'!B69-1)</f>
        <v>#NAME?</v>
      </c>
      <c r="J70" s="6" t="e">
        <f ca="1">IF('Log_working_3-way'!$D70="","",'True_Odds_Calculator_3-way'!#REF!/'True_Odds_Calculator_3-way'!C69-1)</f>
        <v>#NAME?</v>
      </c>
      <c r="K70" s="6" t="e">
        <f ca="1">IF('Log_working_3-way'!$D70="","",1/'True_Odds_Calculator_3-way'!A69+1/'True_Odds_Calculator_3-way'!B69+1/'True_Odds_Calculator_3-way'!C69-1)</f>
        <v>#NAME?</v>
      </c>
    </row>
    <row r="71" spans="4:11" x14ac:dyDescent="0.25">
      <c r="D71" t="e">
        <f ca="1">solve_for_c('True_Odds_Calculator_3-way'!A70,'True_Odds_Calculator_3-way'!B70,'True_Odds_Calculator_3-way'!C70,'Log_working_3-way'!B$1,'Log_working_3-way'!B$2)</f>
        <v>#NAME?</v>
      </c>
      <c r="F71" s="6" t="e">
        <f ca="1">IF('Log_working_3-way'!D71="","",1/'True_Odds_Calculator_3-way'!N70+1/'True_Odds_Calculator_3-way'!O70+1/'True_Odds_Calculator_3-way'!#REF!-1)</f>
        <v>#NAME?</v>
      </c>
      <c r="H71" s="6" t="e">
        <f ca="1">IF('Log_working_3-way'!$D71="","",'True_Odds_Calculator_3-way'!N70/'True_Odds_Calculator_3-way'!A70-1)</f>
        <v>#NAME?</v>
      </c>
      <c r="I71" s="6" t="e">
        <f ca="1">IF('Log_working_3-way'!$D71="","",'True_Odds_Calculator_3-way'!O70/'True_Odds_Calculator_3-way'!B70-1)</f>
        <v>#NAME?</v>
      </c>
      <c r="J71" s="6" t="e">
        <f ca="1">IF('Log_working_3-way'!$D71="","",'True_Odds_Calculator_3-way'!#REF!/'True_Odds_Calculator_3-way'!C70-1)</f>
        <v>#NAME?</v>
      </c>
      <c r="K71" s="6" t="e">
        <f ca="1">IF('Log_working_3-way'!$D71="","",1/'True_Odds_Calculator_3-way'!A70+1/'True_Odds_Calculator_3-way'!B70+1/'True_Odds_Calculator_3-way'!C70-1)</f>
        <v>#NAME?</v>
      </c>
    </row>
    <row r="72" spans="4:11" x14ac:dyDescent="0.25">
      <c r="D72" t="e">
        <f ca="1">solve_for_c('True_Odds_Calculator_3-way'!A71,'True_Odds_Calculator_3-way'!B71,'True_Odds_Calculator_3-way'!C71,'Log_working_3-way'!B$1,'Log_working_3-way'!B$2)</f>
        <v>#NAME?</v>
      </c>
      <c r="F72" s="6" t="e">
        <f ca="1">IF('Log_working_3-way'!D72="","",1/'True_Odds_Calculator_3-way'!N71+1/'True_Odds_Calculator_3-way'!O71+1/'True_Odds_Calculator_3-way'!#REF!-1)</f>
        <v>#NAME?</v>
      </c>
      <c r="H72" s="6" t="e">
        <f ca="1">IF('Log_working_3-way'!$D72="","",'True_Odds_Calculator_3-way'!N71/'True_Odds_Calculator_3-way'!A71-1)</f>
        <v>#NAME?</v>
      </c>
      <c r="I72" s="6" t="e">
        <f ca="1">IF('Log_working_3-way'!$D72="","",'True_Odds_Calculator_3-way'!O71/'True_Odds_Calculator_3-way'!B71-1)</f>
        <v>#NAME?</v>
      </c>
      <c r="J72" s="6" t="e">
        <f ca="1">IF('Log_working_3-way'!$D72="","",'True_Odds_Calculator_3-way'!#REF!/'True_Odds_Calculator_3-way'!C71-1)</f>
        <v>#NAME?</v>
      </c>
      <c r="K72" s="6" t="e">
        <f ca="1">IF('Log_working_3-way'!$D72="","",1/'True_Odds_Calculator_3-way'!A71+1/'True_Odds_Calculator_3-way'!B71+1/'True_Odds_Calculator_3-way'!C71-1)</f>
        <v>#NAME?</v>
      </c>
    </row>
    <row r="73" spans="4:11" x14ac:dyDescent="0.25">
      <c r="D73" t="e">
        <f ca="1">solve_for_c('True_Odds_Calculator_3-way'!A72,'True_Odds_Calculator_3-way'!B72,'True_Odds_Calculator_3-way'!C72,'Log_working_3-way'!B$1,'Log_working_3-way'!B$2)</f>
        <v>#NAME?</v>
      </c>
      <c r="F73" s="6" t="e">
        <f ca="1">IF('Log_working_3-way'!D73="","",1/'True_Odds_Calculator_3-way'!N72+1/'True_Odds_Calculator_3-way'!O72+1/'True_Odds_Calculator_3-way'!#REF!-1)</f>
        <v>#NAME?</v>
      </c>
      <c r="H73" s="6" t="e">
        <f ca="1">IF('Log_working_3-way'!$D73="","",'True_Odds_Calculator_3-way'!N72/'True_Odds_Calculator_3-way'!A72-1)</f>
        <v>#NAME?</v>
      </c>
      <c r="I73" s="6" t="e">
        <f ca="1">IF('Log_working_3-way'!$D73="","",'True_Odds_Calculator_3-way'!O72/'True_Odds_Calculator_3-way'!B72-1)</f>
        <v>#NAME?</v>
      </c>
      <c r="J73" s="6" t="e">
        <f ca="1">IF('Log_working_3-way'!$D73="","",'True_Odds_Calculator_3-way'!#REF!/'True_Odds_Calculator_3-way'!C72-1)</f>
        <v>#NAME?</v>
      </c>
      <c r="K73" s="6" t="e">
        <f ca="1">IF('Log_working_3-way'!$D73="","",1/'True_Odds_Calculator_3-way'!A72+1/'True_Odds_Calculator_3-way'!B72+1/'True_Odds_Calculator_3-way'!C72-1)</f>
        <v>#NAME?</v>
      </c>
    </row>
    <row r="74" spans="4:11" x14ac:dyDescent="0.25">
      <c r="D74" t="e">
        <f ca="1">solve_for_c('True_Odds_Calculator_3-way'!A73,'True_Odds_Calculator_3-way'!B73,'True_Odds_Calculator_3-way'!C73,'Log_working_3-way'!B$1,'Log_working_3-way'!B$2)</f>
        <v>#NAME?</v>
      </c>
      <c r="F74" s="6" t="e">
        <f ca="1">IF('Log_working_3-way'!D74="","",1/'True_Odds_Calculator_3-way'!N73+1/'True_Odds_Calculator_3-way'!O73+1/'True_Odds_Calculator_3-way'!#REF!-1)</f>
        <v>#NAME?</v>
      </c>
      <c r="H74" s="6" t="e">
        <f ca="1">IF('Log_working_3-way'!$D74="","",'True_Odds_Calculator_3-way'!N73/'True_Odds_Calculator_3-way'!A73-1)</f>
        <v>#NAME?</v>
      </c>
      <c r="I74" s="6" t="e">
        <f ca="1">IF('Log_working_3-way'!$D74="","",'True_Odds_Calculator_3-way'!O73/'True_Odds_Calculator_3-way'!B73-1)</f>
        <v>#NAME?</v>
      </c>
      <c r="J74" s="6" t="e">
        <f ca="1">IF('Log_working_3-way'!$D74="","",'True_Odds_Calculator_3-way'!#REF!/'True_Odds_Calculator_3-way'!C73-1)</f>
        <v>#NAME?</v>
      </c>
      <c r="K74" s="6" t="e">
        <f ca="1">IF('Log_working_3-way'!$D74="","",1/'True_Odds_Calculator_3-way'!A73+1/'True_Odds_Calculator_3-way'!B73+1/'True_Odds_Calculator_3-way'!C73-1)</f>
        <v>#NAME?</v>
      </c>
    </row>
    <row r="75" spans="4:11" x14ac:dyDescent="0.25">
      <c r="D75" t="e">
        <f ca="1">solve_for_c('True_Odds_Calculator_3-way'!A74,'True_Odds_Calculator_3-way'!B74,'True_Odds_Calculator_3-way'!C74,'Log_working_3-way'!B$1,'Log_working_3-way'!B$2)</f>
        <v>#NAME?</v>
      </c>
      <c r="F75" s="6" t="e">
        <f ca="1">IF('Log_working_3-way'!D75="","",1/'True_Odds_Calculator_3-way'!N74+1/'True_Odds_Calculator_3-way'!O74+1/'True_Odds_Calculator_3-way'!#REF!-1)</f>
        <v>#NAME?</v>
      </c>
      <c r="H75" s="6" t="e">
        <f ca="1">IF('Log_working_3-way'!$D75="","",'True_Odds_Calculator_3-way'!N74/'True_Odds_Calculator_3-way'!A74-1)</f>
        <v>#NAME?</v>
      </c>
      <c r="I75" s="6" t="e">
        <f ca="1">IF('Log_working_3-way'!$D75="","",'True_Odds_Calculator_3-way'!O74/'True_Odds_Calculator_3-way'!B74-1)</f>
        <v>#NAME?</v>
      </c>
      <c r="J75" s="6" t="e">
        <f ca="1">IF('Log_working_3-way'!$D75="","",'True_Odds_Calculator_3-way'!#REF!/'True_Odds_Calculator_3-way'!C74-1)</f>
        <v>#NAME?</v>
      </c>
      <c r="K75" s="6" t="e">
        <f ca="1">IF('Log_working_3-way'!$D75="","",1/'True_Odds_Calculator_3-way'!A74+1/'True_Odds_Calculator_3-way'!B74+1/'True_Odds_Calculator_3-way'!C74-1)</f>
        <v>#NAME?</v>
      </c>
    </row>
    <row r="76" spans="4:11" x14ac:dyDescent="0.25">
      <c r="D76" t="e">
        <f ca="1">solve_for_c('True_Odds_Calculator_3-way'!A75,'True_Odds_Calculator_3-way'!B75,'True_Odds_Calculator_3-way'!C75,'Log_working_3-way'!B$1,'Log_working_3-way'!B$2)</f>
        <v>#NAME?</v>
      </c>
      <c r="F76" s="6" t="e">
        <f ca="1">IF('Log_working_3-way'!D76="","",1/'True_Odds_Calculator_3-way'!N75+1/'True_Odds_Calculator_3-way'!O75+1/'True_Odds_Calculator_3-way'!#REF!-1)</f>
        <v>#NAME?</v>
      </c>
      <c r="H76" s="6" t="e">
        <f ca="1">IF('Log_working_3-way'!$D76="","",'True_Odds_Calculator_3-way'!N75/'True_Odds_Calculator_3-way'!A75-1)</f>
        <v>#NAME?</v>
      </c>
      <c r="I76" s="6" t="e">
        <f ca="1">IF('Log_working_3-way'!$D76="","",'True_Odds_Calculator_3-way'!O75/'True_Odds_Calculator_3-way'!B75-1)</f>
        <v>#NAME?</v>
      </c>
      <c r="J76" s="6" t="e">
        <f ca="1">IF('Log_working_3-way'!$D76="","",'True_Odds_Calculator_3-way'!#REF!/'True_Odds_Calculator_3-way'!C75-1)</f>
        <v>#NAME?</v>
      </c>
      <c r="K76" s="6" t="e">
        <f ca="1">IF('Log_working_3-way'!$D76="","",1/'True_Odds_Calculator_3-way'!A75+1/'True_Odds_Calculator_3-way'!B75+1/'True_Odds_Calculator_3-way'!C75-1)</f>
        <v>#NAME?</v>
      </c>
    </row>
    <row r="77" spans="4:11" x14ac:dyDescent="0.25">
      <c r="D77" t="e">
        <f ca="1">solve_for_c('True_Odds_Calculator_3-way'!A76,'True_Odds_Calculator_3-way'!B76,'True_Odds_Calculator_3-way'!C76,'Log_working_3-way'!B$1,'Log_working_3-way'!B$2)</f>
        <v>#NAME?</v>
      </c>
      <c r="F77" s="6" t="e">
        <f ca="1">IF('Log_working_3-way'!D77="","",1/'True_Odds_Calculator_3-way'!N76+1/'True_Odds_Calculator_3-way'!O76+1/'True_Odds_Calculator_3-way'!#REF!-1)</f>
        <v>#NAME?</v>
      </c>
      <c r="H77" s="6" t="e">
        <f ca="1">IF('Log_working_3-way'!$D77="","",'True_Odds_Calculator_3-way'!N76/'True_Odds_Calculator_3-way'!A76-1)</f>
        <v>#NAME?</v>
      </c>
      <c r="I77" s="6" t="e">
        <f ca="1">IF('Log_working_3-way'!$D77="","",'True_Odds_Calculator_3-way'!O76/'True_Odds_Calculator_3-way'!B76-1)</f>
        <v>#NAME?</v>
      </c>
      <c r="J77" s="6" t="e">
        <f ca="1">IF('Log_working_3-way'!$D77="","",'True_Odds_Calculator_3-way'!#REF!/'True_Odds_Calculator_3-way'!C76-1)</f>
        <v>#NAME?</v>
      </c>
      <c r="K77" s="6" t="e">
        <f ca="1">IF('Log_working_3-way'!$D77="","",1/'True_Odds_Calculator_3-way'!A76+1/'True_Odds_Calculator_3-way'!B76+1/'True_Odds_Calculator_3-way'!C76-1)</f>
        <v>#NAME?</v>
      </c>
    </row>
    <row r="78" spans="4:11" x14ac:dyDescent="0.25">
      <c r="D78" t="e">
        <f ca="1">solve_for_c('True_Odds_Calculator_3-way'!A77,'True_Odds_Calculator_3-way'!B77,'True_Odds_Calculator_3-way'!C77,'Log_working_3-way'!B$1,'Log_working_3-way'!B$2)</f>
        <v>#NAME?</v>
      </c>
      <c r="F78" s="6" t="e">
        <f ca="1">IF('Log_working_3-way'!D78="","",1/'True_Odds_Calculator_3-way'!N77+1/'True_Odds_Calculator_3-way'!O77+1/'True_Odds_Calculator_3-way'!#REF!-1)</f>
        <v>#NAME?</v>
      </c>
      <c r="H78" s="6" t="e">
        <f ca="1">IF('Log_working_3-way'!$D78="","",'True_Odds_Calculator_3-way'!N77/'True_Odds_Calculator_3-way'!A77-1)</f>
        <v>#NAME?</v>
      </c>
      <c r="I78" s="6" t="e">
        <f ca="1">IF('Log_working_3-way'!$D78="","",'True_Odds_Calculator_3-way'!O77/'True_Odds_Calculator_3-way'!B77-1)</f>
        <v>#NAME?</v>
      </c>
      <c r="J78" s="6" t="e">
        <f ca="1">IF('Log_working_3-way'!$D78="","",'True_Odds_Calculator_3-way'!#REF!/'True_Odds_Calculator_3-way'!C77-1)</f>
        <v>#NAME?</v>
      </c>
      <c r="K78" s="6" t="e">
        <f ca="1">IF('Log_working_3-way'!$D78="","",1/'True_Odds_Calculator_3-way'!A77+1/'True_Odds_Calculator_3-way'!B77+1/'True_Odds_Calculator_3-way'!C77-1)</f>
        <v>#NAME?</v>
      </c>
    </row>
    <row r="79" spans="4:11" x14ac:dyDescent="0.25">
      <c r="D79" t="e">
        <f ca="1">solve_for_c('True_Odds_Calculator_3-way'!A78,'True_Odds_Calculator_3-way'!B78,'True_Odds_Calculator_3-way'!C78,'Log_working_3-way'!B$1,'Log_working_3-way'!B$2)</f>
        <v>#NAME?</v>
      </c>
      <c r="F79" s="6" t="e">
        <f ca="1">IF('Log_working_3-way'!D79="","",1/'True_Odds_Calculator_3-way'!N78+1/'True_Odds_Calculator_3-way'!O78+1/'True_Odds_Calculator_3-way'!#REF!-1)</f>
        <v>#NAME?</v>
      </c>
      <c r="H79" s="6" t="e">
        <f ca="1">IF('Log_working_3-way'!$D79="","",'True_Odds_Calculator_3-way'!N78/'True_Odds_Calculator_3-way'!A78-1)</f>
        <v>#NAME?</v>
      </c>
      <c r="I79" s="6" t="e">
        <f ca="1">IF('Log_working_3-way'!$D79="","",'True_Odds_Calculator_3-way'!O78/'True_Odds_Calculator_3-way'!B78-1)</f>
        <v>#NAME?</v>
      </c>
      <c r="J79" s="6" t="e">
        <f ca="1">IF('Log_working_3-way'!$D79="","",'True_Odds_Calculator_3-way'!#REF!/'True_Odds_Calculator_3-way'!C78-1)</f>
        <v>#NAME?</v>
      </c>
      <c r="K79" s="6" t="e">
        <f ca="1">IF('Log_working_3-way'!$D79="","",1/'True_Odds_Calculator_3-way'!A78+1/'True_Odds_Calculator_3-way'!B78+1/'True_Odds_Calculator_3-way'!C78-1)</f>
        <v>#NAME?</v>
      </c>
    </row>
    <row r="80" spans="4:11" x14ac:dyDescent="0.25">
      <c r="D80" t="e">
        <f ca="1">solve_for_c('True_Odds_Calculator_3-way'!A79,'True_Odds_Calculator_3-way'!B79,'True_Odds_Calculator_3-way'!C79,'Log_working_3-way'!B$1,'Log_working_3-way'!B$2)</f>
        <v>#NAME?</v>
      </c>
      <c r="F80" s="6" t="e">
        <f ca="1">IF('Log_working_3-way'!D80="","",1/'True_Odds_Calculator_3-way'!N79+1/'True_Odds_Calculator_3-way'!O79+1/'True_Odds_Calculator_3-way'!#REF!-1)</f>
        <v>#NAME?</v>
      </c>
      <c r="H80" s="6" t="e">
        <f ca="1">IF('Log_working_3-way'!$D80="","",'True_Odds_Calculator_3-way'!N79/'True_Odds_Calculator_3-way'!A79-1)</f>
        <v>#NAME?</v>
      </c>
      <c r="I80" s="6" t="e">
        <f ca="1">IF('Log_working_3-way'!$D80="","",'True_Odds_Calculator_3-way'!O79/'True_Odds_Calculator_3-way'!B79-1)</f>
        <v>#NAME?</v>
      </c>
      <c r="J80" s="6" t="e">
        <f ca="1">IF('Log_working_3-way'!$D80="","",'True_Odds_Calculator_3-way'!#REF!/'True_Odds_Calculator_3-way'!C79-1)</f>
        <v>#NAME?</v>
      </c>
      <c r="K80" s="6" t="e">
        <f ca="1">IF('Log_working_3-way'!$D80="","",1/'True_Odds_Calculator_3-way'!A79+1/'True_Odds_Calculator_3-way'!B79+1/'True_Odds_Calculator_3-way'!C79-1)</f>
        <v>#NAME?</v>
      </c>
    </row>
    <row r="81" spans="4:11" x14ac:dyDescent="0.25">
      <c r="D81" t="e">
        <f ca="1">solve_for_c('True_Odds_Calculator_3-way'!A80,'True_Odds_Calculator_3-way'!B80,'True_Odds_Calculator_3-way'!C80,'Log_working_3-way'!B$1,'Log_working_3-way'!B$2)</f>
        <v>#NAME?</v>
      </c>
      <c r="F81" s="6" t="e">
        <f ca="1">IF('Log_working_3-way'!D81="","",1/'True_Odds_Calculator_3-way'!N80+1/'True_Odds_Calculator_3-way'!O80+1/'True_Odds_Calculator_3-way'!#REF!-1)</f>
        <v>#NAME?</v>
      </c>
      <c r="H81" s="6" t="e">
        <f ca="1">IF('Log_working_3-way'!$D81="","",'True_Odds_Calculator_3-way'!N80/'True_Odds_Calculator_3-way'!A80-1)</f>
        <v>#NAME?</v>
      </c>
      <c r="I81" s="6" t="e">
        <f ca="1">IF('Log_working_3-way'!$D81="","",'True_Odds_Calculator_3-way'!O80/'True_Odds_Calculator_3-way'!B80-1)</f>
        <v>#NAME?</v>
      </c>
      <c r="J81" s="6" t="e">
        <f ca="1">IF('Log_working_3-way'!$D81="","",'True_Odds_Calculator_3-way'!#REF!/'True_Odds_Calculator_3-way'!C80-1)</f>
        <v>#NAME?</v>
      </c>
      <c r="K81" s="6" t="e">
        <f ca="1">IF('Log_working_3-way'!$D81="","",1/'True_Odds_Calculator_3-way'!A80+1/'True_Odds_Calculator_3-way'!B80+1/'True_Odds_Calculator_3-way'!C80-1)</f>
        <v>#NAME?</v>
      </c>
    </row>
    <row r="82" spans="4:11" x14ac:dyDescent="0.25">
      <c r="D82" t="e">
        <f ca="1">solve_for_c('True_Odds_Calculator_3-way'!A81,'True_Odds_Calculator_3-way'!B81,'True_Odds_Calculator_3-way'!C81,'Log_working_3-way'!B$1,'Log_working_3-way'!B$2)</f>
        <v>#NAME?</v>
      </c>
      <c r="F82" s="6" t="e">
        <f ca="1">IF('Log_working_3-way'!D82="","",1/'True_Odds_Calculator_3-way'!N81+1/'True_Odds_Calculator_3-way'!O81+1/'True_Odds_Calculator_3-way'!#REF!-1)</f>
        <v>#NAME?</v>
      </c>
      <c r="H82" s="6" t="e">
        <f ca="1">IF('Log_working_3-way'!$D82="","",'True_Odds_Calculator_3-way'!N81/'True_Odds_Calculator_3-way'!A81-1)</f>
        <v>#NAME?</v>
      </c>
      <c r="I82" s="6" t="e">
        <f ca="1">IF('Log_working_3-way'!$D82="","",'True_Odds_Calculator_3-way'!O81/'True_Odds_Calculator_3-way'!B81-1)</f>
        <v>#NAME?</v>
      </c>
      <c r="J82" s="6" t="e">
        <f ca="1">IF('Log_working_3-way'!$D82="","",'True_Odds_Calculator_3-way'!#REF!/'True_Odds_Calculator_3-way'!C81-1)</f>
        <v>#NAME?</v>
      </c>
      <c r="K82" s="6" t="e">
        <f ca="1">IF('Log_working_3-way'!$D82="","",1/'True_Odds_Calculator_3-way'!A81+1/'True_Odds_Calculator_3-way'!B81+1/'True_Odds_Calculator_3-way'!C81-1)</f>
        <v>#NAME?</v>
      </c>
    </row>
    <row r="83" spans="4:11" x14ac:dyDescent="0.25">
      <c r="D83" t="e">
        <f ca="1">solve_for_c('True_Odds_Calculator_3-way'!A82,'True_Odds_Calculator_3-way'!B82,'True_Odds_Calculator_3-way'!C82,'Log_working_3-way'!B$1,'Log_working_3-way'!B$2)</f>
        <v>#NAME?</v>
      </c>
      <c r="F83" s="6" t="e">
        <f ca="1">IF('Log_working_3-way'!D83="","",1/'True_Odds_Calculator_3-way'!N82+1/'True_Odds_Calculator_3-way'!O82+1/'True_Odds_Calculator_3-way'!#REF!-1)</f>
        <v>#NAME?</v>
      </c>
      <c r="H83" s="6" t="e">
        <f ca="1">IF('Log_working_3-way'!$D83="","",'True_Odds_Calculator_3-way'!N82/'True_Odds_Calculator_3-way'!A82-1)</f>
        <v>#NAME?</v>
      </c>
      <c r="I83" s="6" t="e">
        <f ca="1">IF('Log_working_3-way'!$D83="","",'True_Odds_Calculator_3-way'!O82/'True_Odds_Calculator_3-way'!B82-1)</f>
        <v>#NAME?</v>
      </c>
      <c r="J83" s="6" t="e">
        <f ca="1">IF('Log_working_3-way'!$D83="","",'True_Odds_Calculator_3-way'!#REF!/'True_Odds_Calculator_3-way'!C82-1)</f>
        <v>#NAME?</v>
      </c>
      <c r="K83" s="6" t="e">
        <f ca="1">IF('Log_working_3-way'!$D83="","",1/'True_Odds_Calculator_3-way'!A82+1/'True_Odds_Calculator_3-way'!B82+1/'True_Odds_Calculator_3-way'!C82-1)</f>
        <v>#NAME?</v>
      </c>
    </row>
    <row r="84" spans="4:11" x14ac:dyDescent="0.25">
      <c r="D84" t="e">
        <f ca="1">solve_for_c('True_Odds_Calculator_3-way'!A83,'True_Odds_Calculator_3-way'!B83,'True_Odds_Calculator_3-way'!C83,'Log_working_3-way'!B$1,'Log_working_3-way'!B$2)</f>
        <v>#NAME?</v>
      </c>
      <c r="F84" s="6" t="e">
        <f ca="1">IF('Log_working_3-way'!D84="","",1/'True_Odds_Calculator_3-way'!N83+1/'True_Odds_Calculator_3-way'!O83+1/'True_Odds_Calculator_3-way'!#REF!-1)</f>
        <v>#NAME?</v>
      </c>
      <c r="H84" s="6" t="e">
        <f ca="1">IF('Log_working_3-way'!$D84="","",'True_Odds_Calculator_3-way'!N83/'True_Odds_Calculator_3-way'!A83-1)</f>
        <v>#NAME?</v>
      </c>
      <c r="I84" s="6" t="e">
        <f ca="1">IF('Log_working_3-way'!$D84="","",'True_Odds_Calculator_3-way'!O83/'True_Odds_Calculator_3-way'!B83-1)</f>
        <v>#NAME?</v>
      </c>
      <c r="J84" s="6" t="e">
        <f ca="1">IF('Log_working_3-way'!$D84="","",'True_Odds_Calculator_3-way'!#REF!/'True_Odds_Calculator_3-way'!C83-1)</f>
        <v>#NAME?</v>
      </c>
      <c r="K84" s="6" t="e">
        <f ca="1">IF('Log_working_3-way'!$D84="","",1/'True_Odds_Calculator_3-way'!A83+1/'True_Odds_Calculator_3-way'!B83+1/'True_Odds_Calculator_3-way'!C83-1)</f>
        <v>#NAME?</v>
      </c>
    </row>
    <row r="85" spans="4:11" x14ac:dyDescent="0.25">
      <c r="D85" t="e">
        <f ca="1">solve_for_c('True_Odds_Calculator_3-way'!A84,'True_Odds_Calculator_3-way'!B84,'True_Odds_Calculator_3-way'!C84,'Log_working_3-way'!B$1,'Log_working_3-way'!B$2)</f>
        <v>#NAME?</v>
      </c>
      <c r="F85" s="6" t="e">
        <f ca="1">IF('Log_working_3-way'!D85="","",1/'True_Odds_Calculator_3-way'!N84+1/'True_Odds_Calculator_3-way'!O84+1/'True_Odds_Calculator_3-way'!#REF!-1)</f>
        <v>#NAME?</v>
      </c>
      <c r="H85" s="6" t="e">
        <f ca="1">IF('Log_working_3-way'!$D85="","",'True_Odds_Calculator_3-way'!N84/'True_Odds_Calculator_3-way'!A84-1)</f>
        <v>#NAME?</v>
      </c>
      <c r="I85" s="6" t="e">
        <f ca="1">IF('Log_working_3-way'!$D85="","",'True_Odds_Calculator_3-way'!O84/'True_Odds_Calculator_3-way'!B84-1)</f>
        <v>#NAME?</v>
      </c>
      <c r="J85" s="6" t="e">
        <f ca="1">IF('Log_working_3-way'!$D85="","",'True_Odds_Calculator_3-way'!#REF!/'True_Odds_Calculator_3-way'!C84-1)</f>
        <v>#NAME?</v>
      </c>
      <c r="K85" s="6" t="e">
        <f ca="1">IF('Log_working_3-way'!$D85="","",1/'True_Odds_Calculator_3-way'!A84+1/'True_Odds_Calculator_3-way'!B84+1/'True_Odds_Calculator_3-way'!C84-1)</f>
        <v>#NAME?</v>
      </c>
    </row>
    <row r="86" spans="4:11" x14ac:dyDescent="0.25">
      <c r="D86" t="e">
        <f ca="1">solve_for_c('True_Odds_Calculator_3-way'!A85,'True_Odds_Calculator_3-way'!B85,'True_Odds_Calculator_3-way'!C85,'Log_working_3-way'!B$1,'Log_working_3-way'!B$2)</f>
        <v>#NAME?</v>
      </c>
      <c r="F86" s="6" t="e">
        <f ca="1">IF('Log_working_3-way'!D86="","",1/'True_Odds_Calculator_3-way'!N85+1/'True_Odds_Calculator_3-way'!O85+1/'True_Odds_Calculator_3-way'!#REF!-1)</f>
        <v>#NAME?</v>
      </c>
      <c r="H86" s="6" t="e">
        <f ca="1">IF('Log_working_3-way'!$D86="","",'True_Odds_Calculator_3-way'!N85/'True_Odds_Calculator_3-way'!A85-1)</f>
        <v>#NAME?</v>
      </c>
      <c r="I86" s="6" t="e">
        <f ca="1">IF('Log_working_3-way'!$D86="","",'True_Odds_Calculator_3-way'!O85/'True_Odds_Calculator_3-way'!B85-1)</f>
        <v>#NAME?</v>
      </c>
      <c r="J86" s="6" t="e">
        <f ca="1">IF('Log_working_3-way'!$D86="","",'True_Odds_Calculator_3-way'!#REF!/'True_Odds_Calculator_3-way'!C85-1)</f>
        <v>#NAME?</v>
      </c>
      <c r="K86" s="6" t="e">
        <f ca="1">IF('Log_working_3-way'!$D86="","",1/'True_Odds_Calculator_3-way'!A85+1/'True_Odds_Calculator_3-way'!B85+1/'True_Odds_Calculator_3-way'!C85-1)</f>
        <v>#NAME?</v>
      </c>
    </row>
    <row r="87" spans="4:11" x14ac:dyDescent="0.25">
      <c r="D87" t="e">
        <f ca="1">solve_for_c('True_Odds_Calculator_3-way'!A86,'True_Odds_Calculator_3-way'!B86,'True_Odds_Calculator_3-way'!C86,'Log_working_3-way'!B$1,'Log_working_3-way'!B$2)</f>
        <v>#NAME?</v>
      </c>
      <c r="F87" s="6" t="e">
        <f ca="1">IF('Log_working_3-way'!D87="","",1/'True_Odds_Calculator_3-way'!N86+1/'True_Odds_Calculator_3-way'!O86+1/'True_Odds_Calculator_3-way'!#REF!-1)</f>
        <v>#NAME?</v>
      </c>
      <c r="H87" s="6" t="e">
        <f ca="1">IF('Log_working_3-way'!$D87="","",'True_Odds_Calculator_3-way'!N86/'True_Odds_Calculator_3-way'!A86-1)</f>
        <v>#NAME?</v>
      </c>
      <c r="I87" s="6" t="e">
        <f ca="1">IF('Log_working_3-way'!$D87="","",'True_Odds_Calculator_3-way'!O86/'True_Odds_Calculator_3-way'!B86-1)</f>
        <v>#NAME?</v>
      </c>
      <c r="J87" s="6" t="e">
        <f ca="1">IF('Log_working_3-way'!$D87="","",'True_Odds_Calculator_3-way'!#REF!/'True_Odds_Calculator_3-way'!C86-1)</f>
        <v>#NAME?</v>
      </c>
      <c r="K87" s="6" t="e">
        <f ca="1">IF('Log_working_3-way'!$D87="","",1/'True_Odds_Calculator_3-way'!A86+1/'True_Odds_Calculator_3-way'!B86+1/'True_Odds_Calculator_3-way'!C86-1)</f>
        <v>#NAME?</v>
      </c>
    </row>
    <row r="88" spans="4:11" x14ac:dyDescent="0.25">
      <c r="D88" t="e">
        <f ca="1">solve_for_c('True_Odds_Calculator_3-way'!A87,'True_Odds_Calculator_3-way'!B87,'True_Odds_Calculator_3-way'!C87,'Log_working_3-way'!B$1,'Log_working_3-way'!B$2)</f>
        <v>#NAME?</v>
      </c>
      <c r="F88" s="6" t="e">
        <f ca="1">IF('Log_working_3-way'!D88="","",1/'True_Odds_Calculator_3-way'!N87+1/'True_Odds_Calculator_3-way'!O87+1/'True_Odds_Calculator_3-way'!#REF!-1)</f>
        <v>#NAME?</v>
      </c>
      <c r="H88" s="6" t="e">
        <f ca="1">IF('Log_working_3-way'!$D88="","",'True_Odds_Calculator_3-way'!N87/'True_Odds_Calculator_3-way'!A87-1)</f>
        <v>#NAME?</v>
      </c>
      <c r="I88" s="6" t="e">
        <f ca="1">IF('Log_working_3-way'!$D88="","",'True_Odds_Calculator_3-way'!O87/'True_Odds_Calculator_3-way'!B87-1)</f>
        <v>#NAME?</v>
      </c>
      <c r="J88" s="6" t="e">
        <f ca="1">IF('Log_working_3-way'!$D88="","",'True_Odds_Calculator_3-way'!#REF!/'True_Odds_Calculator_3-way'!C87-1)</f>
        <v>#NAME?</v>
      </c>
      <c r="K88" s="6" t="e">
        <f ca="1">IF('Log_working_3-way'!$D88="","",1/'True_Odds_Calculator_3-way'!A87+1/'True_Odds_Calculator_3-way'!B87+1/'True_Odds_Calculator_3-way'!C87-1)</f>
        <v>#NAME?</v>
      </c>
    </row>
    <row r="89" spans="4:11" x14ac:dyDescent="0.25">
      <c r="D89" t="e">
        <f ca="1">solve_for_c('True_Odds_Calculator_3-way'!A88,'True_Odds_Calculator_3-way'!B88,'True_Odds_Calculator_3-way'!C88,'Log_working_3-way'!B$1,'Log_working_3-way'!B$2)</f>
        <v>#NAME?</v>
      </c>
      <c r="F89" s="6" t="e">
        <f ca="1">IF('Log_working_3-way'!D89="","",1/'True_Odds_Calculator_3-way'!N88+1/'True_Odds_Calculator_3-way'!O88+1/'True_Odds_Calculator_3-way'!#REF!-1)</f>
        <v>#NAME?</v>
      </c>
      <c r="H89" s="6" t="e">
        <f ca="1">IF('Log_working_3-way'!$D89="","",'True_Odds_Calculator_3-way'!N88/'True_Odds_Calculator_3-way'!A88-1)</f>
        <v>#NAME?</v>
      </c>
      <c r="I89" s="6" t="e">
        <f ca="1">IF('Log_working_3-way'!$D89="","",'True_Odds_Calculator_3-way'!O88/'True_Odds_Calculator_3-way'!B88-1)</f>
        <v>#NAME?</v>
      </c>
      <c r="J89" s="6" t="e">
        <f ca="1">IF('Log_working_3-way'!$D89="","",'True_Odds_Calculator_3-way'!#REF!/'True_Odds_Calculator_3-way'!C88-1)</f>
        <v>#NAME?</v>
      </c>
      <c r="K89" s="6" t="e">
        <f ca="1">IF('Log_working_3-way'!$D89="","",1/'True_Odds_Calculator_3-way'!A88+1/'True_Odds_Calculator_3-way'!B88+1/'True_Odds_Calculator_3-way'!C88-1)</f>
        <v>#NAME?</v>
      </c>
    </row>
    <row r="90" spans="4:11" x14ac:dyDescent="0.25">
      <c r="D90" t="e">
        <f ca="1">solve_for_c('True_Odds_Calculator_3-way'!A89,'True_Odds_Calculator_3-way'!B89,'True_Odds_Calculator_3-way'!C89,'Log_working_3-way'!B$1,'Log_working_3-way'!B$2)</f>
        <v>#NAME?</v>
      </c>
      <c r="F90" s="6" t="e">
        <f ca="1">IF('Log_working_3-way'!D90="","",1/'True_Odds_Calculator_3-way'!N89+1/'True_Odds_Calculator_3-way'!O89+1/'True_Odds_Calculator_3-way'!#REF!-1)</f>
        <v>#NAME?</v>
      </c>
      <c r="H90" s="6" t="e">
        <f ca="1">IF('Log_working_3-way'!$D90="","",'True_Odds_Calculator_3-way'!N89/'True_Odds_Calculator_3-way'!A89-1)</f>
        <v>#NAME?</v>
      </c>
      <c r="I90" s="6" t="e">
        <f ca="1">IF('Log_working_3-way'!$D90="","",'True_Odds_Calculator_3-way'!O89/'True_Odds_Calculator_3-way'!B89-1)</f>
        <v>#NAME?</v>
      </c>
      <c r="J90" s="6" t="e">
        <f ca="1">IF('Log_working_3-way'!$D90="","",'True_Odds_Calculator_3-way'!#REF!/'True_Odds_Calculator_3-way'!C89-1)</f>
        <v>#NAME?</v>
      </c>
      <c r="K90" s="6" t="e">
        <f ca="1">IF('Log_working_3-way'!$D90="","",1/'True_Odds_Calculator_3-way'!A89+1/'True_Odds_Calculator_3-way'!B89+1/'True_Odds_Calculator_3-way'!C89-1)</f>
        <v>#NAME?</v>
      </c>
    </row>
    <row r="91" spans="4:11" x14ac:dyDescent="0.25">
      <c r="D91" t="e">
        <f ca="1">solve_for_c('True_Odds_Calculator_3-way'!A90,'True_Odds_Calculator_3-way'!B90,'True_Odds_Calculator_3-way'!C90,'Log_working_3-way'!B$1,'Log_working_3-way'!B$2)</f>
        <v>#NAME?</v>
      </c>
      <c r="F91" s="6" t="e">
        <f ca="1">IF('Log_working_3-way'!D91="","",1/'True_Odds_Calculator_3-way'!N90+1/'True_Odds_Calculator_3-way'!O90+1/'True_Odds_Calculator_3-way'!#REF!-1)</f>
        <v>#NAME?</v>
      </c>
      <c r="H91" s="6" t="e">
        <f ca="1">IF('Log_working_3-way'!$D91="","",'True_Odds_Calculator_3-way'!N90/'True_Odds_Calculator_3-way'!A90-1)</f>
        <v>#NAME?</v>
      </c>
      <c r="I91" s="6" t="e">
        <f ca="1">IF('Log_working_3-way'!$D91="","",'True_Odds_Calculator_3-way'!O90/'True_Odds_Calculator_3-way'!B90-1)</f>
        <v>#NAME?</v>
      </c>
      <c r="J91" s="6" t="e">
        <f ca="1">IF('Log_working_3-way'!$D91="","",'True_Odds_Calculator_3-way'!#REF!/'True_Odds_Calculator_3-way'!C90-1)</f>
        <v>#NAME?</v>
      </c>
      <c r="K91" s="6" t="e">
        <f ca="1">IF('Log_working_3-way'!$D91="","",1/'True_Odds_Calculator_3-way'!A90+1/'True_Odds_Calculator_3-way'!B90+1/'True_Odds_Calculator_3-way'!C90-1)</f>
        <v>#NAME?</v>
      </c>
    </row>
    <row r="92" spans="4:11" x14ac:dyDescent="0.25">
      <c r="D92" t="e">
        <f ca="1">solve_for_c('True_Odds_Calculator_3-way'!A91,'True_Odds_Calculator_3-way'!B91,'True_Odds_Calculator_3-way'!C91,'Log_working_3-way'!B$1,'Log_working_3-way'!B$2)</f>
        <v>#NAME?</v>
      </c>
      <c r="F92" s="6" t="e">
        <f ca="1">IF('Log_working_3-way'!D92="","",1/'True_Odds_Calculator_3-way'!N91+1/'True_Odds_Calculator_3-way'!O91+1/'True_Odds_Calculator_3-way'!#REF!-1)</f>
        <v>#NAME?</v>
      </c>
      <c r="H92" s="6" t="e">
        <f ca="1">IF('Log_working_3-way'!$D92="","",'True_Odds_Calculator_3-way'!N91/'True_Odds_Calculator_3-way'!A91-1)</f>
        <v>#NAME?</v>
      </c>
      <c r="I92" s="6" t="e">
        <f ca="1">IF('Log_working_3-way'!$D92="","",'True_Odds_Calculator_3-way'!O91/'True_Odds_Calculator_3-way'!B91-1)</f>
        <v>#NAME?</v>
      </c>
      <c r="J92" s="6" t="e">
        <f ca="1">IF('Log_working_3-way'!$D92="","",'True_Odds_Calculator_3-way'!#REF!/'True_Odds_Calculator_3-way'!C91-1)</f>
        <v>#NAME?</v>
      </c>
      <c r="K92" s="6" t="e">
        <f ca="1">IF('Log_working_3-way'!$D92="","",1/'True_Odds_Calculator_3-way'!A91+1/'True_Odds_Calculator_3-way'!B91+1/'True_Odds_Calculator_3-way'!C91-1)</f>
        <v>#NAME?</v>
      </c>
    </row>
    <row r="93" spans="4:11" x14ac:dyDescent="0.25">
      <c r="D93" t="e">
        <f ca="1">solve_for_c('True_Odds_Calculator_3-way'!A92,'True_Odds_Calculator_3-way'!B92,'True_Odds_Calculator_3-way'!C92,'Log_working_3-way'!B$1,'Log_working_3-way'!B$2)</f>
        <v>#NAME?</v>
      </c>
      <c r="F93" s="6" t="e">
        <f ca="1">IF('Log_working_3-way'!D93="","",1/'True_Odds_Calculator_3-way'!N92+1/'True_Odds_Calculator_3-way'!O92+1/'True_Odds_Calculator_3-way'!#REF!-1)</f>
        <v>#NAME?</v>
      </c>
      <c r="H93" s="6" t="e">
        <f ca="1">IF('Log_working_3-way'!$D93="","",'True_Odds_Calculator_3-way'!N92/'True_Odds_Calculator_3-way'!A92-1)</f>
        <v>#NAME?</v>
      </c>
      <c r="I93" s="6" t="e">
        <f ca="1">IF('Log_working_3-way'!$D93="","",'True_Odds_Calculator_3-way'!O92/'True_Odds_Calculator_3-way'!B92-1)</f>
        <v>#NAME?</v>
      </c>
      <c r="J93" s="6" t="e">
        <f ca="1">IF('Log_working_3-way'!$D93="","",'True_Odds_Calculator_3-way'!#REF!/'True_Odds_Calculator_3-way'!C92-1)</f>
        <v>#NAME?</v>
      </c>
      <c r="K93" s="6" t="e">
        <f ca="1">IF('Log_working_3-way'!$D93="","",1/'True_Odds_Calculator_3-way'!A92+1/'True_Odds_Calculator_3-way'!B92+1/'True_Odds_Calculator_3-way'!C92-1)</f>
        <v>#NAME?</v>
      </c>
    </row>
    <row r="94" spans="4:11" x14ac:dyDescent="0.25">
      <c r="D94" t="e">
        <f ca="1">solve_for_c('True_Odds_Calculator_3-way'!A93,'True_Odds_Calculator_3-way'!B93,'True_Odds_Calculator_3-way'!C93,'Log_working_3-way'!B$1,'Log_working_3-way'!B$2)</f>
        <v>#NAME?</v>
      </c>
      <c r="F94" s="6" t="e">
        <f ca="1">IF('Log_working_3-way'!D94="","",1/'True_Odds_Calculator_3-way'!N93+1/'True_Odds_Calculator_3-way'!O93+1/'True_Odds_Calculator_3-way'!#REF!-1)</f>
        <v>#NAME?</v>
      </c>
      <c r="H94" s="6" t="e">
        <f ca="1">IF('Log_working_3-way'!$D94="","",'True_Odds_Calculator_3-way'!N93/'True_Odds_Calculator_3-way'!A93-1)</f>
        <v>#NAME?</v>
      </c>
      <c r="I94" s="6" t="e">
        <f ca="1">IF('Log_working_3-way'!$D94="","",'True_Odds_Calculator_3-way'!O93/'True_Odds_Calculator_3-way'!B93-1)</f>
        <v>#NAME?</v>
      </c>
      <c r="J94" s="6" t="e">
        <f ca="1">IF('Log_working_3-way'!$D94="","",'True_Odds_Calculator_3-way'!#REF!/'True_Odds_Calculator_3-way'!C93-1)</f>
        <v>#NAME?</v>
      </c>
      <c r="K94" s="6" t="e">
        <f ca="1">IF('Log_working_3-way'!$D94="","",1/'True_Odds_Calculator_3-way'!A93+1/'True_Odds_Calculator_3-way'!B93+1/'True_Odds_Calculator_3-way'!C93-1)</f>
        <v>#NAME?</v>
      </c>
    </row>
    <row r="95" spans="4:11" x14ac:dyDescent="0.25">
      <c r="D95" t="e">
        <f ca="1">solve_for_c('True_Odds_Calculator_3-way'!A94,'True_Odds_Calculator_3-way'!B94,'True_Odds_Calculator_3-way'!C94,'Log_working_3-way'!B$1,'Log_working_3-way'!B$2)</f>
        <v>#NAME?</v>
      </c>
      <c r="F95" s="6" t="e">
        <f ca="1">IF('Log_working_3-way'!D95="","",1/'True_Odds_Calculator_3-way'!N94+1/'True_Odds_Calculator_3-way'!O94+1/'True_Odds_Calculator_3-way'!#REF!-1)</f>
        <v>#NAME?</v>
      </c>
      <c r="H95" s="6" t="e">
        <f ca="1">IF('Log_working_3-way'!$D95="","",'True_Odds_Calculator_3-way'!N94/'True_Odds_Calculator_3-way'!A94-1)</f>
        <v>#NAME?</v>
      </c>
      <c r="I95" s="6" t="e">
        <f ca="1">IF('Log_working_3-way'!$D95="","",'True_Odds_Calculator_3-way'!O94/'True_Odds_Calculator_3-way'!B94-1)</f>
        <v>#NAME?</v>
      </c>
      <c r="J95" s="6" t="e">
        <f ca="1">IF('Log_working_3-way'!$D95="","",'True_Odds_Calculator_3-way'!#REF!/'True_Odds_Calculator_3-way'!C94-1)</f>
        <v>#NAME?</v>
      </c>
      <c r="K95" s="6" t="e">
        <f ca="1">IF('Log_working_3-way'!$D95="","",1/'True_Odds_Calculator_3-way'!A94+1/'True_Odds_Calculator_3-way'!B94+1/'True_Odds_Calculator_3-way'!C94-1)</f>
        <v>#NAME?</v>
      </c>
    </row>
    <row r="96" spans="4:11" x14ac:dyDescent="0.25">
      <c r="D96" t="e">
        <f ca="1">solve_for_c('True_Odds_Calculator_3-way'!A95,'True_Odds_Calculator_3-way'!B95,'True_Odds_Calculator_3-way'!C95,'Log_working_3-way'!B$1,'Log_working_3-way'!B$2)</f>
        <v>#NAME?</v>
      </c>
      <c r="F96" s="6" t="e">
        <f ca="1">IF('Log_working_3-way'!D96="","",1/'True_Odds_Calculator_3-way'!N95+1/'True_Odds_Calculator_3-way'!O95+1/'True_Odds_Calculator_3-way'!#REF!-1)</f>
        <v>#NAME?</v>
      </c>
      <c r="H96" s="6" t="e">
        <f ca="1">IF('Log_working_3-way'!$D96="","",'True_Odds_Calculator_3-way'!N95/'True_Odds_Calculator_3-way'!A95-1)</f>
        <v>#NAME?</v>
      </c>
      <c r="I96" s="6" t="e">
        <f ca="1">IF('Log_working_3-way'!$D96="","",'True_Odds_Calculator_3-way'!O95/'True_Odds_Calculator_3-way'!B95-1)</f>
        <v>#NAME?</v>
      </c>
      <c r="J96" s="6" t="e">
        <f ca="1">IF('Log_working_3-way'!$D96="","",'True_Odds_Calculator_3-way'!#REF!/'True_Odds_Calculator_3-way'!C95-1)</f>
        <v>#NAME?</v>
      </c>
      <c r="K96" s="6" t="e">
        <f ca="1">IF('Log_working_3-way'!$D96="","",1/'True_Odds_Calculator_3-way'!A95+1/'True_Odds_Calculator_3-way'!B95+1/'True_Odds_Calculator_3-way'!C95-1)</f>
        <v>#NAME?</v>
      </c>
    </row>
    <row r="97" spans="4:11" x14ac:dyDescent="0.25">
      <c r="D97" t="e">
        <f ca="1">solve_for_c('True_Odds_Calculator_3-way'!A96,'True_Odds_Calculator_3-way'!B96,'True_Odds_Calculator_3-way'!C96,'Log_working_3-way'!B$1,'Log_working_3-way'!B$2)</f>
        <v>#NAME?</v>
      </c>
      <c r="F97" s="6" t="e">
        <f ca="1">IF('Log_working_3-way'!D97="","",1/'True_Odds_Calculator_3-way'!N96+1/'True_Odds_Calculator_3-way'!O96+1/'True_Odds_Calculator_3-way'!#REF!-1)</f>
        <v>#NAME?</v>
      </c>
      <c r="H97" s="6" t="e">
        <f ca="1">IF('Log_working_3-way'!$D97="","",'True_Odds_Calculator_3-way'!N96/'True_Odds_Calculator_3-way'!A96-1)</f>
        <v>#NAME?</v>
      </c>
      <c r="I97" s="6" t="e">
        <f ca="1">IF('Log_working_3-way'!$D97="","",'True_Odds_Calculator_3-way'!O96/'True_Odds_Calculator_3-way'!B96-1)</f>
        <v>#NAME?</v>
      </c>
      <c r="J97" s="6" t="e">
        <f ca="1">IF('Log_working_3-way'!$D97="","",'True_Odds_Calculator_3-way'!#REF!/'True_Odds_Calculator_3-way'!C96-1)</f>
        <v>#NAME?</v>
      </c>
      <c r="K97" s="6" t="e">
        <f ca="1">IF('Log_working_3-way'!$D97="","",1/'True_Odds_Calculator_3-way'!A96+1/'True_Odds_Calculator_3-way'!B96+1/'True_Odds_Calculator_3-way'!C96-1)</f>
        <v>#NAME?</v>
      </c>
    </row>
    <row r="98" spans="4:11" x14ac:dyDescent="0.25">
      <c r="D98" t="e">
        <f ca="1">solve_for_c('True_Odds_Calculator_3-way'!A97,'True_Odds_Calculator_3-way'!B97,'True_Odds_Calculator_3-way'!C97,'Log_working_3-way'!B$1,'Log_working_3-way'!B$2)</f>
        <v>#NAME?</v>
      </c>
      <c r="F98" s="6" t="e">
        <f ca="1">IF('Log_working_3-way'!D98="","",1/'True_Odds_Calculator_3-way'!N97+1/'True_Odds_Calculator_3-way'!O97+1/'True_Odds_Calculator_3-way'!#REF!-1)</f>
        <v>#NAME?</v>
      </c>
      <c r="H98" s="6" t="e">
        <f ca="1">IF('Log_working_3-way'!$D98="","",'True_Odds_Calculator_3-way'!N97/'True_Odds_Calculator_3-way'!A97-1)</f>
        <v>#NAME?</v>
      </c>
      <c r="I98" s="6" t="e">
        <f ca="1">IF('Log_working_3-way'!$D98="","",'True_Odds_Calculator_3-way'!O97/'True_Odds_Calculator_3-way'!B97-1)</f>
        <v>#NAME?</v>
      </c>
      <c r="J98" s="6" t="e">
        <f ca="1">IF('Log_working_3-way'!$D98="","",'True_Odds_Calculator_3-way'!#REF!/'True_Odds_Calculator_3-way'!C97-1)</f>
        <v>#NAME?</v>
      </c>
      <c r="K98" s="6" t="e">
        <f ca="1">IF('Log_working_3-way'!$D98="","",1/'True_Odds_Calculator_3-way'!A97+1/'True_Odds_Calculator_3-way'!B97+1/'True_Odds_Calculator_3-way'!C97-1)</f>
        <v>#NAME?</v>
      </c>
    </row>
    <row r="99" spans="4:11" x14ac:dyDescent="0.25">
      <c r="D99" t="e">
        <f ca="1">solve_for_c('True_Odds_Calculator_3-way'!A98,'True_Odds_Calculator_3-way'!B98,'True_Odds_Calculator_3-way'!C98,'Log_working_3-way'!B$1,'Log_working_3-way'!B$2)</f>
        <v>#NAME?</v>
      </c>
      <c r="F99" s="6" t="e">
        <f ca="1">IF('Log_working_3-way'!D99="","",1/'True_Odds_Calculator_3-way'!N98+1/'True_Odds_Calculator_3-way'!O98+1/'True_Odds_Calculator_3-way'!#REF!-1)</f>
        <v>#NAME?</v>
      </c>
      <c r="H99" s="6" t="e">
        <f ca="1">IF('Log_working_3-way'!$D99="","",'True_Odds_Calculator_3-way'!N98/'True_Odds_Calculator_3-way'!A98-1)</f>
        <v>#NAME?</v>
      </c>
      <c r="I99" s="6" t="e">
        <f ca="1">IF('Log_working_3-way'!$D99="","",'True_Odds_Calculator_3-way'!O98/'True_Odds_Calculator_3-way'!B98-1)</f>
        <v>#NAME?</v>
      </c>
      <c r="J99" s="6" t="e">
        <f ca="1">IF('Log_working_3-way'!$D99="","",'True_Odds_Calculator_3-way'!#REF!/'True_Odds_Calculator_3-way'!C98-1)</f>
        <v>#NAME?</v>
      </c>
      <c r="K99" s="6" t="e">
        <f ca="1">IF('Log_working_3-way'!$D99="","",1/'True_Odds_Calculator_3-way'!A98+1/'True_Odds_Calculator_3-way'!B98+1/'True_Odds_Calculator_3-way'!C98-1)</f>
        <v>#NAME?</v>
      </c>
    </row>
    <row r="100" spans="4:11" x14ac:dyDescent="0.25">
      <c r="D100" t="e">
        <f ca="1">solve_for_c('True_Odds_Calculator_3-way'!A99,'True_Odds_Calculator_3-way'!B99,'True_Odds_Calculator_3-way'!C99,'Log_working_3-way'!B$1,'Log_working_3-way'!B$2)</f>
        <v>#NAME?</v>
      </c>
      <c r="F100" s="6" t="e">
        <f ca="1">IF('Log_working_3-way'!D100="","",1/'True_Odds_Calculator_3-way'!N99+1/'True_Odds_Calculator_3-way'!O99+1/'True_Odds_Calculator_3-way'!#REF!-1)</f>
        <v>#NAME?</v>
      </c>
      <c r="H100" s="6" t="e">
        <f ca="1">IF('Log_working_3-way'!$D100="","",'True_Odds_Calculator_3-way'!N99/'True_Odds_Calculator_3-way'!A99-1)</f>
        <v>#NAME?</v>
      </c>
      <c r="I100" s="6" t="e">
        <f ca="1">IF('Log_working_3-way'!$D100="","",'True_Odds_Calculator_3-way'!O99/'True_Odds_Calculator_3-way'!B99-1)</f>
        <v>#NAME?</v>
      </c>
      <c r="J100" s="6" t="e">
        <f ca="1">IF('Log_working_3-way'!$D100="","",'True_Odds_Calculator_3-way'!#REF!/'True_Odds_Calculator_3-way'!C99-1)</f>
        <v>#NAME?</v>
      </c>
      <c r="K100" s="6" t="e">
        <f ca="1">IF('Log_working_3-way'!$D100="","",1/'True_Odds_Calculator_3-way'!A99+1/'True_Odds_Calculator_3-way'!B99+1/'True_Odds_Calculator_3-way'!C99-1)</f>
        <v>#NAME?</v>
      </c>
    </row>
    <row r="101" spans="4:11" x14ac:dyDescent="0.25">
      <c r="D101" t="e">
        <f ca="1">solve_for_c('True_Odds_Calculator_3-way'!A100,'True_Odds_Calculator_3-way'!B100,'True_Odds_Calculator_3-way'!C100,'Log_working_3-way'!B$1,'Log_working_3-way'!B$2)</f>
        <v>#NAME?</v>
      </c>
      <c r="F101" s="6" t="e">
        <f ca="1">IF('Log_working_3-way'!D101="","",1/'True_Odds_Calculator_3-way'!N100+1/'True_Odds_Calculator_3-way'!O100+1/'True_Odds_Calculator_3-way'!#REF!-1)</f>
        <v>#NAME?</v>
      </c>
      <c r="H101" s="6" t="e">
        <f ca="1">IF('Log_working_3-way'!$D101="","",'True_Odds_Calculator_3-way'!N100/'True_Odds_Calculator_3-way'!A100-1)</f>
        <v>#NAME?</v>
      </c>
      <c r="I101" s="6" t="e">
        <f ca="1">IF('Log_working_3-way'!$D101="","",'True_Odds_Calculator_3-way'!O100/'True_Odds_Calculator_3-way'!B100-1)</f>
        <v>#NAME?</v>
      </c>
      <c r="J101" s="6" t="e">
        <f ca="1">IF('Log_working_3-way'!$D101="","",'True_Odds_Calculator_3-way'!#REF!/'True_Odds_Calculator_3-way'!C100-1)</f>
        <v>#NAME?</v>
      </c>
      <c r="K101" s="6" t="e">
        <f ca="1">IF('Log_working_3-way'!$D101="","",1/'True_Odds_Calculator_3-way'!A100+1/'True_Odds_Calculator_3-way'!B100+1/'True_Odds_Calculator_3-way'!C100-1)</f>
        <v>#NAME?</v>
      </c>
    </row>
    <row r="102" spans="4:11" x14ac:dyDescent="0.25">
      <c r="D102" t="e">
        <f ca="1">solve_for_c('True_Odds_Calculator_3-way'!A101,'True_Odds_Calculator_3-way'!B101,'True_Odds_Calculator_3-way'!C101,'Log_working_3-way'!B$1,'Log_working_3-way'!B$2)</f>
        <v>#NAME?</v>
      </c>
      <c r="F102" s="6" t="e">
        <f ca="1">IF('Log_working_3-way'!D102="","",1/'True_Odds_Calculator_3-way'!N101+1/'True_Odds_Calculator_3-way'!O101+1/'True_Odds_Calculator_3-way'!#REF!-1)</f>
        <v>#NAME?</v>
      </c>
      <c r="H102" s="6" t="e">
        <f ca="1">IF('Log_working_3-way'!$D102="","",'True_Odds_Calculator_3-way'!N101/'True_Odds_Calculator_3-way'!A101-1)</f>
        <v>#NAME?</v>
      </c>
      <c r="I102" s="6" t="e">
        <f ca="1">IF('Log_working_3-way'!$D102="","",'True_Odds_Calculator_3-way'!O101/'True_Odds_Calculator_3-way'!B101-1)</f>
        <v>#NAME?</v>
      </c>
      <c r="J102" s="6" t="e">
        <f ca="1">IF('Log_working_3-way'!$D102="","",'True_Odds_Calculator_3-way'!#REF!/'True_Odds_Calculator_3-way'!C101-1)</f>
        <v>#NAME?</v>
      </c>
      <c r="K102" s="6" t="e">
        <f ca="1">IF('Log_working_3-way'!$D102="","",1/'True_Odds_Calculator_3-way'!A101+1/'True_Odds_Calculator_3-way'!B101+1/'True_Odds_Calculator_3-way'!C101-1)</f>
        <v>#NAME?</v>
      </c>
    </row>
    <row r="103" spans="4:11" x14ac:dyDescent="0.25">
      <c r="D103" t="e">
        <f ca="1">solve_for_c('True_Odds_Calculator_3-way'!A102,'True_Odds_Calculator_3-way'!B102,'True_Odds_Calculator_3-way'!C102,'Log_working_3-way'!B$1,'Log_working_3-way'!B$2)</f>
        <v>#NAME?</v>
      </c>
      <c r="F103" s="6" t="e">
        <f ca="1">IF('Log_working_3-way'!D103="","",1/'True_Odds_Calculator_3-way'!N102+1/'True_Odds_Calculator_3-way'!O102+1/'True_Odds_Calculator_3-way'!#REF!-1)</f>
        <v>#NAME?</v>
      </c>
      <c r="H103" s="6" t="e">
        <f ca="1">IF('Log_working_3-way'!$D103="","",'True_Odds_Calculator_3-way'!N102/'True_Odds_Calculator_3-way'!A102-1)</f>
        <v>#NAME?</v>
      </c>
      <c r="I103" s="6" t="e">
        <f ca="1">IF('Log_working_3-way'!$D103="","",'True_Odds_Calculator_3-way'!O102/'True_Odds_Calculator_3-way'!B102-1)</f>
        <v>#NAME?</v>
      </c>
      <c r="J103" s="6" t="e">
        <f ca="1">IF('Log_working_3-way'!$D103="","",'True_Odds_Calculator_3-way'!#REF!/'True_Odds_Calculator_3-way'!C102-1)</f>
        <v>#NAME?</v>
      </c>
      <c r="K103" s="6" t="e">
        <f ca="1">IF('Log_working_3-way'!$D103="","",1/'True_Odds_Calculator_3-way'!A102+1/'True_Odds_Calculator_3-way'!B102+1/'True_Odds_Calculator_3-way'!C102-1)</f>
        <v>#NAME?</v>
      </c>
    </row>
    <row r="104" spans="4:11" x14ac:dyDescent="0.25">
      <c r="D104" t="e">
        <f ca="1">solve_for_c('True_Odds_Calculator_3-way'!A103,'True_Odds_Calculator_3-way'!B103,'True_Odds_Calculator_3-way'!C103,'Log_working_3-way'!B$1,'Log_working_3-way'!B$2)</f>
        <v>#NAME?</v>
      </c>
      <c r="F104" s="6" t="e">
        <f ca="1">IF('Log_working_3-way'!D104="","",1/'True_Odds_Calculator_3-way'!N103+1/'True_Odds_Calculator_3-way'!O103+1/'True_Odds_Calculator_3-way'!#REF!-1)</f>
        <v>#NAME?</v>
      </c>
      <c r="H104" s="6" t="e">
        <f ca="1">IF('Log_working_3-way'!$D104="","",'True_Odds_Calculator_3-way'!N103/'True_Odds_Calculator_3-way'!A103-1)</f>
        <v>#NAME?</v>
      </c>
      <c r="I104" s="6" t="e">
        <f ca="1">IF('Log_working_3-way'!$D104="","",'True_Odds_Calculator_3-way'!O103/'True_Odds_Calculator_3-way'!B103-1)</f>
        <v>#NAME?</v>
      </c>
      <c r="J104" s="6" t="e">
        <f ca="1">IF('Log_working_3-way'!$D104="","",'True_Odds_Calculator_3-way'!#REF!/'True_Odds_Calculator_3-way'!C103-1)</f>
        <v>#NAME?</v>
      </c>
      <c r="K104" s="6" t="e">
        <f ca="1">IF('Log_working_3-way'!$D104="","",1/'True_Odds_Calculator_3-way'!A103+1/'True_Odds_Calculator_3-way'!B103+1/'True_Odds_Calculator_3-way'!C103-1)</f>
        <v>#NAME?</v>
      </c>
    </row>
    <row r="105" spans="4:11" x14ac:dyDescent="0.25">
      <c r="D105" t="e">
        <f ca="1">solve_for_c('True_Odds_Calculator_3-way'!A104,'True_Odds_Calculator_3-way'!B104,'True_Odds_Calculator_3-way'!C104,'Log_working_3-way'!B$1,'Log_working_3-way'!B$2)</f>
        <v>#NAME?</v>
      </c>
      <c r="F105" s="6" t="e">
        <f ca="1">IF('Log_working_3-way'!D105="","",1/'True_Odds_Calculator_3-way'!N104+1/'True_Odds_Calculator_3-way'!O104+1/'True_Odds_Calculator_3-way'!#REF!-1)</f>
        <v>#NAME?</v>
      </c>
      <c r="H105" s="6" t="e">
        <f ca="1">IF('Log_working_3-way'!$D105="","",'True_Odds_Calculator_3-way'!N104/'True_Odds_Calculator_3-way'!A104-1)</f>
        <v>#NAME?</v>
      </c>
      <c r="I105" s="6" t="e">
        <f ca="1">IF('Log_working_3-way'!$D105="","",'True_Odds_Calculator_3-way'!O104/'True_Odds_Calculator_3-way'!B104-1)</f>
        <v>#NAME?</v>
      </c>
      <c r="J105" s="6" t="e">
        <f ca="1">IF('Log_working_3-way'!$D105="","",'True_Odds_Calculator_3-way'!#REF!/'True_Odds_Calculator_3-way'!C104-1)</f>
        <v>#NAME?</v>
      </c>
      <c r="K105" s="6" t="e">
        <f ca="1">IF('Log_working_3-way'!$D105="","",1/'True_Odds_Calculator_3-way'!A104+1/'True_Odds_Calculator_3-way'!B104+1/'True_Odds_Calculator_3-way'!C104-1)</f>
        <v>#NAME?</v>
      </c>
    </row>
    <row r="106" spans="4:11" x14ac:dyDescent="0.25">
      <c r="D106" t="e">
        <f ca="1">solve_for_c('True_Odds_Calculator_3-way'!A105,'True_Odds_Calculator_3-way'!B105,'True_Odds_Calculator_3-way'!C105,'Log_working_3-way'!B$1,'Log_working_3-way'!B$2)</f>
        <v>#NAME?</v>
      </c>
      <c r="F106" s="6" t="e">
        <f ca="1">IF('Log_working_3-way'!D106="","",1/'True_Odds_Calculator_3-way'!N105+1/'True_Odds_Calculator_3-way'!O105+1/'True_Odds_Calculator_3-way'!#REF!-1)</f>
        <v>#NAME?</v>
      </c>
      <c r="H106" s="6" t="e">
        <f ca="1">IF('Log_working_3-way'!$D106="","",'True_Odds_Calculator_3-way'!N105/'True_Odds_Calculator_3-way'!A105-1)</f>
        <v>#NAME?</v>
      </c>
      <c r="I106" s="6" t="e">
        <f ca="1">IF('Log_working_3-way'!$D106="","",'True_Odds_Calculator_3-way'!O105/'True_Odds_Calculator_3-way'!B105-1)</f>
        <v>#NAME?</v>
      </c>
      <c r="J106" s="6" t="e">
        <f ca="1">IF('Log_working_3-way'!$D106="","",'True_Odds_Calculator_3-way'!#REF!/'True_Odds_Calculator_3-way'!C105-1)</f>
        <v>#NAME?</v>
      </c>
      <c r="K106" s="6" t="e">
        <f ca="1">IF('Log_working_3-way'!$D106="","",1/'True_Odds_Calculator_3-way'!A105+1/'True_Odds_Calculator_3-way'!B105+1/'True_Odds_Calculator_3-way'!C105-1)</f>
        <v>#NAME?</v>
      </c>
    </row>
    <row r="107" spans="4:11" x14ac:dyDescent="0.25">
      <c r="D107" t="e">
        <f ca="1">solve_for_c('True_Odds_Calculator_3-way'!A106,'True_Odds_Calculator_3-way'!B106,'True_Odds_Calculator_3-way'!C106,'Log_working_3-way'!B$1,'Log_working_3-way'!B$2)</f>
        <v>#NAME?</v>
      </c>
      <c r="F107" s="6" t="e">
        <f ca="1">IF('Log_working_3-way'!D107="","",1/'True_Odds_Calculator_3-way'!N106+1/'True_Odds_Calculator_3-way'!O106+1/'True_Odds_Calculator_3-way'!#REF!-1)</f>
        <v>#NAME?</v>
      </c>
      <c r="H107" s="6" t="e">
        <f ca="1">IF('Log_working_3-way'!$D107="","",'True_Odds_Calculator_3-way'!N106/'True_Odds_Calculator_3-way'!A106-1)</f>
        <v>#NAME?</v>
      </c>
      <c r="I107" s="6" t="e">
        <f ca="1">IF('Log_working_3-way'!$D107="","",'True_Odds_Calculator_3-way'!O106/'True_Odds_Calculator_3-way'!B106-1)</f>
        <v>#NAME?</v>
      </c>
      <c r="J107" s="6" t="e">
        <f ca="1">IF('Log_working_3-way'!$D107="","",'True_Odds_Calculator_3-way'!#REF!/'True_Odds_Calculator_3-way'!C106-1)</f>
        <v>#NAME?</v>
      </c>
      <c r="K107" s="6" t="e">
        <f ca="1">IF('Log_working_3-way'!$D107="","",1/'True_Odds_Calculator_3-way'!A106+1/'True_Odds_Calculator_3-way'!B106+1/'True_Odds_Calculator_3-way'!C106-1)</f>
        <v>#NAME?</v>
      </c>
    </row>
    <row r="108" spans="4:11" x14ac:dyDescent="0.25">
      <c r="D108" t="e">
        <f ca="1">solve_for_c('True_Odds_Calculator_3-way'!A107,'True_Odds_Calculator_3-way'!B107,'True_Odds_Calculator_3-way'!C107,'Log_working_3-way'!B$1,'Log_working_3-way'!B$2)</f>
        <v>#NAME?</v>
      </c>
      <c r="F108" s="6" t="e">
        <f ca="1">IF('Log_working_3-way'!D108="","",1/'True_Odds_Calculator_3-way'!N107+1/'True_Odds_Calculator_3-way'!O107+1/'True_Odds_Calculator_3-way'!#REF!-1)</f>
        <v>#NAME?</v>
      </c>
      <c r="H108" s="6" t="e">
        <f ca="1">IF('Log_working_3-way'!$D108="","",'True_Odds_Calculator_3-way'!N107/'True_Odds_Calculator_3-way'!A107-1)</f>
        <v>#NAME?</v>
      </c>
      <c r="I108" s="6" t="e">
        <f ca="1">IF('Log_working_3-way'!$D108="","",'True_Odds_Calculator_3-way'!O107/'True_Odds_Calculator_3-way'!B107-1)</f>
        <v>#NAME?</v>
      </c>
      <c r="J108" s="6" t="e">
        <f ca="1">IF('Log_working_3-way'!$D108="","",'True_Odds_Calculator_3-way'!#REF!/'True_Odds_Calculator_3-way'!C107-1)</f>
        <v>#NAME?</v>
      </c>
      <c r="K108" s="6" t="e">
        <f ca="1">IF('Log_working_3-way'!$D108="","",1/'True_Odds_Calculator_3-way'!A107+1/'True_Odds_Calculator_3-way'!B107+1/'True_Odds_Calculator_3-way'!C107-1)</f>
        <v>#NAME?</v>
      </c>
    </row>
    <row r="109" spans="4:11" x14ac:dyDescent="0.25">
      <c r="D109" t="e">
        <f ca="1">solve_for_c('True_Odds_Calculator_3-way'!A108,'True_Odds_Calculator_3-way'!B108,'True_Odds_Calculator_3-way'!C108,'Log_working_3-way'!B$1,'Log_working_3-way'!B$2)</f>
        <v>#NAME?</v>
      </c>
      <c r="F109" s="6" t="e">
        <f ca="1">IF('Log_working_3-way'!D109="","",1/'True_Odds_Calculator_3-way'!N108+1/'True_Odds_Calculator_3-way'!O108+1/'True_Odds_Calculator_3-way'!#REF!-1)</f>
        <v>#NAME?</v>
      </c>
      <c r="H109" s="6" t="e">
        <f ca="1">IF('Log_working_3-way'!$D109="","",'True_Odds_Calculator_3-way'!N108/'True_Odds_Calculator_3-way'!A108-1)</f>
        <v>#NAME?</v>
      </c>
      <c r="I109" s="6" t="e">
        <f ca="1">IF('Log_working_3-way'!$D109="","",'True_Odds_Calculator_3-way'!O108/'True_Odds_Calculator_3-way'!B108-1)</f>
        <v>#NAME?</v>
      </c>
      <c r="J109" s="6" t="e">
        <f ca="1">IF('Log_working_3-way'!$D109="","",'True_Odds_Calculator_3-way'!#REF!/'True_Odds_Calculator_3-way'!C108-1)</f>
        <v>#NAME?</v>
      </c>
      <c r="K109" s="6" t="e">
        <f ca="1">IF('Log_working_3-way'!$D109="","",1/'True_Odds_Calculator_3-way'!A108+1/'True_Odds_Calculator_3-way'!B108+1/'True_Odds_Calculator_3-way'!C108-1)</f>
        <v>#NAME?</v>
      </c>
    </row>
    <row r="110" spans="4:11" x14ac:dyDescent="0.25">
      <c r="D110" t="e">
        <f ca="1">solve_for_c('True_Odds_Calculator_3-way'!A109,'True_Odds_Calculator_3-way'!B109,'True_Odds_Calculator_3-way'!C109,'Log_working_3-way'!B$1,'Log_working_3-way'!B$2)</f>
        <v>#NAME?</v>
      </c>
      <c r="F110" s="6" t="e">
        <f ca="1">IF('Log_working_3-way'!D110="","",1/'True_Odds_Calculator_3-way'!N109+1/'True_Odds_Calculator_3-way'!O109+1/'True_Odds_Calculator_3-way'!#REF!-1)</f>
        <v>#NAME?</v>
      </c>
      <c r="H110" s="6" t="e">
        <f ca="1">IF('Log_working_3-way'!$D110="","",'True_Odds_Calculator_3-way'!N109/'True_Odds_Calculator_3-way'!A109-1)</f>
        <v>#NAME?</v>
      </c>
      <c r="I110" s="6" t="e">
        <f ca="1">IF('Log_working_3-way'!$D110="","",'True_Odds_Calculator_3-way'!O109/'True_Odds_Calculator_3-way'!B109-1)</f>
        <v>#NAME?</v>
      </c>
      <c r="J110" s="6" t="e">
        <f ca="1">IF('Log_working_3-way'!$D110="","",'True_Odds_Calculator_3-way'!#REF!/'True_Odds_Calculator_3-way'!C109-1)</f>
        <v>#NAME?</v>
      </c>
      <c r="K110" s="6" t="e">
        <f ca="1">IF('Log_working_3-way'!$D110="","",1/'True_Odds_Calculator_3-way'!A109+1/'True_Odds_Calculator_3-way'!B109+1/'True_Odds_Calculator_3-way'!C109-1)</f>
        <v>#NAME?</v>
      </c>
    </row>
    <row r="111" spans="4:11" x14ac:dyDescent="0.25">
      <c r="D111" t="e">
        <f ca="1">solve_for_c('True_Odds_Calculator_3-way'!A110,'True_Odds_Calculator_3-way'!B110,'True_Odds_Calculator_3-way'!C110,'Log_working_3-way'!B$1,'Log_working_3-way'!B$2)</f>
        <v>#NAME?</v>
      </c>
      <c r="F111" s="6" t="e">
        <f ca="1">IF('Log_working_3-way'!D111="","",1/'True_Odds_Calculator_3-way'!N110+1/'True_Odds_Calculator_3-way'!O110+1/'True_Odds_Calculator_3-way'!#REF!-1)</f>
        <v>#NAME?</v>
      </c>
      <c r="H111" s="6" t="e">
        <f ca="1">IF('Log_working_3-way'!$D111="","",'True_Odds_Calculator_3-way'!N110/'True_Odds_Calculator_3-way'!A110-1)</f>
        <v>#NAME?</v>
      </c>
      <c r="I111" s="6" t="e">
        <f ca="1">IF('Log_working_3-way'!$D111="","",'True_Odds_Calculator_3-way'!O110/'True_Odds_Calculator_3-way'!B110-1)</f>
        <v>#NAME?</v>
      </c>
      <c r="J111" s="6" t="e">
        <f ca="1">IF('Log_working_3-way'!$D111="","",'True_Odds_Calculator_3-way'!#REF!/'True_Odds_Calculator_3-way'!C110-1)</f>
        <v>#NAME?</v>
      </c>
      <c r="K111" s="6" t="e">
        <f ca="1">IF('Log_working_3-way'!$D111="","",1/'True_Odds_Calculator_3-way'!A110+1/'True_Odds_Calculator_3-way'!B110+1/'True_Odds_Calculator_3-way'!C110-1)</f>
        <v>#NAME?</v>
      </c>
    </row>
    <row r="112" spans="4:11" x14ac:dyDescent="0.25">
      <c r="D112" t="e">
        <f ca="1">solve_for_c('True_Odds_Calculator_3-way'!A111,'True_Odds_Calculator_3-way'!B111,'True_Odds_Calculator_3-way'!C111,'Log_working_3-way'!B$1,'Log_working_3-way'!B$2)</f>
        <v>#NAME?</v>
      </c>
      <c r="F112" s="6" t="e">
        <f ca="1">IF('Log_working_3-way'!D112="","",1/'True_Odds_Calculator_3-way'!N111+1/'True_Odds_Calculator_3-way'!O111+1/'True_Odds_Calculator_3-way'!#REF!-1)</f>
        <v>#NAME?</v>
      </c>
      <c r="H112" s="6" t="e">
        <f ca="1">IF('Log_working_3-way'!$D112="","",'True_Odds_Calculator_3-way'!N111/'True_Odds_Calculator_3-way'!A111-1)</f>
        <v>#NAME?</v>
      </c>
      <c r="I112" s="6" t="e">
        <f ca="1">IF('Log_working_3-way'!$D112="","",'True_Odds_Calculator_3-way'!O111/'True_Odds_Calculator_3-way'!B111-1)</f>
        <v>#NAME?</v>
      </c>
      <c r="J112" s="6" t="e">
        <f ca="1">IF('Log_working_3-way'!$D112="","",'True_Odds_Calculator_3-way'!#REF!/'True_Odds_Calculator_3-way'!C111-1)</f>
        <v>#NAME?</v>
      </c>
      <c r="K112" s="6" t="e">
        <f ca="1">IF('Log_working_3-way'!$D112="","",1/'True_Odds_Calculator_3-way'!A111+1/'True_Odds_Calculator_3-way'!B111+1/'True_Odds_Calculator_3-way'!C111-1)</f>
        <v>#NAME?</v>
      </c>
    </row>
    <row r="113" spans="4:11" x14ac:dyDescent="0.25">
      <c r="D113" t="e">
        <f ca="1">solve_for_c('True_Odds_Calculator_3-way'!A112,'True_Odds_Calculator_3-way'!B112,'True_Odds_Calculator_3-way'!C112,'Log_working_3-way'!B$1,'Log_working_3-way'!B$2)</f>
        <v>#NAME?</v>
      </c>
      <c r="F113" s="6" t="e">
        <f ca="1">IF('Log_working_3-way'!D113="","",1/'True_Odds_Calculator_3-way'!N112+1/'True_Odds_Calculator_3-way'!O112+1/'True_Odds_Calculator_3-way'!#REF!-1)</f>
        <v>#NAME?</v>
      </c>
      <c r="H113" s="6" t="e">
        <f ca="1">IF('Log_working_3-way'!$D113="","",'True_Odds_Calculator_3-way'!N112/'True_Odds_Calculator_3-way'!A112-1)</f>
        <v>#NAME?</v>
      </c>
      <c r="I113" s="6" t="e">
        <f ca="1">IF('Log_working_3-way'!$D113="","",'True_Odds_Calculator_3-way'!O112/'True_Odds_Calculator_3-way'!B112-1)</f>
        <v>#NAME?</v>
      </c>
      <c r="J113" s="6" t="e">
        <f ca="1">IF('Log_working_3-way'!$D113="","",'True_Odds_Calculator_3-way'!#REF!/'True_Odds_Calculator_3-way'!C112-1)</f>
        <v>#NAME?</v>
      </c>
      <c r="K113" s="6" t="e">
        <f ca="1">IF('Log_working_3-way'!$D113="","",1/'True_Odds_Calculator_3-way'!A112+1/'True_Odds_Calculator_3-way'!B112+1/'True_Odds_Calculator_3-way'!C112-1)</f>
        <v>#NAME?</v>
      </c>
    </row>
    <row r="114" spans="4:11" x14ac:dyDescent="0.25">
      <c r="D114" t="e">
        <f ca="1">solve_for_c('True_Odds_Calculator_3-way'!A113,'True_Odds_Calculator_3-way'!B113,'True_Odds_Calculator_3-way'!C113,'Log_working_3-way'!B$1,'Log_working_3-way'!B$2)</f>
        <v>#NAME?</v>
      </c>
      <c r="F114" s="6" t="e">
        <f ca="1">IF('Log_working_3-way'!D114="","",1/'True_Odds_Calculator_3-way'!N113+1/'True_Odds_Calculator_3-way'!O113+1/'True_Odds_Calculator_3-way'!#REF!-1)</f>
        <v>#NAME?</v>
      </c>
      <c r="H114" s="6" t="e">
        <f ca="1">IF('Log_working_3-way'!$D114="","",'True_Odds_Calculator_3-way'!N113/'True_Odds_Calculator_3-way'!A113-1)</f>
        <v>#NAME?</v>
      </c>
      <c r="I114" s="6" t="e">
        <f ca="1">IF('Log_working_3-way'!$D114="","",'True_Odds_Calculator_3-way'!O113/'True_Odds_Calculator_3-way'!B113-1)</f>
        <v>#NAME?</v>
      </c>
      <c r="J114" s="6" t="e">
        <f ca="1">IF('Log_working_3-way'!$D114="","",'True_Odds_Calculator_3-way'!#REF!/'True_Odds_Calculator_3-way'!C113-1)</f>
        <v>#NAME?</v>
      </c>
      <c r="K114" s="6" t="e">
        <f ca="1">IF('Log_working_3-way'!$D114="","",1/'True_Odds_Calculator_3-way'!A113+1/'True_Odds_Calculator_3-way'!B113+1/'True_Odds_Calculator_3-way'!C113-1)</f>
        <v>#NAME?</v>
      </c>
    </row>
    <row r="115" spans="4:11" x14ac:dyDescent="0.25">
      <c r="D115" t="e">
        <f ca="1">solve_for_c('True_Odds_Calculator_3-way'!A114,'True_Odds_Calculator_3-way'!B114,'True_Odds_Calculator_3-way'!C114,'Log_working_3-way'!B$1,'Log_working_3-way'!B$2)</f>
        <v>#NAME?</v>
      </c>
      <c r="F115" s="6" t="e">
        <f ca="1">IF('Log_working_3-way'!D115="","",1/'True_Odds_Calculator_3-way'!N114+1/'True_Odds_Calculator_3-way'!O114+1/'True_Odds_Calculator_3-way'!#REF!-1)</f>
        <v>#NAME?</v>
      </c>
      <c r="H115" s="6" t="e">
        <f ca="1">IF('Log_working_3-way'!$D115="","",'True_Odds_Calculator_3-way'!N114/'True_Odds_Calculator_3-way'!A114-1)</f>
        <v>#NAME?</v>
      </c>
      <c r="I115" s="6" t="e">
        <f ca="1">IF('Log_working_3-way'!$D115="","",'True_Odds_Calculator_3-way'!O114/'True_Odds_Calculator_3-way'!B114-1)</f>
        <v>#NAME?</v>
      </c>
      <c r="J115" s="6" t="e">
        <f ca="1">IF('Log_working_3-way'!$D115="","",'True_Odds_Calculator_3-way'!#REF!/'True_Odds_Calculator_3-way'!C114-1)</f>
        <v>#NAME?</v>
      </c>
      <c r="K115" s="6" t="e">
        <f ca="1">IF('Log_working_3-way'!$D115="","",1/'True_Odds_Calculator_3-way'!A114+1/'True_Odds_Calculator_3-way'!B114+1/'True_Odds_Calculator_3-way'!C114-1)</f>
        <v>#NAME?</v>
      </c>
    </row>
    <row r="116" spans="4:11" x14ac:dyDescent="0.25">
      <c r="D116" t="e">
        <f ca="1">solve_for_c('True_Odds_Calculator_3-way'!A115,'True_Odds_Calculator_3-way'!B115,'True_Odds_Calculator_3-way'!C115,'Log_working_3-way'!B$1,'Log_working_3-way'!B$2)</f>
        <v>#NAME?</v>
      </c>
      <c r="F116" s="6" t="e">
        <f ca="1">IF('Log_working_3-way'!D116="","",1/'True_Odds_Calculator_3-way'!N115+1/'True_Odds_Calculator_3-way'!O115+1/'True_Odds_Calculator_3-way'!#REF!-1)</f>
        <v>#NAME?</v>
      </c>
      <c r="H116" s="6" t="e">
        <f ca="1">IF('Log_working_3-way'!$D116="","",'True_Odds_Calculator_3-way'!N115/'True_Odds_Calculator_3-way'!A115-1)</f>
        <v>#NAME?</v>
      </c>
      <c r="I116" s="6" t="e">
        <f ca="1">IF('Log_working_3-way'!$D116="","",'True_Odds_Calculator_3-way'!O115/'True_Odds_Calculator_3-way'!B115-1)</f>
        <v>#NAME?</v>
      </c>
      <c r="J116" s="6" t="e">
        <f ca="1">IF('Log_working_3-way'!$D116="","",'True_Odds_Calculator_3-way'!#REF!/'True_Odds_Calculator_3-way'!C115-1)</f>
        <v>#NAME?</v>
      </c>
      <c r="K116" s="6" t="e">
        <f ca="1">IF('Log_working_3-way'!$D116="","",1/'True_Odds_Calculator_3-way'!A115+1/'True_Odds_Calculator_3-way'!B115+1/'True_Odds_Calculator_3-way'!C115-1)</f>
        <v>#NAME?</v>
      </c>
    </row>
    <row r="117" spans="4:11" x14ac:dyDescent="0.25">
      <c r="D117" t="e">
        <f ca="1">solve_for_c('True_Odds_Calculator_3-way'!A116,'True_Odds_Calculator_3-way'!B116,'True_Odds_Calculator_3-way'!C116,'Log_working_3-way'!B$1,'Log_working_3-way'!B$2)</f>
        <v>#NAME?</v>
      </c>
      <c r="F117" s="6" t="e">
        <f ca="1">IF('Log_working_3-way'!D117="","",1/'True_Odds_Calculator_3-way'!N116+1/'True_Odds_Calculator_3-way'!O116+1/'True_Odds_Calculator_3-way'!#REF!-1)</f>
        <v>#NAME?</v>
      </c>
      <c r="H117" s="6" t="e">
        <f ca="1">IF('Log_working_3-way'!$D117="","",'True_Odds_Calculator_3-way'!N116/'True_Odds_Calculator_3-way'!A116-1)</f>
        <v>#NAME?</v>
      </c>
      <c r="I117" s="6" t="e">
        <f ca="1">IF('Log_working_3-way'!$D117="","",'True_Odds_Calculator_3-way'!O116/'True_Odds_Calculator_3-way'!B116-1)</f>
        <v>#NAME?</v>
      </c>
      <c r="J117" s="6" t="e">
        <f ca="1">IF('Log_working_3-way'!$D117="","",'True_Odds_Calculator_3-way'!#REF!/'True_Odds_Calculator_3-way'!C116-1)</f>
        <v>#NAME?</v>
      </c>
      <c r="K117" s="6" t="e">
        <f ca="1">IF('Log_working_3-way'!$D117="","",1/'True_Odds_Calculator_3-way'!A116+1/'True_Odds_Calculator_3-way'!B116+1/'True_Odds_Calculator_3-way'!C116-1)</f>
        <v>#NAME?</v>
      </c>
    </row>
    <row r="118" spans="4:11" x14ac:dyDescent="0.25">
      <c r="D118" t="e">
        <f ca="1">solve_for_c('True_Odds_Calculator_3-way'!A117,'True_Odds_Calculator_3-way'!B117,'True_Odds_Calculator_3-way'!C117,'Log_working_3-way'!B$1,'Log_working_3-way'!B$2)</f>
        <v>#NAME?</v>
      </c>
      <c r="F118" s="6" t="e">
        <f ca="1">IF('Log_working_3-way'!D118="","",1/'True_Odds_Calculator_3-way'!N117+1/'True_Odds_Calculator_3-way'!O117+1/'True_Odds_Calculator_3-way'!#REF!-1)</f>
        <v>#NAME?</v>
      </c>
      <c r="H118" s="6" t="e">
        <f ca="1">IF('Log_working_3-way'!$D118="","",'True_Odds_Calculator_3-way'!N117/'True_Odds_Calculator_3-way'!A117-1)</f>
        <v>#NAME?</v>
      </c>
      <c r="I118" s="6" t="e">
        <f ca="1">IF('Log_working_3-way'!$D118="","",'True_Odds_Calculator_3-way'!O117/'True_Odds_Calculator_3-way'!B117-1)</f>
        <v>#NAME?</v>
      </c>
      <c r="J118" s="6" t="e">
        <f ca="1">IF('Log_working_3-way'!$D118="","",'True_Odds_Calculator_3-way'!#REF!/'True_Odds_Calculator_3-way'!C117-1)</f>
        <v>#NAME?</v>
      </c>
      <c r="K118" s="6" t="e">
        <f ca="1">IF('Log_working_3-way'!$D118="","",1/'True_Odds_Calculator_3-way'!A117+1/'True_Odds_Calculator_3-way'!B117+1/'True_Odds_Calculator_3-way'!C117-1)</f>
        <v>#NAME?</v>
      </c>
    </row>
    <row r="119" spans="4:11" x14ac:dyDescent="0.25">
      <c r="D119" t="e">
        <f ca="1">solve_for_c('True_Odds_Calculator_3-way'!A118,'True_Odds_Calculator_3-way'!B118,'True_Odds_Calculator_3-way'!C118,'Log_working_3-way'!B$1,'Log_working_3-way'!B$2)</f>
        <v>#NAME?</v>
      </c>
      <c r="F119" s="6" t="e">
        <f ca="1">IF('Log_working_3-way'!D119="","",1/'True_Odds_Calculator_3-way'!N118+1/'True_Odds_Calculator_3-way'!O118+1/'True_Odds_Calculator_3-way'!#REF!-1)</f>
        <v>#NAME?</v>
      </c>
      <c r="H119" s="6" t="e">
        <f ca="1">IF('Log_working_3-way'!$D119="","",'True_Odds_Calculator_3-way'!N118/'True_Odds_Calculator_3-way'!A118-1)</f>
        <v>#NAME?</v>
      </c>
      <c r="I119" s="6" t="e">
        <f ca="1">IF('Log_working_3-way'!$D119="","",'True_Odds_Calculator_3-way'!O118/'True_Odds_Calculator_3-way'!B118-1)</f>
        <v>#NAME?</v>
      </c>
      <c r="J119" s="6" t="e">
        <f ca="1">IF('Log_working_3-way'!$D119="","",'True_Odds_Calculator_3-way'!#REF!/'True_Odds_Calculator_3-way'!C118-1)</f>
        <v>#NAME?</v>
      </c>
      <c r="K119" s="6" t="e">
        <f ca="1">IF('Log_working_3-way'!$D119="","",1/'True_Odds_Calculator_3-way'!A118+1/'True_Odds_Calculator_3-way'!B118+1/'True_Odds_Calculator_3-way'!C118-1)</f>
        <v>#NAME?</v>
      </c>
    </row>
    <row r="120" spans="4:11" x14ac:dyDescent="0.25">
      <c r="D120" t="e">
        <f ca="1">solve_for_c('True_Odds_Calculator_3-way'!A119,'True_Odds_Calculator_3-way'!B119,'True_Odds_Calculator_3-way'!C119,'Log_working_3-way'!B$1,'Log_working_3-way'!B$2)</f>
        <v>#NAME?</v>
      </c>
      <c r="F120" s="6" t="e">
        <f ca="1">IF('Log_working_3-way'!D120="","",1/'True_Odds_Calculator_3-way'!N119+1/'True_Odds_Calculator_3-way'!O119+1/'True_Odds_Calculator_3-way'!#REF!-1)</f>
        <v>#NAME?</v>
      </c>
      <c r="H120" s="6" t="e">
        <f ca="1">IF('Log_working_3-way'!$D120="","",'True_Odds_Calculator_3-way'!N119/'True_Odds_Calculator_3-way'!A119-1)</f>
        <v>#NAME?</v>
      </c>
      <c r="I120" s="6" t="e">
        <f ca="1">IF('Log_working_3-way'!$D120="","",'True_Odds_Calculator_3-way'!O119/'True_Odds_Calculator_3-way'!B119-1)</f>
        <v>#NAME?</v>
      </c>
      <c r="J120" s="6" t="e">
        <f ca="1">IF('Log_working_3-way'!$D120="","",'True_Odds_Calculator_3-way'!#REF!/'True_Odds_Calculator_3-way'!C119-1)</f>
        <v>#NAME?</v>
      </c>
      <c r="K120" s="6" t="e">
        <f ca="1">IF('Log_working_3-way'!$D120="","",1/'True_Odds_Calculator_3-way'!A119+1/'True_Odds_Calculator_3-way'!B119+1/'True_Odds_Calculator_3-way'!C119-1)</f>
        <v>#NAME?</v>
      </c>
    </row>
    <row r="121" spans="4:11" x14ac:dyDescent="0.25">
      <c r="D121" t="e">
        <f ca="1">solve_for_c('True_Odds_Calculator_3-way'!A120,'True_Odds_Calculator_3-way'!B120,'True_Odds_Calculator_3-way'!C120,'Log_working_3-way'!B$1,'Log_working_3-way'!B$2)</f>
        <v>#NAME?</v>
      </c>
      <c r="F121" s="6" t="e">
        <f ca="1">IF('Log_working_3-way'!D121="","",1/'True_Odds_Calculator_3-way'!N120+1/'True_Odds_Calculator_3-way'!O120+1/'True_Odds_Calculator_3-way'!#REF!-1)</f>
        <v>#NAME?</v>
      </c>
      <c r="H121" s="6" t="e">
        <f ca="1">IF('Log_working_3-way'!$D121="","",'True_Odds_Calculator_3-way'!N120/'True_Odds_Calculator_3-way'!A120-1)</f>
        <v>#NAME?</v>
      </c>
      <c r="I121" s="6" t="e">
        <f ca="1">IF('Log_working_3-way'!$D121="","",'True_Odds_Calculator_3-way'!O120/'True_Odds_Calculator_3-way'!B120-1)</f>
        <v>#NAME?</v>
      </c>
      <c r="J121" s="6" t="e">
        <f ca="1">IF('Log_working_3-way'!$D121="","",'True_Odds_Calculator_3-way'!#REF!/'True_Odds_Calculator_3-way'!C120-1)</f>
        <v>#NAME?</v>
      </c>
      <c r="K121" s="6" t="e">
        <f ca="1">IF('Log_working_3-way'!$D121="","",1/'True_Odds_Calculator_3-way'!A120+1/'True_Odds_Calculator_3-way'!B120+1/'True_Odds_Calculator_3-way'!C120-1)</f>
        <v>#NAME?</v>
      </c>
    </row>
    <row r="122" spans="4:11" x14ac:dyDescent="0.25">
      <c r="D122" t="e">
        <f ca="1">solve_for_c('True_Odds_Calculator_3-way'!A121,'True_Odds_Calculator_3-way'!B121,'True_Odds_Calculator_3-way'!C121,'Log_working_3-way'!B$1,'Log_working_3-way'!B$2)</f>
        <v>#NAME?</v>
      </c>
      <c r="F122" s="6" t="e">
        <f ca="1">IF('Log_working_3-way'!D122="","",1/'True_Odds_Calculator_3-way'!N121+1/'True_Odds_Calculator_3-way'!O121+1/'True_Odds_Calculator_3-way'!#REF!-1)</f>
        <v>#NAME?</v>
      </c>
      <c r="H122" s="6" t="e">
        <f ca="1">IF('Log_working_3-way'!$D122="","",'True_Odds_Calculator_3-way'!N121/'True_Odds_Calculator_3-way'!A121-1)</f>
        <v>#NAME?</v>
      </c>
      <c r="I122" s="6" t="e">
        <f ca="1">IF('Log_working_3-way'!$D122="","",'True_Odds_Calculator_3-way'!O121/'True_Odds_Calculator_3-way'!B121-1)</f>
        <v>#NAME?</v>
      </c>
      <c r="J122" s="6" t="e">
        <f ca="1">IF('Log_working_3-way'!$D122="","",'True_Odds_Calculator_3-way'!#REF!/'True_Odds_Calculator_3-way'!C121-1)</f>
        <v>#NAME?</v>
      </c>
      <c r="K122" s="6" t="e">
        <f ca="1">IF('Log_working_3-way'!$D122="","",1/'True_Odds_Calculator_3-way'!A121+1/'True_Odds_Calculator_3-way'!B121+1/'True_Odds_Calculator_3-way'!C121-1)</f>
        <v>#NAME?</v>
      </c>
    </row>
    <row r="123" spans="4:11" x14ac:dyDescent="0.25">
      <c r="D123" t="e">
        <f ca="1">solve_for_c('True_Odds_Calculator_3-way'!A122,'True_Odds_Calculator_3-way'!B122,'True_Odds_Calculator_3-way'!C122,'Log_working_3-way'!B$1,'Log_working_3-way'!B$2)</f>
        <v>#NAME?</v>
      </c>
      <c r="F123" s="6" t="e">
        <f ca="1">IF('Log_working_3-way'!D123="","",1/'True_Odds_Calculator_3-way'!N122+1/'True_Odds_Calculator_3-way'!O122+1/'True_Odds_Calculator_3-way'!#REF!-1)</f>
        <v>#NAME?</v>
      </c>
      <c r="H123" s="6" t="e">
        <f ca="1">IF('Log_working_3-way'!$D123="","",'True_Odds_Calculator_3-way'!N122/'True_Odds_Calculator_3-way'!A122-1)</f>
        <v>#NAME?</v>
      </c>
      <c r="I123" s="6" t="e">
        <f ca="1">IF('Log_working_3-way'!$D123="","",'True_Odds_Calculator_3-way'!O122/'True_Odds_Calculator_3-way'!B122-1)</f>
        <v>#NAME?</v>
      </c>
      <c r="J123" s="6" t="e">
        <f ca="1">IF('Log_working_3-way'!$D123="","",'True_Odds_Calculator_3-way'!#REF!/'True_Odds_Calculator_3-way'!C122-1)</f>
        <v>#NAME?</v>
      </c>
      <c r="K123" s="6" t="e">
        <f ca="1">IF('Log_working_3-way'!$D123="","",1/'True_Odds_Calculator_3-way'!A122+1/'True_Odds_Calculator_3-way'!B122+1/'True_Odds_Calculator_3-way'!C122-1)</f>
        <v>#NAME?</v>
      </c>
    </row>
    <row r="124" spans="4:11" x14ac:dyDescent="0.25">
      <c r="D124" t="e">
        <f ca="1">solve_for_c('True_Odds_Calculator_3-way'!A123,'True_Odds_Calculator_3-way'!B123,'True_Odds_Calculator_3-way'!C123,'Log_working_3-way'!B$1,'Log_working_3-way'!B$2)</f>
        <v>#NAME?</v>
      </c>
      <c r="F124" s="6" t="e">
        <f ca="1">IF('Log_working_3-way'!D124="","",1/'True_Odds_Calculator_3-way'!N123+1/'True_Odds_Calculator_3-way'!O123+1/'True_Odds_Calculator_3-way'!#REF!-1)</f>
        <v>#NAME?</v>
      </c>
      <c r="H124" s="6" t="e">
        <f ca="1">IF('Log_working_3-way'!$D124="","",'True_Odds_Calculator_3-way'!N123/'True_Odds_Calculator_3-way'!A123-1)</f>
        <v>#NAME?</v>
      </c>
      <c r="I124" s="6" t="e">
        <f ca="1">IF('Log_working_3-way'!$D124="","",'True_Odds_Calculator_3-way'!O123/'True_Odds_Calculator_3-way'!B123-1)</f>
        <v>#NAME?</v>
      </c>
      <c r="J124" s="6" t="e">
        <f ca="1">IF('Log_working_3-way'!$D124="","",'True_Odds_Calculator_3-way'!#REF!/'True_Odds_Calculator_3-way'!C123-1)</f>
        <v>#NAME?</v>
      </c>
      <c r="K124" s="6" t="e">
        <f ca="1">IF('Log_working_3-way'!$D124="","",1/'True_Odds_Calculator_3-way'!A123+1/'True_Odds_Calculator_3-way'!B123+1/'True_Odds_Calculator_3-way'!C123-1)</f>
        <v>#NAME?</v>
      </c>
    </row>
    <row r="125" spans="4:11" x14ac:dyDescent="0.25">
      <c r="D125" t="e">
        <f ca="1">solve_for_c('True_Odds_Calculator_3-way'!A124,'True_Odds_Calculator_3-way'!B124,'True_Odds_Calculator_3-way'!C124,'Log_working_3-way'!B$1,'Log_working_3-way'!B$2)</f>
        <v>#NAME?</v>
      </c>
      <c r="F125" s="6" t="e">
        <f ca="1">IF('Log_working_3-way'!D125="","",1/'True_Odds_Calculator_3-way'!N124+1/'True_Odds_Calculator_3-way'!O124+1/'True_Odds_Calculator_3-way'!#REF!-1)</f>
        <v>#NAME?</v>
      </c>
      <c r="H125" s="6" t="e">
        <f ca="1">IF('Log_working_3-way'!$D125="","",'True_Odds_Calculator_3-way'!N124/'True_Odds_Calculator_3-way'!A124-1)</f>
        <v>#NAME?</v>
      </c>
      <c r="I125" s="6" t="e">
        <f ca="1">IF('Log_working_3-way'!$D125="","",'True_Odds_Calculator_3-way'!O124/'True_Odds_Calculator_3-way'!B124-1)</f>
        <v>#NAME?</v>
      </c>
      <c r="J125" s="6" t="e">
        <f ca="1">IF('Log_working_3-way'!$D125="","",'True_Odds_Calculator_3-way'!#REF!/'True_Odds_Calculator_3-way'!C124-1)</f>
        <v>#NAME?</v>
      </c>
      <c r="K125" s="6" t="e">
        <f ca="1">IF('Log_working_3-way'!$D125="","",1/'True_Odds_Calculator_3-way'!A124+1/'True_Odds_Calculator_3-way'!B124+1/'True_Odds_Calculator_3-way'!C124-1)</f>
        <v>#NAME?</v>
      </c>
    </row>
    <row r="126" spans="4:11" x14ac:dyDescent="0.25">
      <c r="D126" t="e">
        <f ca="1">solve_for_c('True_Odds_Calculator_3-way'!A125,'True_Odds_Calculator_3-way'!B125,'True_Odds_Calculator_3-way'!C125,'Log_working_3-way'!B$1,'Log_working_3-way'!B$2)</f>
        <v>#NAME?</v>
      </c>
      <c r="F126" s="6" t="e">
        <f ca="1">IF('Log_working_3-way'!D126="","",1/'True_Odds_Calculator_3-way'!N125+1/'True_Odds_Calculator_3-way'!O125+1/'True_Odds_Calculator_3-way'!#REF!-1)</f>
        <v>#NAME?</v>
      </c>
      <c r="H126" s="6" t="e">
        <f ca="1">IF('Log_working_3-way'!$D126="","",'True_Odds_Calculator_3-way'!N125/'True_Odds_Calculator_3-way'!A125-1)</f>
        <v>#NAME?</v>
      </c>
      <c r="I126" s="6" t="e">
        <f ca="1">IF('Log_working_3-way'!$D126="","",'True_Odds_Calculator_3-way'!O125/'True_Odds_Calculator_3-way'!B125-1)</f>
        <v>#NAME?</v>
      </c>
      <c r="J126" s="6" t="e">
        <f ca="1">IF('Log_working_3-way'!$D126="","",'True_Odds_Calculator_3-way'!#REF!/'True_Odds_Calculator_3-way'!C125-1)</f>
        <v>#NAME?</v>
      </c>
      <c r="K126" s="6" t="e">
        <f ca="1">IF('Log_working_3-way'!$D126="","",1/'True_Odds_Calculator_3-way'!A125+1/'True_Odds_Calculator_3-way'!B125+1/'True_Odds_Calculator_3-way'!C125-1)</f>
        <v>#NAME?</v>
      </c>
    </row>
    <row r="127" spans="4:11" x14ac:dyDescent="0.25">
      <c r="D127" t="e">
        <f ca="1">solve_for_c('True_Odds_Calculator_3-way'!A126,'True_Odds_Calculator_3-way'!B126,'True_Odds_Calculator_3-way'!C126,'Log_working_3-way'!B$1,'Log_working_3-way'!B$2)</f>
        <v>#NAME?</v>
      </c>
      <c r="F127" s="6" t="e">
        <f ca="1">IF('Log_working_3-way'!D127="","",1/'True_Odds_Calculator_3-way'!N126+1/'True_Odds_Calculator_3-way'!O126+1/'True_Odds_Calculator_3-way'!#REF!-1)</f>
        <v>#NAME?</v>
      </c>
      <c r="H127" s="6" t="e">
        <f ca="1">IF('Log_working_3-way'!$D127="","",'True_Odds_Calculator_3-way'!N126/'True_Odds_Calculator_3-way'!A126-1)</f>
        <v>#NAME?</v>
      </c>
      <c r="I127" s="6" t="e">
        <f ca="1">IF('Log_working_3-way'!$D127="","",'True_Odds_Calculator_3-way'!O126/'True_Odds_Calculator_3-way'!B126-1)</f>
        <v>#NAME?</v>
      </c>
      <c r="J127" s="6" t="e">
        <f ca="1">IF('Log_working_3-way'!$D127="","",'True_Odds_Calculator_3-way'!#REF!/'True_Odds_Calculator_3-way'!C126-1)</f>
        <v>#NAME?</v>
      </c>
      <c r="K127" s="6" t="e">
        <f ca="1">IF('Log_working_3-way'!$D127="","",1/'True_Odds_Calculator_3-way'!A126+1/'True_Odds_Calculator_3-way'!B126+1/'True_Odds_Calculator_3-way'!C126-1)</f>
        <v>#NAME?</v>
      </c>
    </row>
    <row r="128" spans="4:11" x14ac:dyDescent="0.25">
      <c r="D128" t="e">
        <f ca="1">solve_for_c('True_Odds_Calculator_3-way'!A127,'True_Odds_Calculator_3-way'!B127,'True_Odds_Calculator_3-way'!C127,'Log_working_3-way'!B$1,'Log_working_3-way'!B$2)</f>
        <v>#NAME?</v>
      </c>
      <c r="F128" s="6" t="e">
        <f ca="1">IF('Log_working_3-way'!D128="","",1/'True_Odds_Calculator_3-way'!N127+1/'True_Odds_Calculator_3-way'!O127+1/'True_Odds_Calculator_3-way'!#REF!-1)</f>
        <v>#NAME?</v>
      </c>
      <c r="H128" s="6" t="e">
        <f ca="1">IF('Log_working_3-way'!$D128="","",'True_Odds_Calculator_3-way'!N127/'True_Odds_Calculator_3-way'!A127-1)</f>
        <v>#NAME?</v>
      </c>
      <c r="I128" s="6" t="e">
        <f ca="1">IF('Log_working_3-way'!$D128="","",'True_Odds_Calculator_3-way'!O127/'True_Odds_Calculator_3-way'!B127-1)</f>
        <v>#NAME?</v>
      </c>
      <c r="J128" s="6" t="e">
        <f ca="1">IF('Log_working_3-way'!$D128="","",'True_Odds_Calculator_3-way'!#REF!/'True_Odds_Calculator_3-way'!C127-1)</f>
        <v>#NAME?</v>
      </c>
      <c r="K128" s="6" t="e">
        <f ca="1">IF('Log_working_3-way'!$D128="","",1/'True_Odds_Calculator_3-way'!A127+1/'True_Odds_Calculator_3-way'!B127+1/'True_Odds_Calculator_3-way'!C127-1)</f>
        <v>#NAME?</v>
      </c>
    </row>
    <row r="129" spans="4:11" x14ac:dyDescent="0.25">
      <c r="D129" t="e">
        <f ca="1">solve_for_c('True_Odds_Calculator_3-way'!A128,'True_Odds_Calculator_3-way'!B128,'True_Odds_Calculator_3-way'!C128,'Log_working_3-way'!B$1,'Log_working_3-way'!B$2)</f>
        <v>#NAME?</v>
      </c>
      <c r="F129" s="6" t="e">
        <f ca="1">IF('Log_working_3-way'!D129="","",1/'True_Odds_Calculator_3-way'!N128+1/'True_Odds_Calculator_3-way'!O128+1/'True_Odds_Calculator_3-way'!#REF!-1)</f>
        <v>#NAME?</v>
      </c>
      <c r="H129" s="6" t="e">
        <f ca="1">IF('Log_working_3-way'!$D129="","",'True_Odds_Calculator_3-way'!N128/'True_Odds_Calculator_3-way'!A128-1)</f>
        <v>#NAME?</v>
      </c>
      <c r="I129" s="6" t="e">
        <f ca="1">IF('Log_working_3-way'!$D129="","",'True_Odds_Calculator_3-way'!O128/'True_Odds_Calculator_3-way'!B128-1)</f>
        <v>#NAME?</v>
      </c>
      <c r="J129" s="6" t="e">
        <f ca="1">IF('Log_working_3-way'!$D129="","",'True_Odds_Calculator_3-way'!#REF!/'True_Odds_Calculator_3-way'!C128-1)</f>
        <v>#NAME?</v>
      </c>
      <c r="K129" s="6" t="e">
        <f ca="1">IF('Log_working_3-way'!$D129="","",1/'True_Odds_Calculator_3-way'!A128+1/'True_Odds_Calculator_3-way'!B128+1/'True_Odds_Calculator_3-way'!C128-1)</f>
        <v>#NAME?</v>
      </c>
    </row>
    <row r="130" spans="4:11" x14ac:dyDescent="0.25">
      <c r="D130" t="e">
        <f ca="1">solve_for_c('True_Odds_Calculator_3-way'!A129,'True_Odds_Calculator_3-way'!B129,'True_Odds_Calculator_3-way'!C129,'Log_working_3-way'!B$1,'Log_working_3-way'!B$2)</f>
        <v>#NAME?</v>
      </c>
      <c r="F130" s="6" t="e">
        <f ca="1">IF('Log_working_3-way'!D130="","",1/'True_Odds_Calculator_3-way'!N129+1/'True_Odds_Calculator_3-way'!O129+1/'True_Odds_Calculator_3-way'!#REF!-1)</f>
        <v>#NAME?</v>
      </c>
      <c r="H130" s="6" t="e">
        <f ca="1">IF('Log_working_3-way'!$D130="","",'True_Odds_Calculator_3-way'!N129/'True_Odds_Calculator_3-way'!A129-1)</f>
        <v>#NAME?</v>
      </c>
      <c r="I130" s="6" t="e">
        <f ca="1">IF('Log_working_3-way'!$D130="","",'True_Odds_Calculator_3-way'!O129/'True_Odds_Calculator_3-way'!B129-1)</f>
        <v>#NAME?</v>
      </c>
      <c r="J130" s="6" t="e">
        <f ca="1">IF('Log_working_3-way'!$D130="","",'True_Odds_Calculator_3-way'!#REF!/'True_Odds_Calculator_3-way'!C129-1)</f>
        <v>#NAME?</v>
      </c>
      <c r="K130" s="6" t="e">
        <f ca="1">IF('Log_working_3-way'!$D130="","",1/'True_Odds_Calculator_3-way'!A129+1/'True_Odds_Calculator_3-way'!B129+1/'True_Odds_Calculator_3-way'!C129-1)</f>
        <v>#NAME?</v>
      </c>
    </row>
    <row r="131" spans="4:11" x14ac:dyDescent="0.25">
      <c r="D131" t="e">
        <f ca="1">solve_for_c('True_Odds_Calculator_3-way'!A130,'True_Odds_Calculator_3-way'!B130,'True_Odds_Calculator_3-way'!C130,'Log_working_3-way'!B$1,'Log_working_3-way'!B$2)</f>
        <v>#NAME?</v>
      </c>
      <c r="F131" s="6" t="e">
        <f ca="1">IF('Log_working_3-way'!D131="","",1/'True_Odds_Calculator_3-way'!N130+1/'True_Odds_Calculator_3-way'!O130+1/'True_Odds_Calculator_3-way'!#REF!-1)</f>
        <v>#NAME?</v>
      </c>
      <c r="H131" s="6" t="e">
        <f ca="1">IF('Log_working_3-way'!$D131="","",'True_Odds_Calculator_3-way'!N130/'True_Odds_Calculator_3-way'!A130-1)</f>
        <v>#NAME?</v>
      </c>
      <c r="I131" s="6" t="e">
        <f ca="1">IF('Log_working_3-way'!$D131="","",'True_Odds_Calculator_3-way'!O130/'True_Odds_Calculator_3-way'!B130-1)</f>
        <v>#NAME?</v>
      </c>
      <c r="J131" s="6" t="e">
        <f ca="1">IF('Log_working_3-way'!$D131="","",'True_Odds_Calculator_3-way'!#REF!/'True_Odds_Calculator_3-way'!C130-1)</f>
        <v>#NAME?</v>
      </c>
      <c r="K131" s="6" t="e">
        <f ca="1">IF('Log_working_3-way'!$D131="","",1/'True_Odds_Calculator_3-way'!A130+1/'True_Odds_Calculator_3-way'!B130+1/'True_Odds_Calculator_3-way'!C130-1)</f>
        <v>#NAME?</v>
      </c>
    </row>
    <row r="132" spans="4:11" x14ac:dyDescent="0.25">
      <c r="D132" t="e">
        <f ca="1">solve_for_c('True_Odds_Calculator_3-way'!A131,'True_Odds_Calculator_3-way'!B131,'True_Odds_Calculator_3-way'!C131,'Log_working_3-way'!B$1,'Log_working_3-way'!B$2)</f>
        <v>#NAME?</v>
      </c>
      <c r="F132" s="6" t="e">
        <f ca="1">IF('Log_working_3-way'!D132="","",1/'True_Odds_Calculator_3-way'!N131+1/'True_Odds_Calculator_3-way'!O131+1/'True_Odds_Calculator_3-way'!#REF!-1)</f>
        <v>#NAME?</v>
      </c>
      <c r="H132" s="6" t="e">
        <f ca="1">IF('Log_working_3-way'!$D132="","",'True_Odds_Calculator_3-way'!N131/'True_Odds_Calculator_3-way'!A131-1)</f>
        <v>#NAME?</v>
      </c>
      <c r="I132" s="6" t="e">
        <f ca="1">IF('Log_working_3-way'!$D132="","",'True_Odds_Calculator_3-way'!O131/'True_Odds_Calculator_3-way'!B131-1)</f>
        <v>#NAME?</v>
      </c>
      <c r="J132" s="6" t="e">
        <f ca="1">IF('Log_working_3-way'!$D132="","",'True_Odds_Calculator_3-way'!#REF!/'True_Odds_Calculator_3-way'!C131-1)</f>
        <v>#NAME?</v>
      </c>
      <c r="K132" s="6" t="e">
        <f ca="1">IF('Log_working_3-way'!$D132="","",1/'True_Odds_Calculator_3-way'!A131+1/'True_Odds_Calculator_3-way'!B131+1/'True_Odds_Calculator_3-way'!C131-1)</f>
        <v>#NAME?</v>
      </c>
    </row>
    <row r="133" spans="4:11" x14ac:dyDescent="0.25">
      <c r="D133" t="e">
        <f ca="1">solve_for_c('True_Odds_Calculator_3-way'!A132,'True_Odds_Calculator_3-way'!B132,'True_Odds_Calculator_3-way'!C132,'Log_working_3-way'!B$1,'Log_working_3-way'!B$2)</f>
        <v>#NAME?</v>
      </c>
      <c r="F133" s="6" t="e">
        <f ca="1">IF('Log_working_3-way'!D133="","",1/'True_Odds_Calculator_3-way'!N132+1/'True_Odds_Calculator_3-way'!O132+1/'True_Odds_Calculator_3-way'!#REF!-1)</f>
        <v>#NAME?</v>
      </c>
      <c r="H133" s="6" t="e">
        <f ca="1">IF('Log_working_3-way'!$D133="","",'True_Odds_Calculator_3-way'!N132/'True_Odds_Calculator_3-way'!A132-1)</f>
        <v>#NAME?</v>
      </c>
      <c r="I133" s="6" t="e">
        <f ca="1">IF('Log_working_3-way'!$D133="","",'True_Odds_Calculator_3-way'!O132/'True_Odds_Calculator_3-way'!B132-1)</f>
        <v>#NAME?</v>
      </c>
      <c r="J133" s="6" t="e">
        <f ca="1">IF('Log_working_3-way'!$D133="","",'True_Odds_Calculator_3-way'!#REF!/'True_Odds_Calculator_3-way'!C132-1)</f>
        <v>#NAME?</v>
      </c>
      <c r="K133" s="6" t="e">
        <f ca="1">IF('Log_working_3-way'!$D133="","",1/'True_Odds_Calculator_3-way'!A132+1/'True_Odds_Calculator_3-way'!B132+1/'True_Odds_Calculator_3-way'!C132-1)</f>
        <v>#NAME?</v>
      </c>
    </row>
    <row r="134" spans="4:11" x14ac:dyDescent="0.25">
      <c r="D134" t="e">
        <f ca="1">solve_for_c('True_Odds_Calculator_3-way'!A133,'True_Odds_Calculator_3-way'!B133,'True_Odds_Calculator_3-way'!C133,'Log_working_3-way'!B$1,'Log_working_3-way'!B$2)</f>
        <v>#NAME?</v>
      </c>
      <c r="F134" s="6" t="e">
        <f ca="1">IF('Log_working_3-way'!D134="","",1/'True_Odds_Calculator_3-way'!N133+1/'True_Odds_Calculator_3-way'!O133+1/'True_Odds_Calculator_3-way'!#REF!-1)</f>
        <v>#NAME?</v>
      </c>
      <c r="H134" s="6" t="e">
        <f ca="1">IF('Log_working_3-way'!$D134="","",'True_Odds_Calculator_3-way'!N133/'True_Odds_Calculator_3-way'!A133-1)</f>
        <v>#NAME?</v>
      </c>
      <c r="I134" s="6" t="e">
        <f ca="1">IF('Log_working_3-way'!$D134="","",'True_Odds_Calculator_3-way'!O133/'True_Odds_Calculator_3-way'!B133-1)</f>
        <v>#NAME?</v>
      </c>
      <c r="J134" s="6" t="e">
        <f ca="1">IF('Log_working_3-way'!$D134="","",'True_Odds_Calculator_3-way'!#REF!/'True_Odds_Calculator_3-way'!C133-1)</f>
        <v>#NAME?</v>
      </c>
      <c r="K134" s="6" t="e">
        <f ca="1">IF('Log_working_3-way'!$D134="","",1/'True_Odds_Calculator_3-way'!A133+1/'True_Odds_Calculator_3-way'!B133+1/'True_Odds_Calculator_3-way'!C133-1)</f>
        <v>#NAME?</v>
      </c>
    </row>
    <row r="135" spans="4:11" x14ac:dyDescent="0.25">
      <c r="D135" t="e">
        <f ca="1">solve_for_c('True_Odds_Calculator_3-way'!A134,'True_Odds_Calculator_3-way'!B134,'True_Odds_Calculator_3-way'!C134,'Log_working_3-way'!B$1,'Log_working_3-way'!B$2)</f>
        <v>#NAME?</v>
      </c>
      <c r="F135" s="6" t="e">
        <f ca="1">IF('Log_working_3-way'!D135="","",1/'True_Odds_Calculator_3-way'!N134+1/'True_Odds_Calculator_3-way'!O134+1/'True_Odds_Calculator_3-way'!#REF!-1)</f>
        <v>#NAME?</v>
      </c>
      <c r="H135" s="6" t="e">
        <f ca="1">IF('Log_working_3-way'!$D135="","",'True_Odds_Calculator_3-way'!N134/'True_Odds_Calculator_3-way'!A134-1)</f>
        <v>#NAME?</v>
      </c>
      <c r="I135" s="6" t="e">
        <f ca="1">IF('Log_working_3-way'!$D135="","",'True_Odds_Calculator_3-way'!O134/'True_Odds_Calculator_3-way'!B134-1)</f>
        <v>#NAME?</v>
      </c>
      <c r="J135" s="6" t="e">
        <f ca="1">IF('Log_working_3-way'!$D135="","",'True_Odds_Calculator_3-way'!#REF!/'True_Odds_Calculator_3-way'!C134-1)</f>
        <v>#NAME?</v>
      </c>
      <c r="K135" s="6" t="e">
        <f ca="1">IF('Log_working_3-way'!$D135="","",1/'True_Odds_Calculator_3-way'!A134+1/'True_Odds_Calculator_3-way'!B134+1/'True_Odds_Calculator_3-way'!C134-1)</f>
        <v>#NAME?</v>
      </c>
    </row>
    <row r="136" spans="4:11" x14ac:dyDescent="0.25">
      <c r="D136" t="e">
        <f ca="1">solve_for_c('True_Odds_Calculator_3-way'!A135,'True_Odds_Calculator_3-way'!B135,'True_Odds_Calculator_3-way'!C135,'Log_working_3-way'!B$1,'Log_working_3-way'!B$2)</f>
        <v>#NAME?</v>
      </c>
      <c r="F136" s="6" t="e">
        <f ca="1">IF('Log_working_3-way'!D136="","",1/'True_Odds_Calculator_3-way'!N135+1/'True_Odds_Calculator_3-way'!O135+1/'True_Odds_Calculator_3-way'!#REF!-1)</f>
        <v>#NAME?</v>
      </c>
      <c r="H136" s="6" t="e">
        <f ca="1">IF('Log_working_3-way'!$D136="","",'True_Odds_Calculator_3-way'!N135/'True_Odds_Calculator_3-way'!A135-1)</f>
        <v>#NAME?</v>
      </c>
      <c r="I136" s="6" t="e">
        <f ca="1">IF('Log_working_3-way'!$D136="","",'True_Odds_Calculator_3-way'!O135/'True_Odds_Calculator_3-way'!B135-1)</f>
        <v>#NAME?</v>
      </c>
      <c r="J136" s="6" t="e">
        <f ca="1">IF('Log_working_3-way'!$D136="","",'True_Odds_Calculator_3-way'!#REF!/'True_Odds_Calculator_3-way'!C135-1)</f>
        <v>#NAME?</v>
      </c>
      <c r="K136" s="6" t="e">
        <f ca="1">IF('Log_working_3-way'!$D136="","",1/'True_Odds_Calculator_3-way'!A135+1/'True_Odds_Calculator_3-way'!B135+1/'True_Odds_Calculator_3-way'!C135-1)</f>
        <v>#NAME?</v>
      </c>
    </row>
    <row r="137" spans="4:11" x14ac:dyDescent="0.25">
      <c r="D137" t="e">
        <f ca="1">solve_for_c('True_Odds_Calculator_3-way'!A136,'True_Odds_Calculator_3-way'!B136,'True_Odds_Calculator_3-way'!C136,'Log_working_3-way'!B$1,'Log_working_3-way'!B$2)</f>
        <v>#NAME?</v>
      </c>
      <c r="F137" s="6" t="e">
        <f ca="1">IF('Log_working_3-way'!D137="","",1/'True_Odds_Calculator_3-way'!N136+1/'True_Odds_Calculator_3-way'!O136+1/'True_Odds_Calculator_3-way'!#REF!-1)</f>
        <v>#NAME?</v>
      </c>
      <c r="H137" s="6" t="e">
        <f ca="1">IF('Log_working_3-way'!$D137="","",'True_Odds_Calculator_3-way'!N136/'True_Odds_Calculator_3-way'!A136-1)</f>
        <v>#NAME?</v>
      </c>
      <c r="I137" s="6" t="e">
        <f ca="1">IF('Log_working_3-way'!$D137="","",'True_Odds_Calculator_3-way'!O136/'True_Odds_Calculator_3-way'!B136-1)</f>
        <v>#NAME?</v>
      </c>
      <c r="J137" s="6" t="e">
        <f ca="1">IF('Log_working_3-way'!$D137="","",'True_Odds_Calculator_3-way'!#REF!/'True_Odds_Calculator_3-way'!C136-1)</f>
        <v>#NAME?</v>
      </c>
      <c r="K137" s="6" t="e">
        <f ca="1">IF('Log_working_3-way'!$D137="","",1/'True_Odds_Calculator_3-way'!A136+1/'True_Odds_Calculator_3-way'!B136+1/'True_Odds_Calculator_3-way'!C136-1)</f>
        <v>#NAME?</v>
      </c>
    </row>
    <row r="138" spans="4:11" x14ac:dyDescent="0.25">
      <c r="D138" t="e">
        <f ca="1">solve_for_c('True_Odds_Calculator_3-way'!A137,'True_Odds_Calculator_3-way'!B137,'True_Odds_Calculator_3-way'!C137,'Log_working_3-way'!B$1,'Log_working_3-way'!B$2)</f>
        <v>#NAME?</v>
      </c>
      <c r="F138" s="6" t="e">
        <f ca="1">IF('Log_working_3-way'!D138="","",1/'True_Odds_Calculator_3-way'!N137+1/'True_Odds_Calculator_3-way'!O137+1/'True_Odds_Calculator_3-way'!#REF!-1)</f>
        <v>#NAME?</v>
      </c>
      <c r="H138" s="6" t="e">
        <f ca="1">IF('Log_working_3-way'!$D138="","",'True_Odds_Calculator_3-way'!N137/'True_Odds_Calculator_3-way'!A137-1)</f>
        <v>#NAME?</v>
      </c>
      <c r="I138" s="6" t="e">
        <f ca="1">IF('Log_working_3-way'!$D138="","",'True_Odds_Calculator_3-way'!O137/'True_Odds_Calculator_3-way'!B137-1)</f>
        <v>#NAME?</v>
      </c>
      <c r="J138" s="6" t="e">
        <f ca="1">IF('Log_working_3-way'!$D138="","",'True_Odds_Calculator_3-way'!#REF!/'True_Odds_Calculator_3-way'!C137-1)</f>
        <v>#NAME?</v>
      </c>
      <c r="K138" s="6" t="e">
        <f ca="1">IF('Log_working_3-way'!$D138="","",1/'True_Odds_Calculator_3-way'!A137+1/'True_Odds_Calculator_3-way'!B137+1/'True_Odds_Calculator_3-way'!C137-1)</f>
        <v>#NAME?</v>
      </c>
    </row>
    <row r="139" spans="4:11" x14ac:dyDescent="0.25">
      <c r="D139" t="e">
        <f ca="1">solve_for_c('True_Odds_Calculator_3-way'!A138,'True_Odds_Calculator_3-way'!B138,'True_Odds_Calculator_3-way'!C138,'Log_working_3-way'!B$1,'Log_working_3-way'!B$2)</f>
        <v>#NAME?</v>
      </c>
      <c r="F139" s="6" t="e">
        <f ca="1">IF('Log_working_3-way'!D139="","",1/'True_Odds_Calculator_3-way'!N138+1/'True_Odds_Calculator_3-way'!O138+1/'True_Odds_Calculator_3-way'!#REF!-1)</f>
        <v>#NAME?</v>
      </c>
      <c r="H139" s="6" t="e">
        <f ca="1">IF('Log_working_3-way'!$D139="","",'True_Odds_Calculator_3-way'!N138/'True_Odds_Calculator_3-way'!A138-1)</f>
        <v>#NAME?</v>
      </c>
      <c r="I139" s="6" t="e">
        <f ca="1">IF('Log_working_3-way'!$D139="","",'True_Odds_Calculator_3-way'!O138/'True_Odds_Calculator_3-way'!B138-1)</f>
        <v>#NAME?</v>
      </c>
      <c r="J139" s="6" t="e">
        <f ca="1">IF('Log_working_3-way'!$D139="","",'True_Odds_Calculator_3-way'!#REF!/'True_Odds_Calculator_3-way'!C138-1)</f>
        <v>#NAME?</v>
      </c>
      <c r="K139" s="6" t="e">
        <f ca="1">IF('Log_working_3-way'!$D139="","",1/'True_Odds_Calculator_3-way'!A138+1/'True_Odds_Calculator_3-way'!B138+1/'True_Odds_Calculator_3-way'!C138-1)</f>
        <v>#NAME?</v>
      </c>
    </row>
    <row r="140" spans="4:11" x14ac:dyDescent="0.25">
      <c r="D140" t="e">
        <f ca="1">solve_for_c('True_Odds_Calculator_3-way'!A139,'True_Odds_Calculator_3-way'!B139,'True_Odds_Calculator_3-way'!C139,'Log_working_3-way'!B$1,'Log_working_3-way'!B$2)</f>
        <v>#NAME?</v>
      </c>
      <c r="F140" s="6" t="e">
        <f ca="1">IF('Log_working_3-way'!D140="","",1/'True_Odds_Calculator_3-way'!N139+1/'True_Odds_Calculator_3-way'!O139+1/'True_Odds_Calculator_3-way'!#REF!-1)</f>
        <v>#NAME?</v>
      </c>
      <c r="H140" s="6" t="e">
        <f ca="1">IF('Log_working_3-way'!$D140="","",'True_Odds_Calculator_3-way'!N139/'True_Odds_Calculator_3-way'!A139-1)</f>
        <v>#NAME?</v>
      </c>
      <c r="I140" s="6" t="e">
        <f ca="1">IF('Log_working_3-way'!$D140="","",'True_Odds_Calculator_3-way'!O139/'True_Odds_Calculator_3-way'!B139-1)</f>
        <v>#NAME?</v>
      </c>
      <c r="J140" s="6" t="e">
        <f ca="1">IF('Log_working_3-way'!$D140="","",'True_Odds_Calculator_3-way'!#REF!/'True_Odds_Calculator_3-way'!C139-1)</f>
        <v>#NAME?</v>
      </c>
      <c r="K140" s="6" t="e">
        <f ca="1">IF('Log_working_3-way'!$D140="","",1/'True_Odds_Calculator_3-way'!A139+1/'True_Odds_Calculator_3-way'!B139+1/'True_Odds_Calculator_3-way'!C139-1)</f>
        <v>#NAME?</v>
      </c>
    </row>
    <row r="141" spans="4:11" x14ac:dyDescent="0.25">
      <c r="D141" t="e">
        <f ca="1">solve_for_c('True_Odds_Calculator_3-way'!A140,'True_Odds_Calculator_3-way'!B140,'True_Odds_Calculator_3-way'!C140,'Log_working_3-way'!B$1,'Log_working_3-way'!B$2)</f>
        <v>#NAME?</v>
      </c>
      <c r="F141" s="6" t="e">
        <f ca="1">IF('Log_working_3-way'!D141="","",1/'True_Odds_Calculator_3-way'!N140+1/'True_Odds_Calculator_3-way'!O140+1/'True_Odds_Calculator_3-way'!#REF!-1)</f>
        <v>#NAME?</v>
      </c>
      <c r="H141" s="6" t="e">
        <f ca="1">IF('Log_working_3-way'!$D141="","",'True_Odds_Calculator_3-way'!N140/'True_Odds_Calculator_3-way'!A140-1)</f>
        <v>#NAME?</v>
      </c>
      <c r="I141" s="6" t="e">
        <f ca="1">IF('Log_working_3-way'!$D141="","",'True_Odds_Calculator_3-way'!O140/'True_Odds_Calculator_3-way'!B140-1)</f>
        <v>#NAME?</v>
      </c>
      <c r="J141" s="6" t="e">
        <f ca="1">IF('Log_working_3-way'!$D141="","",'True_Odds_Calculator_3-way'!#REF!/'True_Odds_Calculator_3-way'!C140-1)</f>
        <v>#NAME?</v>
      </c>
      <c r="K141" s="6" t="e">
        <f ca="1">IF('Log_working_3-way'!$D141="","",1/'True_Odds_Calculator_3-way'!A140+1/'True_Odds_Calculator_3-way'!B140+1/'True_Odds_Calculator_3-way'!C140-1)</f>
        <v>#NAME?</v>
      </c>
    </row>
    <row r="142" spans="4:11" x14ac:dyDescent="0.25">
      <c r="D142" t="e">
        <f ca="1">solve_for_c('True_Odds_Calculator_3-way'!A141,'True_Odds_Calculator_3-way'!B141,'True_Odds_Calculator_3-way'!C141,'Log_working_3-way'!B$1,'Log_working_3-way'!B$2)</f>
        <v>#NAME?</v>
      </c>
      <c r="F142" s="6" t="e">
        <f ca="1">IF('Log_working_3-way'!D142="","",1/'True_Odds_Calculator_3-way'!N141+1/'True_Odds_Calculator_3-way'!O141+1/'True_Odds_Calculator_3-way'!#REF!-1)</f>
        <v>#NAME?</v>
      </c>
      <c r="H142" s="6" t="e">
        <f ca="1">IF('Log_working_3-way'!$D142="","",'True_Odds_Calculator_3-way'!N141/'True_Odds_Calculator_3-way'!A141-1)</f>
        <v>#NAME?</v>
      </c>
      <c r="I142" s="6" t="e">
        <f ca="1">IF('Log_working_3-way'!$D142="","",'True_Odds_Calculator_3-way'!O141/'True_Odds_Calculator_3-way'!B141-1)</f>
        <v>#NAME?</v>
      </c>
      <c r="J142" s="6" t="e">
        <f ca="1">IF('Log_working_3-way'!$D142="","",'True_Odds_Calculator_3-way'!#REF!/'True_Odds_Calculator_3-way'!C141-1)</f>
        <v>#NAME?</v>
      </c>
      <c r="K142" s="6" t="e">
        <f ca="1">IF('Log_working_3-way'!$D142="","",1/'True_Odds_Calculator_3-way'!A141+1/'True_Odds_Calculator_3-way'!B141+1/'True_Odds_Calculator_3-way'!C141-1)</f>
        <v>#NAME?</v>
      </c>
    </row>
    <row r="143" spans="4:11" x14ac:dyDescent="0.25">
      <c r="D143" t="e">
        <f ca="1">solve_for_c('True_Odds_Calculator_3-way'!A142,'True_Odds_Calculator_3-way'!B142,'True_Odds_Calculator_3-way'!C142,'Log_working_3-way'!B$1,'Log_working_3-way'!B$2)</f>
        <v>#NAME?</v>
      </c>
      <c r="F143" s="6" t="e">
        <f ca="1">IF('Log_working_3-way'!D143="","",1/'True_Odds_Calculator_3-way'!N142+1/'True_Odds_Calculator_3-way'!O142+1/'True_Odds_Calculator_3-way'!#REF!-1)</f>
        <v>#NAME?</v>
      </c>
      <c r="H143" s="6" t="e">
        <f ca="1">IF('Log_working_3-way'!$D143="","",'True_Odds_Calculator_3-way'!N142/'True_Odds_Calculator_3-way'!A142-1)</f>
        <v>#NAME?</v>
      </c>
      <c r="I143" s="6" t="e">
        <f ca="1">IF('Log_working_3-way'!$D143="","",'True_Odds_Calculator_3-way'!O142/'True_Odds_Calculator_3-way'!B142-1)</f>
        <v>#NAME?</v>
      </c>
      <c r="J143" s="6" t="e">
        <f ca="1">IF('Log_working_3-way'!$D143="","",'True_Odds_Calculator_3-way'!#REF!/'True_Odds_Calculator_3-way'!C142-1)</f>
        <v>#NAME?</v>
      </c>
      <c r="K143" s="6" t="e">
        <f ca="1">IF('Log_working_3-way'!$D143="","",1/'True_Odds_Calculator_3-way'!A142+1/'True_Odds_Calculator_3-way'!B142+1/'True_Odds_Calculator_3-way'!C142-1)</f>
        <v>#NAME?</v>
      </c>
    </row>
    <row r="144" spans="4:11" x14ac:dyDescent="0.25">
      <c r="D144" t="e">
        <f ca="1">solve_for_c('True_Odds_Calculator_3-way'!A143,'True_Odds_Calculator_3-way'!B143,'True_Odds_Calculator_3-way'!C143,'Log_working_3-way'!B$1,'Log_working_3-way'!B$2)</f>
        <v>#NAME?</v>
      </c>
      <c r="F144" s="6" t="e">
        <f ca="1">IF('Log_working_3-way'!D144="","",1/'True_Odds_Calculator_3-way'!N143+1/'True_Odds_Calculator_3-way'!O143+1/'True_Odds_Calculator_3-way'!#REF!-1)</f>
        <v>#NAME?</v>
      </c>
      <c r="H144" s="6" t="e">
        <f ca="1">IF('Log_working_3-way'!$D144="","",'True_Odds_Calculator_3-way'!N143/'True_Odds_Calculator_3-way'!A143-1)</f>
        <v>#NAME?</v>
      </c>
      <c r="I144" s="6" t="e">
        <f ca="1">IF('Log_working_3-way'!$D144="","",'True_Odds_Calculator_3-way'!O143/'True_Odds_Calculator_3-way'!B143-1)</f>
        <v>#NAME?</v>
      </c>
      <c r="J144" s="6" t="e">
        <f ca="1">IF('Log_working_3-way'!$D144="","",'True_Odds_Calculator_3-way'!#REF!/'True_Odds_Calculator_3-way'!C143-1)</f>
        <v>#NAME?</v>
      </c>
      <c r="K144" s="6" t="e">
        <f ca="1">IF('Log_working_3-way'!$D144="","",1/'True_Odds_Calculator_3-way'!A143+1/'True_Odds_Calculator_3-way'!B143+1/'True_Odds_Calculator_3-way'!C143-1)</f>
        <v>#NAME?</v>
      </c>
    </row>
    <row r="145" spans="4:11" x14ac:dyDescent="0.25">
      <c r="D145" t="e">
        <f ca="1">solve_for_c('True_Odds_Calculator_3-way'!A144,'True_Odds_Calculator_3-way'!B144,'True_Odds_Calculator_3-way'!C144,'Log_working_3-way'!B$1,'Log_working_3-way'!B$2)</f>
        <v>#NAME?</v>
      </c>
      <c r="F145" s="6" t="e">
        <f ca="1">IF('Log_working_3-way'!D145="","",1/'True_Odds_Calculator_3-way'!N144+1/'True_Odds_Calculator_3-way'!O144+1/'True_Odds_Calculator_3-way'!#REF!-1)</f>
        <v>#NAME?</v>
      </c>
      <c r="H145" s="6" t="e">
        <f ca="1">IF('Log_working_3-way'!$D145="","",'True_Odds_Calculator_3-way'!N144/'True_Odds_Calculator_3-way'!A144-1)</f>
        <v>#NAME?</v>
      </c>
      <c r="I145" s="6" t="e">
        <f ca="1">IF('Log_working_3-way'!$D145="","",'True_Odds_Calculator_3-way'!O144/'True_Odds_Calculator_3-way'!B144-1)</f>
        <v>#NAME?</v>
      </c>
      <c r="J145" s="6" t="e">
        <f ca="1">IF('Log_working_3-way'!$D145="","",'True_Odds_Calculator_3-way'!#REF!/'True_Odds_Calculator_3-way'!C144-1)</f>
        <v>#NAME?</v>
      </c>
      <c r="K145" s="6" t="e">
        <f ca="1">IF('Log_working_3-way'!$D145="","",1/'True_Odds_Calculator_3-way'!A144+1/'True_Odds_Calculator_3-way'!B144+1/'True_Odds_Calculator_3-way'!C144-1)</f>
        <v>#NAME?</v>
      </c>
    </row>
    <row r="146" spans="4:11" x14ac:dyDescent="0.25">
      <c r="D146" t="e">
        <f ca="1">solve_for_c('True_Odds_Calculator_3-way'!A145,'True_Odds_Calculator_3-way'!B145,'True_Odds_Calculator_3-way'!C145,'Log_working_3-way'!B$1,'Log_working_3-way'!B$2)</f>
        <v>#NAME?</v>
      </c>
      <c r="F146" s="6" t="e">
        <f ca="1">IF('Log_working_3-way'!D146="","",1/'True_Odds_Calculator_3-way'!N145+1/'True_Odds_Calculator_3-way'!O145+1/'True_Odds_Calculator_3-way'!#REF!-1)</f>
        <v>#NAME?</v>
      </c>
      <c r="H146" s="6" t="e">
        <f ca="1">IF('Log_working_3-way'!$D146="","",'True_Odds_Calculator_3-way'!N145/'True_Odds_Calculator_3-way'!A145-1)</f>
        <v>#NAME?</v>
      </c>
      <c r="I146" s="6" t="e">
        <f ca="1">IF('Log_working_3-way'!$D146="","",'True_Odds_Calculator_3-way'!O145/'True_Odds_Calculator_3-way'!B145-1)</f>
        <v>#NAME?</v>
      </c>
      <c r="J146" s="6" t="e">
        <f ca="1">IF('Log_working_3-way'!$D146="","",'True_Odds_Calculator_3-way'!#REF!/'True_Odds_Calculator_3-way'!C145-1)</f>
        <v>#NAME?</v>
      </c>
      <c r="K146" s="6" t="e">
        <f ca="1">IF('Log_working_3-way'!$D146="","",1/'True_Odds_Calculator_3-way'!A145+1/'True_Odds_Calculator_3-way'!B145+1/'True_Odds_Calculator_3-way'!C145-1)</f>
        <v>#NAME?</v>
      </c>
    </row>
    <row r="147" spans="4:11" x14ac:dyDescent="0.25">
      <c r="D147" t="e">
        <f ca="1">solve_for_c('True_Odds_Calculator_3-way'!A146,'True_Odds_Calculator_3-way'!B146,'True_Odds_Calculator_3-way'!C146,'Log_working_3-way'!B$1,'Log_working_3-way'!B$2)</f>
        <v>#NAME?</v>
      </c>
      <c r="F147" s="6" t="e">
        <f ca="1">IF('Log_working_3-way'!D147="","",1/'True_Odds_Calculator_3-way'!N146+1/'True_Odds_Calculator_3-way'!O146+1/'True_Odds_Calculator_3-way'!#REF!-1)</f>
        <v>#NAME?</v>
      </c>
      <c r="H147" s="6" t="e">
        <f ca="1">IF('Log_working_3-way'!$D147="","",'True_Odds_Calculator_3-way'!N146/'True_Odds_Calculator_3-way'!A146-1)</f>
        <v>#NAME?</v>
      </c>
      <c r="I147" s="6" t="e">
        <f ca="1">IF('Log_working_3-way'!$D147="","",'True_Odds_Calculator_3-way'!O146/'True_Odds_Calculator_3-way'!B146-1)</f>
        <v>#NAME?</v>
      </c>
      <c r="J147" s="6" t="e">
        <f ca="1">IF('Log_working_3-way'!$D147="","",'True_Odds_Calculator_3-way'!#REF!/'True_Odds_Calculator_3-way'!C146-1)</f>
        <v>#NAME?</v>
      </c>
      <c r="K147" s="6" t="e">
        <f ca="1">IF('Log_working_3-way'!$D147="","",1/'True_Odds_Calculator_3-way'!A146+1/'True_Odds_Calculator_3-way'!B146+1/'True_Odds_Calculator_3-way'!C146-1)</f>
        <v>#NAME?</v>
      </c>
    </row>
    <row r="148" spans="4:11" x14ac:dyDescent="0.25">
      <c r="D148" t="e">
        <f ca="1">solve_for_c('True_Odds_Calculator_3-way'!A147,'True_Odds_Calculator_3-way'!B147,'True_Odds_Calculator_3-way'!C147,'Log_working_3-way'!B$1,'Log_working_3-way'!B$2)</f>
        <v>#NAME?</v>
      </c>
      <c r="F148" s="6" t="e">
        <f ca="1">IF('Log_working_3-way'!D148="","",1/'True_Odds_Calculator_3-way'!N147+1/'True_Odds_Calculator_3-way'!O147+1/'True_Odds_Calculator_3-way'!#REF!-1)</f>
        <v>#NAME?</v>
      </c>
      <c r="H148" s="6" t="e">
        <f ca="1">IF('Log_working_3-way'!$D148="","",'True_Odds_Calculator_3-way'!N147/'True_Odds_Calculator_3-way'!A147-1)</f>
        <v>#NAME?</v>
      </c>
      <c r="I148" s="6" t="e">
        <f ca="1">IF('Log_working_3-way'!$D148="","",'True_Odds_Calculator_3-way'!O147/'True_Odds_Calculator_3-way'!B147-1)</f>
        <v>#NAME?</v>
      </c>
      <c r="J148" s="6" t="e">
        <f ca="1">IF('Log_working_3-way'!$D148="","",'True_Odds_Calculator_3-way'!#REF!/'True_Odds_Calculator_3-way'!C147-1)</f>
        <v>#NAME?</v>
      </c>
      <c r="K148" s="6" t="e">
        <f ca="1">IF('Log_working_3-way'!$D148="","",1/'True_Odds_Calculator_3-way'!A147+1/'True_Odds_Calculator_3-way'!B147+1/'True_Odds_Calculator_3-way'!C147-1)</f>
        <v>#NAME?</v>
      </c>
    </row>
    <row r="149" spans="4:11" x14ac:dyDescent="0.25">
      <c r="D149" t="e">
        <f ca="1">solve_for_c('True_Odds_Calculator_3-way'!A148,'True_Odds_Calculator_3-way'!B148,'True_Odds_Calculator_3-way'!C148,'Log_working_3-way'!B$1,'Log_working_3-way'!B$2)</f>
        <v>#NAME?</v>
      </c>
      <c r="F149" s="6" t="e">
        <f ca="1">IF('Log_working_3-way'!D149="","",1/'True_Odds_Calculator_3-way'!N148+1/'True_Odds_Calculator_3-way'!O148+1/'True_Odds_Calculator_3-way'!#REF!-1)</f>
        <v>#NAME?</v>
      </c>
      <c r="H149" s="6" t="e">
        <f ca="1">IF('Log_working_3-way'!$D149="","",'True_Odds_Calculator_3-way'!N148/'True_Odds_Calculator_3-way'!A148-1)</f>
        <v>#NAME?</v>
      </c>
      <c r="I149" s="6" t="e">
        <f ca="1">IF('Log_working_3-way'!$D149="","",'True_Odds_Calculator_3-way'!O148/'True_Odds_Calculator_3-way'!B148-1)</f>
        <v>#NAME?</v>
      </c>
      <c r="J149" s="6" t="e">
        <f ca="1">IF('Log_working_3-way'!$D149="","",'True_Odds_Calculator_3-way'!#REF!/'True_Odds_Calculator_3-way'!C148-1)</f>
        <v>#NAME?</v>
      </c>
      <c r="K149" s="6" t="e">
        <f ca="1">IF('Log_working_3-way'!$D149="","",1/'True_Odds_Calculator_3-way'!A148+1/'True_Odds_Calculator_3-way'!B148+1/'True_Odds_Calculator_3-way'!C148-1)</f>
        <v>#NAME?</v>
      </c>
    </row>
    <row r="150" spans="4:11" x14ac:dyDescent="0.25">
      <c r="D150" t="e">
        <f ca="1">solve_for_c('True_Odds_Calculator_3-way'!A149,'True_Odds_Calculator_3-way'!B149,'True_Odds_Calculator_3-way'!C149,'Log_working_3-way'!B$1,'Log_working_3-way'!B$2)</f>
        <v>#NAME?</v>
      </c>
      <c r="F150" s="6" t="e">
        <f ca="1">IF('Log_working_3-way'!D150="","",1/'True_Odds_Calculator_3-way'!N149+1/'True_Odds_Calculator_3-way'!O149+1/'True_Odds_Calculator_3-way'!#REF!-1)</f>
        <v>#NAME?</v>
      </c>
      <c r="H150" s="6" t="e">
        <f ca="1">IF('Log_working_3-way'!$D150="","",'True_Odds_Calculator_3-way'!N149/'True_Odds_Calculator_3-way'!A149-1)</f>
        <v>#NAME?</v>
      </c>
      <c r="I150" s="6" t="e">
        <f ca="1">IF('Log_working_3-way'!$D150="","",'True_Odds_Calculator_3-way'!O149/'True_Odds_Calculator_3-way'!B149-1)</f>
        <v>#NAME?</v>
      </c>
      <c r="J150" s="6" t="e">
        <f ca="1">IF('Log_working_3-way'!$D150="","",'True_Odds_Calculator_3-way'!#REF!/'True_Odds_Calculator_3-way'!C149-1)</f>
        <v>#NAME?</v>
      </c>
      <c r="K150" s="6" t="e">
        <f ca="1">IF('Log_working_3-way'!$D150="","",1/'True_Odds_Calculator_3-way'!A149+1/'True_Odds_Calculator_3-way'!B149+1/'True_Odds_Calculator_3-way'!C149-1)</f>
        <v>#NAME?</v>
      </c>
    </row>
    <row r="151" spans="4:11" x14ac:dyDescent="0.25">
      <c r="D151" t="e">
        <f ca="1">solve_for_c('True_Odds_Calculator_3-way'!A150,'True_Odds_Calculator_3-way'!B150,'True_Odds_Calculator_3-way'!C150,'Log_working_3-way'!B$1,'Log_working_3-way'!B$2)</f>
        <v>#NAME?</v>
      </c>
      <c r="F151" s="6" t="e">
        <f ca="1">IF('Log_working_3-way'!D151="","",1/'True_Odds_Calculator_3-way'!N150+1/'True_Odds_Calculator_3-way'!O150+1/'True_Odds_Calculator_3-way'!#REF!-1)</f>
        <v>#NAME?</v>
      </c>
      <c r="H151" s="6" t="e">
        <f ca="1">IF('Log_working_3-way'!$D151="","",'True_Odds_Calculator_3-way'!N150/'True_Odds_Calculator_3-way'!A150-1)</f>
        <v>#NAME?</v>
      </c>
      <c r="I151" s="6" t="e">
        <f ca="1">IF('Log_working_3-way'!$D151="","",'True_Odds_Calculator_3-way'!O150/'True_Odds_Calculator_3-way'!B150-1)</f>
        <v>#NAME?</v>
      </c>
      <c r="J151" s="6" t="e">
        <f ca="1">IF('Log_working_3-way'!$D151="","",'True_Odds_Calculator_3-way'!#REF!/'True_Odds_Calculator_3-way'!C150-1)</f>
        <v>#NAME?</v>
      </c>
      <c r="K151" s="6" t="e">
        <f ca="1">IF('Log_working_3-way'!$D151="","",1/'True_Odds_Calculator_3-way'!A150+1/'True_Odds_Calculator_3-way'!B150+1/'True_Odds_Calculator_3-way'!C150-1)</f>
        <v>#NAME?</v>
      </c>
    </row>
    <row r="152" spans="4:11" x14ac:dyDescent="0.25">
      <c r="D152" t="e">
        <f ca="1">solve_for_c('True_Odds_Calculator_3-way'!A151,'True_Odds_Calculator_3-way'!B151,'True_Odds_Calculator_3-way'!C151,'Log_working_3-way'!B$1,'Log_working_3-way'!B$2)</f>
        <v>#NAME?</v>
      </c>
      <c r="F152" s="6" t="e">
        <f ca="1">IF('Log_working_3-way'!D152="","",1/'True_Odds_Calculator_3-way'!N151+1/'True_Odds_Calculator_3-way'!O151+1/'True_Odds_Calculator_3-way'!#REF!-1)</f>
        <v>#NAME?</v>
      </c>
      <c r="H152" s="6" t="e">
        <f ca="1">IF('Log_working_3-way'!$D152="","",'True_Odds_Calculator_3-way'!N151/'True_Odds_Calculator_3-way'!A151-1)</f>
        <v>#NAME?</v>
      </c>
      <c r="I152" s="6" t="e">
        <f ca="1">IF('Log_working_3-way'!$D152="","",'True_Odds_Calculator_3-way'!O151/'True_Odds_Calculator_3-way'!B151-1)</f>
        <v>#NAME?</v>
      </c>
      <c r="J152" s="6" t="e">
        <f ca="1">IF('Log_working_3-way'!$D152="","",'True_Odds_Calculator_3-way'!#REF!/'True_Odds_Calculator_3-way'!C151-1)</f>
        <v>#NAME?</v>
      </c>
      <c r="K152" s="6" t="e">
        <f ca="1">IF('Log_working_3-way'!$D152="","",1/'True_Odds_Calculator_3-way'!A151+1/'True_Odds_Calculator_3-way'!B151+1/'True_Odds_Calculator_3-way'!C151-1)</f>
        <v>#NAME?</v>
      </c>
    </row>
    <row r="153" spans="4:11" x14ac:dyDescent="0.25">
      <c r="D153" t="e">
        <f ca="1">solve_for_c('True_Odds_Calculator_3-way'!A152,'True_Odds_Calculator_3-way'!B152,'True_Odds_Calculator_3-way'!C152,'Log_working_3-way'!B$1,'Log_working_3-way'!B$2)</f>
        <v>#NAME?</v>
      </c>
      <c r="F153" s="6" t="e">
        <f ca="1">IF('Log_working_3-way'!D153="","",1/'True_Odds_Calculator_3-way'!N152+1/'True_Odds_Calculator_3-way'!O152+1/'True_Odds_Calculator_3-way'!#REF!-1)</f>
        <v>#NAME?</v>
      </c>
      <c r="H153" s="6" t="e">
        <f ca="1">IF('Log_working_3-way'!$D153="","",'True_Odds_Calculator_3-way'!N152/'True_Odds_Calculator_3-way'!A152-1)</f>
        <v>#NAME?</v>
      </c>
      <c r="I153" s="6" t="e">
        <f ca="1">IF('Log_working_3-way'!$D153="","",'True_Odds_Calculator_3-way'!O152/'True_Odds_Calculator_3-way'!B152-1)</f>
        <v>#NAME?</v>
      </c>
      <c r="J153" s="6" t="e">
        <f ca="1">IF('Log_working_3-way'!$D153="","",'True_Odds_Calculator_3-way'!#REF!/'True_Odds_Calculator_3-way'!C152-1)</f>
        <v>#NAME?</v>
      </c>
      <c r="K153" s="6" t="e">
        <f ca="1">IF('Log_working_3-way'!$D153="","",1/'True_Odds_Calculator_3-way'!A152+1/'True_Odds_Calculator_3-way'!B152+1/'True_Odds_Calculator_3-way'!C152-1)</f>
        <v>#NAME?</v>
      </c>
    </row>
    <row r="154" spans="4:11" x14ac:dyDescent="0.25">
      <c r="D154" t="e">
        <f ca="1">solve_for_c('True_Odds_Calculator_3-way'!A153,'True_Odds_Calculator_3-way'!B153,'True_Odds_Calculator_3-way'!C153,'Log_working_3-way'!B$1,'Log_working_3-way'!B$2)</f>
        <v>#NAME?</v>
      </c>
      <c r="F154" s="6" t="e">
        <f ca="1">IF('Log_working_3-way'!D154="","",1/'True_Odds_Calculator_3-way'!N153+1/'True_Odds_Calculator_3-way'!O153+1/'True_Odds_Calculator_3-way'!#REF!-1)</f>
        <v>#NAME?</v>
      </c>
      <c r="H154" s="6" t="e">
        <f ca="1">IF('Log_working_3-way'!$D154="","",'True_Odds_Calculator_3-way'!N153/'True_Odds_Calculator_3-way'!A153-1)</f>
        <v>#NAME?</v>
      </c>
      <c r="I154" s="6" t="e">
        <f ca="1">IF('Log_working_3-way'!$D154="","",'True_Odds_Calculator_3-way'!O153/'True_Odds_Calculator_3-way'!B153-1)</f>
        <v>#NAME?</v>
      </c>
      <c r="J154" s="6" t="e">
        <f ca="1">IF('Log_working_3-way'!$D154="","",'True_Odds_Calculator_3-way'!#REF!/'True_Odds_Calculator_3-way'!C153-1)</f>
        <v>#NAME?</v>
      </c>
      <c r="K154" s="6" t="e">
        <f ca="1">IF('Log_working_3-way'!$D154="","",1/'True_Odds_Calculator_3-way'!A153+1/'True_Odds_Calculator_3-way'!B153+1/'True_Odds_Calculator_3-way'!C153-1)</f>
        <v>#NAME?</v>
      </c>
    </row>
    <row r="155" spans="4:11" x14ac:dyDescent="0.25">
      <c r="D155" t="e">
        <f ca="1">solve_for_c('True_Odds_Calculator_3-way'!A154,'True_Odds_Calculator_3-way'!B154,'True_Odds_Calculator_3-way'!C154,'Log_working_3-way'!B$1,'Log_working_3-way'!B$2)</f>
        <v>#NAME?</v>
      </c>
      <c r="F155" s="6" t="e">
        <f ca="1">IF('Log_working_3-way'!D155="","",1/'True_Odds_Calculator_3-way'!N154+1/'True_Odds_Calculator_3-way'!O154+1/'True_Odds_Calculator_3-way'!#REF!-1)</f>
        <v>#NAME?</v>
      </c>
      <c r="H155" s="6" t="e">
        <f ca="1">IF('Log_working_3-way'!$D155="","",'True_Odds_Calculator_3-way'!N154/'True_Odds_Calculator_3-way'!A154-1)</f>
        <v>#NAME?</v>
      </c>
      <c r="I155" s="6" t="e">
        <f ca="1">IF('Log_working_3-way'!$D155="","",'True_Odds_Calculator_3-way'!O154/'True_Odds_Calculator_3-way'!B154-1)</f>
        <v>#NAME?</v>
      </c>
      <c r="J155" s="6" t="e">
        <f ca="1">IF('Log_working_3-way'!$D155="","",'True_Odds_Calculator_3-way'!#REF!/'True_Odds_Calculator_3-way'!C154-1)</f>
        <v>#NAME?</v>
      </c>
      <c r="K155" s="6" t="e">
        <f ca="1">IF('Log_working_3-way'!$D155="","",1/'True_Odds_Calculator_3-way'!A154+1/'True_Odds_Calculator_3-way'!B154+1/'True_Odds_Calculator_3-way'!C154-1)</f>
        <v>#NAME?</v>
      </c>
    </row>
    <row r="156" spans="4:11" x14ac:dyDescent="0.25">
      <c r="D156" t="e">
        <f ca="1">solve_for_c('True_Odds_Calculator_3-way'!A155,'True_Odds_Calculator_3-way'!B155,'True_Odds_Calculator_3-way'!C155,'Log_working_3-way'!B$1,'Log_working_3-way'!B$2)</f>
        <v>#NAME?</v>
      </c>
      <c r="F156" s="6" t="e">
        <f ca="1">IF('Log_working_3-way'!D156="","",1/'True_Odds_Calculator_3-way'!N155+1/'True_Odds_Calculator_3-way'!O155+1/'True_Odds_Calculator_3-way'!#REF!-1)</f>
        <v>#NAME?</v>
      </c>
      <c r="H156" s="6" t="e">
        <f ca="1">IF('Log_working_3-way'!$D156="","",'True_Odds_Calculator_3-way'!N155/'True_Odds_Calculator_3-way'!A155-1)</f>
        <v>#NAME?</v>
      </c>
      <c r="I156" s="6" t="e">
        <f ca="1">IF('Log_working_3-way'!$D156="","",'True_Odds_Calculator_3-way'!O155/'True_Odds_Calculator_3-way'!B155-1)</f>
        <v>#NAME?</v>
      </c>
      <c r="J156" s="6" t="e">
        <f ca="1">IF('Log_working_3-way'!$D156="","",'True_Odds_Calculator_3-way'!#REF!/'True_Odds_Calculator_3-way'!C155-1)</f>
        <v>#NAME?</v>
      </c>
      <c r="K156" s="6" t="e">
        <f ca="1">IF('Log_working_3-way'!$D156="","",1/'True_Odds_Calculator_3-way'!A155+1/'True_Odds_Calculator_3-way'!B155+1/'True_Odds_Calculator_3-way'!C155-1)</f>
        <v>#NAME?</v>
      </c>
    </row>
    <row r="157" spans="4:11" x14ac:dyDescent="0.25">
      <c r="D157" t="e">
        <f ca="1">solve_for_c('True_Odds_Calculator_3-way'!A156,'True_Odds_Calculator_3-way'!B156,'True_Odds_Calculator_3-way'!C156,'Log_working_3-way'!B$1,'Log_working_3-way'!B$2)</f>
        <v>#NAME?</v>
      </c>
      <c r="F157" s="6" t="e">
        <f ca="1">IF('Log_working_3-way'!D157="","",1/'True_Odds_Calculator_3-way'!N156+1/'True_Odds_Calculator_3-way'!O156+1/'True_Odds_Calculator_3-way'!#REF!-1)</f>
        <v>#NAME?</v>
      </c>
      <c r="H157" s="6" t="e">
        <f ca="1">IF('Log_working_3-way'!$D157="","",'True_Odds_Calculator_3-way'!N156/'True_Odds_Calculator_3-way'!A156-1)</f>
        <v>#NAME?</v>
      </c>
      <c r="I157" s="6" t="e">
        <f ca="1">IF('Log_working_3-way'!$D157="","",'True_Odds_Calculator_3-way'!O156/'True_Odds_Calculator_3-way'!B156-1)</f>
        <v>#NAME?</v>
      </c>
      <c r="J157" s="6" t="e">
        <f ca="1">IF('Log_working_3-way'!$D157="","",'True_Odds_Calculator_3-way'!#REF!/'True_Odds_Calculator_3-way'!C156-1)</f>
        <v>#NAME?</v>
      </c>
      <c r="K157" s="6" t="e">
        <f ca="1">IF('Log_working_3-way'!$D157="","",1/'True_Odds_Calculator_3-way'!A156+1/'True_Odds_Calculator_3-way'!B156+1/'True_Odds_Calculator_3-way'!C156-1)</f>
        <v>#NAME?</v>
      </c>
    </row>
    <row r="158" spans="4:11" x14ac:dyDescent="0.25">
      <c r="D158" t="e">
        <f ca="1">solve_for_c('True_Odds_Calculator_3-way'!A157,'True_Odds_Calculator_3-way'!B157,'True_Odds_Calculator_3-way'!C157,'Log_working_3-way'!B$1,'Log_working_3-way'!B$2)</f>
        <v>#NAME?</v>
      </c>
      <c r="F158" s="6" t="e">
        <f ca="1">IF('Log_working_3-way'!D158="","",1/'True_Odds_Calculator_3-way'!N157+1/'True_Odds_Calculator_3-way'!O157+1/'True_Odds_Calculator_3-way'!#REF!-1)</f>
        <v>#NAME?</v>
      </c>
      <c r="H158" s="6" t="e">
        <f ca="1">IF('Log_working_3-way'!$D158="","",'True_Odds_Calculator_3-way'!N157/'True_Odds_Calculator_3-way'!A157-1)</f>
        <v>#NAME?</v>
      </c>
      <c r="I158" s="6" t="e">
        <f ca="1">IF('Log_working_3-way'!$D158="","",'True_Odds_Calculator_3-way'!O157/'True_Odds_Calculator_3-way'!B157-1)</f>
        <v>#NAME?</v>
      </c>
      <c r="J158" s="6" t="e">
        <f ca="1">IF('Log_working_3-way'!$D158="","",'True_Odds_Calculator_3-way'!#REF!/'True_Odds_Calculator_3-way'!C157-1)</f>
        <v>#NAME?</v>
      </c>
      <c r="K158" s="6" t="e">
        <f ca="1">IF('Log_working_3-way'!$D158="","",1/'True_Odds_Calculator_3-way'!A157+1/'True_Odds_Calculator_3-way'!B157+1/'True_Odds_Calculator_3-way'!C157-1)</f>
        <v>#NAME?</v>
      </c>
    </row>
    <row r="159" spans="4:11" x14ac:dyDescent="0.25">
      <c r="D159" t="e">
        <f ca="1">solve_for_c('True_Odds_Calculator_3-way'!A158,'True_Odds_Calculator_3-way'!B158,'True_Odds_Calculator_3-way'!C158,'Log_working_3-way'!B$1,'Log_working_3-way'!B$2)</f>
        <v>#NAME?</v>
      </c>
      <c r="F159" s="6" t="e">
        <f ca="1">IF('Log_working_3-way'!D159="","",1/'True_Odds_Calculator_3-way'!N158+1/'True_Odds_Calculator_3-way'!O158+1/'True_Odds_Calculator_3-way'!#REF!-1)</f>
        <v>#NAME?</v>
      </c>
      <c r="H159" s="6" t="e">
        <f ca="1">IF('Log_working_3-way'!$D159="","",'True_Odds_Calculator_3-way'!N158/'True_Odds_Calculator_3-way'!A158-1)</f>
        <v>#NAME?</v>
      </c>
      <c r="I159" s="6" t="e">
        <f ca="1">IF('Log_working_3-way'!$D159="","",'True_Odds_Calculator_3-way'!O158/'True_Odds_Calculator_3-way'!B158-1)</f>
        <v>#NAME?</v>
      </c>
      <c r="J159" s="6" t="e">
        <f ca="1">IF('Log_working_3-way'!$D159="","",'True_Odds_Calculator_3-way'!#REF!/'True_Odds_Calculator_3-way'!C158-1)</f>
        <v>#NAME?</v>
      </c>
      <c r="K159" s="6" t="e">
        <f ca="1">IF('Log_working_3-way'!$D159="","",1/'True_Odds_Calculator_3-way'!A158+1/'True_Odds_Calculator_3-way'!B158+1/'True_Odds_Calculator_3-way'!C158-1)</f>
        <v>#NAME?</v>
      </c>
    </row>
    <row r="160" spans="4:11" x14ac:dyDescent="0.25">
      <c r="D160" t="e">
        <f ca="1">solve_for_c('True_Odds_Calculator_3-way'!A159,'True_Odds_Calculator_3-way'!B159,'True_Odds_Calculator_3-way'!C159,'Log_working_3-way'!B$1,'Log_working_3-way'!B$2)</f>
        <v>#NAME?</v>
      </c>
      <c r="F160" s="6" t="e">
        <f ca="1">IF('Log_working_3-way'!D160="","",1/'True_Odds_Calculator_3-way'!N159+1/'True_Odds_Calculator_3-way'!O159+1/'True_Odds_Calculator_3-way'!#REF!-1)</f>
        <v>#NAME?</v>
      </c>
      <c r="H160" s="6" t="e">
        <f ca="1">IF('Log_working_3-way'!$D160="","",'True_Odds_Calculator_3-way'!N159/'True_Odds_Calculator_3-way'!A159-1)</f>
        <v>#NAME?</v>
      </c>
      <c r="I160" s="6" t="e">
        <f ca="1">IF('Log_working_3-way'!$D160="","",'True_Odds_Calculator_3-way'!O159/'True_Odds_Calculator_3-way'!B159-1)</f>
        <v>#NAME?</v>
      </c>
      <c r="J160" s="6" t="e">
        <f ca="1">IF('Log_working_3-way'!$D160="","",'True_Odds_Calculator_3-way'!#REF!/'True_Odds_Calculator_3-way'!C159-1)</f>
        <v>#NAME?</v>
      </c>
      <c r="K160" s="6" t="e">
        <f ca="1">IF('Log_working_3-way'!$D160="","",1/'True_Odds_Calculator_3-way'!A159+1/'True_Odds_Calculator_3-way'!B159+1/'True_Odds_Calculator_3-way'!C159-1)</f>
        <v>#NAME?</v>
      </c>
    </row>
    <row r="161" spans="4:11" x14ac:dyDescent="0.25">
      <c r="D161" t="e">
        <f ca="1">solve_for_c('True_Odds_Calculator_3-way'!A160,'True_Odds_Calculator_3-way'!B160,'True_Odds_Calculator_3-way'!C160,'Log_working_3-way'!B$1,'Log_working_3-way'!B$2)</f>
        <v>#NAME?</v>
      </c>
      <c r="F161" s="6" t="e">
        <f ca="1">IF('Log_working_3-way'!D161="","",1/'True_Odds_Calculator_3-way'!N160+1/'True_Odds_Calculator_3-way'!O160+1/'True_Odds_Calculator_3-way'!#REF!-1)</f>
        <v>#NAME?</v>
      </c>
      <c r="H161" s="6" t="e">
        <f ca="1">IF('Log_working_3-way'!$D161="","",'True_Odds_Calculator_3-way'!N160/'True_Odds_Calculator_3-way'!A160-1)</f>
        <v>#NAME?</v>
      </c>
      <c r="I161" s="6" t="e">
        <f ca="1">IF('Log_working_3-way'!$D161="","",'True_Odds_Calculator_3-way'!O160/'True_Odds_Calculator_3-way'!B160-1)</f>
        <v>#NAME?</v>
      </c>
      <c r="J161" s="6" t="e">
        <f ca="1">IF('Log_working_3-way'!$D161="","",'True_Odds_Calculator_3-way'!#REF!/'True_Odds_Calculator_3-way'!C160-1)</f>
        <v>#NAME?</v>
      </c>
      <c r="K161" s="6" t="e">
        <f ca="1">IF('Log_working_3-way'!$D161="","",1/'True_Odds_Calculator_3-way'!A160+1/'True_Odds_Calculator_3-way'!B160+1/'True_Odds_Calculator_3-way'!C160-1)</f>
        <v>#NAME?</v>
      </c>
    </row>
    <row r="162" spans="4:11" x14ac:dyDescent="0.25">
      <c r="D162" t="e">
        <f ca="1">solve_for_c('True_Odds_Calculator_3-way'!A161,'True_Odds_Calculator_3-way'!B161,'True_Odds_Calculator_3-way'!C161,'Log_working_3-way'!B$1,'Log_working_3-way'!B$2)</f>
        <v>#NAME?</v>
      </c>
      <c r="F162" s="6" t="e">
        <f ca="1">IF('Log_working_3-way'!D162="","",1/'True_Odds_Calculator_3-way'!N161+1/'True_Odds_Calculator_3-way'!O161+1/'True_Odds_Calculator_3-way'!#REF!-1)</f>
        <v>#NAME?</v>
      </c>
      <c r="H162" s="6" t="e">
        <f ca="1">IF('Log_working_3-way'!$D162="","",'True_Odds_Calculator_3-way'!N161/'True_Odds_Calculator_3-way'!A161-1)</f>
        <v>#NAME?</v>
      </c>
      <c r="I162" s="6" t="e">
        <f ca="1">IF('Log_working_3-way'!$D162="","",'True_Odds_Calculator_3-way'!O161/'True_Odds_Calculator_3-way'!B161-1)</f>
        <v>#NAME?</v>
      </c>
      <c r="J162" s="6" t="e">
        <f ca="1">IF('Log_working_3-way'!$D162="","",'True_Odds_Calculator_3-way'!#REF!/'True_Odds_Calculator_3-way'!C161-1)</f>
        <v>#NAME?</v>
      </c>
      <c r="K162" s="6" t="e">
        <f ca="1">IF('Log_working_3-way'!$D162="","",1/'True_Odds_Calculator_3-way'!A161+1/'True_Odds_Calculator_3-way'!B161+1/'True_Odds_Calculator_3-way'!C161-1)</f>
        <v>#NAME?</v>
      </c>
    </row>
    <row r="163" spans="4:11" x14ac:dyDescent="0.25">
      <c r="D163" t="e">
        <f ca="1">solve_for_c('True_Odds_Calculator_3-way'!A162,'True_Odds_Calculator_3-way'!B162,'True_Odds_Calculator_3-way'!C162,'Log_working_3-way'!B$1,'Log_working_3-way'!B$2)</f>
        <v>#NAME?</v>
      </c>
      <c r="F163" s="6" t="e">
        <f ca="1">IF('Log_working_3-way'!D163="","",1/'True_Odds_Calculator_3-way'!N162+1/'True_Odds_Calculator_3-way'!O162+1/'True_Odds_Calculator_3-way'!#REF!-1)</f>
        <v>#NAME?</v>
      </c>
      <c r="H163" s="6" t="e">
        <f ca="1">IF('Log_working_3-way'!$D163="","",'True_Odds_Calculator_3-way'!N162/'True_Odds_Calculator_3-way'!A162-1)</f>
        <v>#NAME?</v>
      </c>
      <c r="I163" s="6" t="e">
        <f ca="1">IF('Log_working_3-way'!$D163="","",'True_Odds_Calculator_3-way'!O162/'True_Odds_Calculator_3-way'!B162-1)</f>
        <v>#NAME?</v>
      </c>
      <c r="J163" s="6" t="e">
        <f ca="1">IF('Log_working_3-way'!$D163="","",'True_Odds_Calculator_3-way'!#REF!/'True_Odds_Calculator_3-way'!C162-1)</f>
        <v>#NAME?</v>
      </c>
      <c r="K163" s="6" t="e">
        <f ca="1">IF('Log_working_3-way'!$D163="","",1/'True_Odds_Calculator_3-way'!A162+1/'True_Odds_Calculator_3-way'!B162+1/'True_Odds_Calculator_3-way'!C162-1)</f>
        <v>#NAME?</v>
      </c>
    </row>
    <row r="164" spans="4:11" x14ac:dyDescent="0.25">
      <c r="D164" t="e">
        <f ca="1">solve_for_c('True_Odds_Calculator_3-way'!A163,'True_Odds_Calculator_3-way'!B163,'True_Odds_Calculator_3-way'!C163,'Log_working_3-way'!B$1,'Log_working_3-way'!B$2)</f>
        <v>#NAME?</v>
      </c>
      <c r="F164" s="6" t="e">
        <f ca="1">IF('Log_working_3-way'!D164="","",1/'True_Odds_Calculator_3-way'!N163+1/'True_Odds_Calculator_3-way'!O163+1/'True_Odds_Calculator_3-way'!#REF!-1)</f>
        <v>#NAME?</v>
      </c>
      <c r="H164" s="6" t="e">
        <f ca="1">IF('Log_working_3-way'!$D164="","",'True_Odds_Calculator_3-way'!N163/'True_Odds_Calculator_3-way'!A163-1)</f>
        <v>#NAME?</v>
      </c>
      <c r="I164" s="6" t="e">
        <f ca="1">IF('Log_working_3-way'!$D164="","",'True_Odds_Calculator_3-way'!O163/'True_Odds_Calculator_3-way'!B163-1)</f>
        <v>#NAME?</v>
      </c>
      <c r="J164" s="6" t="e">
        <f ca="1">IF('Log_working_3-way'!$D164="","",'True_Odds_Calculator_3-way'!#REF!/'True_Odds_Calculator_3-way'!C163-1)</f>
        <v>#NAME?</v>
      </c>
      <c r="K164" s="6" t="e">
        <f ca="1">IF('Log_working_3-way'!$D164="","",1/'True_Odds_Calculator_3-way'!A163+1/'True_Odds_Calculator_3-way'!B163+1/'True_Odds_Calculator_3-way'!C163-1)</f>
        <v>#NAME?</v>
      </c>
    </row>
    <row r="165" spans="4:11" x14ac:dyDescent="0.25">
      <c r="D165" t="e">
        <f ca="1">solve_for_c('True_Odds_Calculator_3-way'!A164,'True_Odds_Calculator_3-way'!B164,'True_Odds_Calculator_3-way'!C164,'Log_working_3-way'!B$1,'Log_working_3-way'!B$2)</f>
        <v>#NAME?</v>
      </c>
      <c r="F165" s="6" t="e">
        <f ca="1">IF('Log_working_3-way'!D165="","",1/'True_Odds_Calculator_3-way'!N164+1/'True_Odds_Calculator_3-way'!O164+1/'True_Odds_Calculator_3-way'!#REF!-1)</f>
        <v>#NAME?</v>
      </c>
      <c r="H165" s="6" t="e">
        <f ca="1">IF('Log_working_3-way'!$D165="","",'True_Odds_Calculator_3-way'!N164/'True_Odds_Calculator_3-way'!A164-1)</f>
        <v>#NAME?</v>
      </c>
      <c r="I165" s="6" t="e">
        <f ca="1">IF('Log_working_3-way'!$D165="","",'True_Odds_Calculator_3-way'!O164/'True_Odds_Calculator_3-way'!B164-1)</f>
        <v>#NAME?</v>
      </c>
      <c r="J165" s="6" t="e">
        <f ca="1">IF('Log_working_3-way'!$D165="","",'True_Odds_Calculator_3-way'!#REF!/'True_Odds_Calculator_3-way'!C164-1)</f>
        <v>#NAME?</v>
      </c>
      <c r="K165" s="6" t="e">
        <f ca="1">IF('Log_working_3-way'!$D165="","",1/'True_Odds_Calculator_3-way'!A164+1/'True_Odds_Calculator_3-way'!B164+1/'True_Odds_Calculator_3-way'!C164-1)</f>
        <v>#NAME?</v>
      </c>
    </row>
    <row r="166" spans="4:11" x14ac:dyDescent="0.25">
      <c r="D166" t="e">
        <f ca="1">solve_for_c('True_Odds_Calculator_3-way'!A165,'True_Odds_Calculator_3-way'!B165,'True_Odds_Calculator_3-way'!C165,'Log_working_3-way'!B$1,'Log_working_3-way'!B$2)</f>
        <v>#NAME?</v>
      </c>
      <c r="F166" s="6" t="e">
        <f ca="1">IF('Log_working_3-way'!D166="","",1/'True_Odds_Calculator_3-way'!N165+1/'True_Odds_Calculator_3-way'!O165+1/'True_Odds_Calculator_3-way'!#REF!-1)</f>
        <v>#NAME?</v>
      </c>
      <c r="H166" s="6" t="e">
        <f ca="1">IF('Log_working_3-way'!$D166="","",'True_Odds_Calculator_3-way'!N165/'True_Odds_Calculator_3-way'!A165-1)</f>
        <v>#NAME?</v>
      </c>
      <c r="I166" s="6" t="e">
        <f ca="1">IF('Log_working_3-way'!$D166="","",'True_Odds_Calculator_3-way'!O165/'True_Odds_Calculator_3-way'!B165-1)</f>
        <v>#NAME?</v>
      </c>
      <c r="J166" s="6" t="e">
        <f ca="1">IF('Log_working_3-way'!$D166="","",'True_Odds_Calculator_3-way'!#REF!/'True_Odds_Calculator_3-way'!C165-1)</f>
        <v>#NAME?</v>
      </c>
      <c r="K166" s="6" t="e">
        <f ca="1">IF('Log_working_3-way'!$D166="","",1/'True_Odds_Calculator_3-way'!A165+1/'True_Odds_Calculator_3-way'!B165+1/'True_Odds_Calculator_3-way'!C165-1)</f>
        <v>#NAME?</v>
      </c>
    </row>
    <row r="167" spans="4:11" x14ac:dyDescent="0.25">
      <c r="D167" t="e">
        <f ca="1">solve_for_c('True_Odds_Calculator_3-way'!A166,'True_Odds_Calculator_3-way'!B166,'True_Odds_Calculator_3-way'!C166,'Log_working_3-way'!B$1,'Log_working_3-way'!B$2)</f>
        <v>#NAME?</v>
      </c>
      <c r="F167" s="6" t="e">
        <f ca="1">IF('Log_working_3-way'!D167="","",1/'True_Odds_Calculator_3-way'!N166+1/'True_Odds_Calculator_3-way'!O166+1/'True_Odds_Calculator_3-way'!#REF!-1)</f>
        <v>#NAME?</v>
      </c>
      <c r="H167" s="6" t="e">
        <f ca="1">IF('Log_working_3-way'!$D167="","",'True_Odds_Calculator_3-way'!N166/'True_Odds_Calculator_3-way'!A166-1)</f>
        <v>#NAME?</v>
      </c>
      <c r="I167" s="6" t="e">
        <f ca="1">IF('Log_working_3-way'!$D167="","",'True_Odds_Calculator_3-way'!O166/'True_Odds_Calculator_3-way'!B166-1)</f>
        <v>#NAME?</v>
      </c>
      <c r="J167" s="6" t="e">
        <f ca="1">IF('Log_working_3-way'!$D167="","",'True_Odds_Calculator_3-way'!#REF!/'True_Odds_Calculator_3-way'!C166-1)</f>
        <v>#NAME?</v>
      </c>
      <c r="K167" s="6" t="e">
        <f ca="1">IF('Log_working_3-way'!$D167="","",1/'True_Odds_Calculator_3-way'!A166+1/'True_Odds_Calculator_3-way'!B166+1/'True_Odds_Calculator_3-way'!C166-1)</f>
        <v>#NAME?</v>
      </c>
    </row>
    <row r="168" spans="4:11" x14ac:dyDescent="0.25">
      <c r="D168" t="e">
        <f ca="1">solve_for_c('True_Odds_Calculator_3-way'!A167,'True_Odds_Calculator_3-way'!B167,'True_Odds_Calculator_3-way'!C167,'Log_working_3-way'!B$1,'Log_working_3-way'!B$2)</f>
        <v>#NAME?</v>
      </c>
      <c r="F168" s="6" t="e">
        <f ca="1">IF('Log_working_3-way'!D168="","",1/'True_Odds_Calculator_3-way'!N167+1/'True_Odds_Calculator_3-way'!O167+1/'True_Odds_Calculator_3-way'!#REF!-1)</f>
        <v>#NAME?</v>
      </c>
      <c r="H168" s="6" t="e">
        <f ca="1">IF('Log_working_3-way'!$D168="","",'True_Odds_Calculator_3-way'!N167/'True_Odds_Calculator_3-way'!A167-1)</f>
        <v>#NAME?</v>
      </c>
      <c r="I168" s="6" t="e">
        <f ca="1">IF('Log_working_3-way'!$D168="","",'True_Odds_Calculator_3-way'!O167/'True_Odds_Calculator_3-way'!B167-1)</f>
        <v>#NAME?</v>
      </c>
      <c r="J168" s="6" t="e">
        <f ca="1">IF('Log_working_3-way'!$D168="","",'True_Odds_Calculator_3-way'!#REF!/'True_Odds_Calculator_3-way'!C167-1)</f>
        <v>#NAME?</v>
      </c>
      <c r="K168" s="6" t="e">
        <f ca="1">IF('Log_working_3-way'!$D168="","",1/'True_Odds_Calculator_3-way'!A167+1/'True_Odds_Calculator_3-way'!B167+1/'True_Odds_Calculator_3-way'!C167-1)</f>
        <v>#NAME?</v>
      </c>
    </row>
    <row r="169" spans="4:11" x14ac:dyDescent="0.25">
      <c r="D169" t="e">
        <f ca="1">solve_for_c('True_Odds_Calculator_3-way'!A168,'True_Odds_Calculator_3-way'!B168,'True_Odds_Calculator_3-way'!C168,'Log_working_3-way'!B$1,'Log_working_3-way'!B$2)</f>
        <v>#NAME?</v>
      </c>
      <c r="F169" s="6" t="e">
        <f ca="1">IF('Log_working_3-way'!D169="","",1/'True_Odds_Calculator_3-way'!N168+1/'True_Odds_Calculator_3-way'!O168+1/'True_Odds_Calculator_3-way'!#REF!-1)</f>
        <v>#NAME?</v>
      </c>
      <c r="H169" s="6" t="e">
        <f ca="1">IF('Log_working_3-way'!$D169="","",'True_Odds_Calculator_3-way'!N168/'True_Odds_Calculator_3-way'!A168-1)</f>
        <v>#NAME?</v>
      </c>
      <c r="I169" s="6" t="e">
        <f ca="1">IF('Log_working_3-way'!$D169="","",'True_Odds_Calculator_3-way'!O168/'True_Odds_Calculator_3-way'!B168-1)</f>
        <v>#NAME?</v>
      </c>
      <c r="J169" s="6" t="e">
        <f ca="1">IF('Log_working_3-way'!$D169="","",'True_Odds_Calculator_3-way'!#REF!/'True_Odds_Calculator_3-way'!C168-1)</f>
        <v>#NAME?</v>
      </c>
      <c r="K169" s="6" t="e">
        <f ca="1">IF('Log_working_3-way'!$D169="","",1/'True_Odds_Calculator_3-way'!A168+1/'True_Odds_Calculator_3-way'!B168+1/'True_Odds_Calculator_3-way'!C168-1)</f>
        <v>#NAME?</v>
      </c>
    </row>
    <row r="170" spans="4:11" x14ac:dyDescent="0.25">
      <c r="D170" t="e">
        <f ca="1">solve_for_c('True_Odds_Calculator_3-way'!A169,'True_Odds_Calculator_3-way'!B169,'True_Odds_Calculator_3-way'!C169,'Log_working_3-way'!B$1,'Log_working_3-way'!B$2)</f>
        <v>#NAME?</v>
      </c>
      <c r="F170" s="6" t="e">
        <f ca="1">IF('Log_working_3-way'!D170="","",1/'True_Odds_Calculator_3-way'!N169+1/'True_Odds_Calculator_3-way'!O169+1/'True_Odds_Calculator_3-way'!#REF!-1)</f>
        <v>#NAME?</v>
      </c>
      <c r="H170" s="6" t="e">
        <f ca="1">IF('Log_working_3-way'!$D170="","",'True_Odds_Calculator_3-way'!N169/'True_Odds_Calculator_3-way'!A169-1)</f>
        <v>#NAME?</v>
      </c>
      <c r="I170" s="6" t="e">
        <f ca="1">IF('Log_working_3-way'!$D170="","",'True_Odds_Calculator_3-way'!O169/'True_Odds_Calculator_3-way'!B169-1)</f>
        <v>#NAME?</v>
      </c>
      <c r="J170" s="6" t="e">
        <f ca="1">IF('Log_working_3-way'!$D170="","",'True_Odds_Calculator_3-way'!#REF!/'True_Odds_Calculator_3-way'!C169-1)</f>
        <v>#NAME?</v>
      </c>
      <c r="K170" s="6" t="e">
        <f ca="1">IF('Log_working_3-way'!$D170="","",1/'True_Odds_Calculator_3-way'!A169+1/'True_Odds_Calculator_3-way'!B169+1/'True_Odds_Calculator_3-way'!C169-1)</f>
        <v>#NAME?</v>
      </c>
    </row>
    <row r="171" spans="4:11" x14ac:dyDescent="0.25">
      <c r="D171" t="e">
        <f ca="1">solve_for_c('True_Odds_Calculator_3-way'!A170,'True_Odds_Calculator_3-way'!B170,'True_Odds_Calculator_3-way'!C170,'Log_working_3-way'!B$1,'Log_working_3-way'!B$2)</f>
        <v>#NAME?</v>
      </c>
      <c r="F171" s="6" t="e">
        <f ca="1">IF('Log_working_3-way'!D171="","",1/'True_Odds_Calculator_3-way'!N170+1/'True_Odds_Calculator_3-way'!O170+1/'True_Odds_Calculator_3-way'!#REF!-1)</f>
        <v>#NAME?</v>
      </c>
      <c r="H171" s="6" t="e">
        <f ca="1">IF('Log_working_3-way'!$D171="","",'True_Odds_Calculator_3-way'!N170/'True_Odds_Calculator_3-way'!A170-1)</f>
        <v>#NAME?</v>
      </c>
      <c r="I171" s="6" t="e">
        <f ca="1">IF('Log_working_3-way'!$D171="","",'True_Odds_Calculator_3-way'!O170/'True_Odds_Calculator_3-way'!B170-1)</f>
        <v>#NAME?</v>
      </c>
      <c r="J171" s="6" t="e">
        <f ca="1">IF('Log_working_3-way'!$D171="","",'True_Odds_Calculator_3-way'!#REF!/'True_Odds_Calculator_3-way'!C170-1)</f>
        <v>#NAME?</v>
      </c>
      <c r="K171" s="6" t="e">
        <f ca="1">IF('Log_working_3-way'!$D171="","",1/'True_Odds_Calculator_3-way'!A170+1/'True_Odds_Calculator_3-way'!B170+1/'True_Odds_Calculator_3-way'!C170-1)</f>
        <v>#NAME?</v>
      </c>
    </row>
    <row r="172" spans="4:11" x14ac:dyDescent="0.25">
      <c r="D172" t="e">
        <f ca="1">solve_for_c('True_Odds_Calculator_3-way'!A171,'True_Odds_Calculator_3-way'!B171,'True_Odds_Calculator_3-way'!C171,'Log_working_3-way'!B$1,'Log_working_3-way'!B$2)</f>
        <v>#NAME?</v>
      </c>
      <c r="F172" s="6" t="e">
        <f ca="1">IF('Log_working_3-way'!D172="","",1/'True_Odds_Calculator_3-way'!N171+1/'True_Odds_Calculator_3-way'!O171+1/'True_Odds_Calculator_3-way'!#REF!-1)</f>
        <v>#NAME?</v>
      </c>
      <c r="H172" s="6" t="e">
        <f ca="1">IF('Log_working_3-way'!$D172="","",'True_Odds_Calculator_3-way'!N171/'True_Odds_Calculator_3-way'!A171-1)</f>
        <v>#NAME?</v>
      </c>
      <c r="I172" s="6" t="e">
        <f ca="1">IF('Log_working_3-way'!$D172="","",'True_Odds_Calculator_3-way'!O171/'True_Odds_Calculator_3-way'!B171-1)</f>
        <v>#NAME?</v>
      </c>
      <c r="J172" s="6" t="e">
        <f ca="1">IF('Log_working_3-way'!$D172="","",'True_Odds_Calculator_3-way'!#REF!/'True_Odds_Calculator_3-way'!C171-1)</f>
        <v>#NAME?</v>
      </c>
      <c r="K172" s="6" t="e">
        <f ca="1">IF('Log_working_3-way'!$D172="","",1/'True_Odds_Calculator_3-way'!A171+1/'True_Odds_Calculator_3-way'!B171+1/'True_Odds_Calculator_3-way'!C171-1)</f>
        <v>#NAME?</v>
      </c>
    </row>
    <row r="173" spans="4:11" x14ac:dyDescent="0.25">
      <c r="D173" t="e">
        <f ca="1">solve_for_c('True_Odds_Calculator_3-way'!A172,'True_Odds_Calculator_3-way'!B172,'True_Odds_Calculator_3-way'!C172,'Log_working_3-way'!B$1,'Log_working_3-way'!B$2)</f>
        <v>#NAME?</v>
      </c>
      <c r="F173" s="6" t="e">
        <f ca="1">IF('Log_working_3-way'!D173="","",1/'True_Odds_Calculator_3-way'!N172+1/'True_Odds_Calculator_3-way'!O172+1/'True_Odds_Calculator_3-way'!#REF!-1)</f>
        <v>#NAME?</v>
      </c>
      <c r="H173" s="6" t="e">
        <f ca="1">IF('Log_working_3-way'!$D173="","",'True_Odds_Calculator_3-way'!N172/'True_Odds_Calculator_3-way'!A172-1)</f>
        <v>#NAME?</v>
      </c>
      <c r="I173" s="6" t="e">
        <f ca="1">IF('Log_working_3-way'!$D173="","",'True_Odds_Calculator_3-way'!O172/'True_Odds_Calculator_3-way'!B172-1)</f>
        <v>#NAME?</v>
      </c>
      <c r="J173" s="6" t="e">
        <f ca="1">IF('Log_working_3-way'!$D173="","",'True_Odds_Calculator_3-way'!#REF!/'True_Odds_Calculator_3-way'!C172-1)</f>
        <v>#NAME?</v>
      </c>
      <c r="K173" s="6" t="e">
        <f ca="1">IF('Log_working_3-way'!$D173="","",1/'True_Odds_Calculator_3-way'!A172+1/'True_Odds_Calculator_3-way'!B172+1/'True_Odds_Calculator_3-way'!C172-1)</f>
        <v>#NAME?</v>
      </c>
    </row>
    <row r="174" spans="4:11" x14ac:dyDescent="0.25">
      <c r="D174" t="e">
        <f ca="1">solve_for_c('True_Odds_Calculator_3-way'!A173,'True_Odds_Calculator_3-way'!B173,'True_Odds_Calculator_3-way'!C173,'Log_working_3-way'!B$1,'Log_working_3-way'!B$2)</f>
        <v>#NAME?</v>
      </c>
      <c r="F174" s="6" t="e">
        <f ca="1">IF('Log_working_3-way'!D174="","",1/'True_Odds_Calculator_3-way'!N173+1/'True_Odds_Calculator_3-way'!O173+1/'True_Odds_Calculator_3-way'!#REF!-1)</f>
        <v>#NAME?</v>
      </c>
      <c r="H174" s="6" t="e">
        <f ca="1">IF('Log_working_3-way'!$D174="","",'True_Odds_Calculator_3-way'!N173/'True_Odds_Calculator_3-way'!A173-1)</f>
        <v>#NAME?</v>
      </c>
      <c r="I174" s="6" t="e">
        <f ca="1">IF('Log_working_3-way'!$D174="","",'True_Odds_Calculator_3-way'!O173/'True_Odds_Calculator_3-way'!B173-1)</f>
        <v>#NAME?</v>
      </c>
      <c r="J174" s="6" t="e">
        <f ca="1">IF('Log_working_3-way'!$D174="","",'True_Odds_Calculator_3-way'!#REF!/'True_Odds_Calculator_3-way'!C173-1)</f>
        <v>#NAME?</v>
      </c>
      <c r="K174" s="6" t="e">
        <f ca="1">IF('Log_working_3-way'!$D174="","",1/'True_Odds_Calculator_3-way'!A173+1/'True_Odds_Calculator_3-way'!B173+1/'True_Odds_Calculator_3-way'!C173-1)</f>
        <v>#NAME?</v>
      </c>
    </row>
    <row r="175" spans="4:11" x14ac:dyDescent="0.25">
      <c r="D175" t="e">
        <f ca="1">solve_for_c('True_Odds_Calculator_3-way'!A174,'True_Odds_Calculator_3-way'!B174,'True_Odds_Calculator_3-way'!C174,'Log_working_3-way'!B$1,'Log_working_3-way'!B$2)</f>
        <v>#NAME?</v>
      </c>
      <c r="F175" s="6" t="e">
        <f ca="1">IF('Log_working_3-way'!D175="","",1/'True_Odds_Calculator_3-way'!N174+1/'True_Odds_Calculator_3-way'!O174+1/'True_Odds_Calculator_3-way'!#REF!-1)</f>
        <v>#NAME?</v>
      </c>
      <c r="H175" s="6" t="e">
        <f ca="1">IF('Log_working_3-way'!$D175="","",'True_Odds_Calculator_3-way'!N174/'True_Odds_Calculator_3-way'!A174-1)</f>
        <v>#NAME?</v>
      </c>
      <c r="I175" s="6" t="e">
        <f ca="1">IF('Log_working_3-way'!$D175="","",'True_Odds_Calculator_3-way'!O174/'True_Odds_Calculator_3-way'!B174-1)</f>
        <v>#NAME?</v>
      </c>
      <c r="J175" s="6" t="e">
        <f ca="1">IF('Log_working_3-way'!$D175="","",'True_Odds_Calculator_3-way'!#REF!/'True_Odds_Calculator_3-way'!C174-1)</f>
        <v>#NAME?</v>
      </c>
      <c r="K175" s="6" t="e">
        <f ca="1">IF('Log_working_3-way'!$D175="","",1/'True_Odds_Calculator_3-way'!A174+1/'True_Odds_Calculator_3-way'!B174+1/'True_Odds_Calculator_3-way'!C174-1)</f>
        <v>#NAME?</v>
      </c>
    </row>
    <row r="176" spans="4:11" x14ac:dyDescent="0.25">
      <c r="D176" t="e">
        <f ca="1">solve_for_c('True_Odds_Calculator_3-way'!A175,'True_Odds_Calculator_3-way'!B175,'True_Odds_Calculator_3-way'!C175,'Log_working_3-way'!B$1,'Log_working_3-way'!B$2)</f>
        <v>#NAME?</v>
      </c>
      <c r="F176" s="6" t="e">
        <f ca="1">IF('Log_working_3-way'!D176="","",1/'True_Odds_Calculator_3-way'!N175+1/'True_Odds_Calculator_3-way'!O175+1/'True_Odds_Calculator_3-way'!#REF!-1)</f>
        <v>#NAME?</v>
      </c>
      <c r="H176" s="6" t="e">
        <f ca="1">IF('Log_working_3-way'!$D176="","",'True_Odds_Calculator_3-way'!N175/'True_Odds_Calculator_3-way'!A175-1)</f>
        <v>#NAME?</v>
      </c>
      <c r="I176" s="6" t="e">
        <f ca="1">IF('Log_working_3-way'!$D176="","",'True_Odds_Calculator_3-way'!O175/'True_Odds_Calculator_3-way'!B175-1)</f>
        <v>#NAME?</v>
      </c>
      <c r="J176" s="6" t="e">
        <f ca="1">IF('Log_working_3-way'!$D176="","",'True_Odds_Calculator_3-way'!#REF!/'True_Odds_Calculator_3-way'!C175-1)</f>
        <v>#NAME?</v>
      </c>
      <c r="K176" s="6" t="e">
        <f ca="1">IF('Log_working_3-way'!$D176="","",1/'True_Odds_Calculator_3-way'!A175+1/'True_Odds_Calculator_3-way'!B175+1/'True_Odds_Calculator_3-way'!C175-1)</f>
        <v>#NAME?</v>
      </c>
    </row>
    <row r="177" spans="4:11" x14ac:dyDescent="0.25">
      <c r="D177" t="e">
        <f ca="1">solve_for_c('True_Odds_Calculator_3-way'!A176,'True_Odds_Calculator_3-way'!B176,'True_Odds_Calculator_3-way'!C176,'Log_working_3-way'!B$1,'Log_working_3-way'!B$2)</f>
        <v>#NAME?</v>
      </c>
      <c r="F177" s="6" t="e">
        <f ca="1">IF('Log_working_3-way'!D177="","",1/'True_Odds_Calculator_3-way'!N176+1/'True_Odds_Calculator_3-way'!O176+1/'True_Odds_Calculator_3-way'!#REF!-1)</f>
        <v>#NAME?</v>
      </c>
      <c r="H177" s="6" t="e">
        <f ca="1">IF('Log_working_3-way'!$D177="","",'True_Odds_Calculator_3-way'!N176/'True_Odds_Calculator_3-way'!A176-1)</f>
        <v>#NAME?</v>
      </c>
      <c r="I177" s="6" t="e">
        <f ca="1">IF('Log_working_3-way'!$D177="","",'True_Odds_Calculator_3-way'!O176/'True_Odds_Calculator_3-way'!B176-1)</f>
        <v>#NAME?</v>
      </c>
      <c r="J177" s="6" t="e">
        <f ca="1">IF('Log_working_3-way'!$D177="","",'True_Odds_Calculator_3-way'!#REF!/'True_Odds_Calculator_3-way'!C176-1)</f>
        <v>#NAME?</v>
      </c>
      <c r="K177" s="6" t="e">
        <f ca="1">IF('Log_working_3-way'!$D177="","",1/'True_Odds_Calculator_3-way'!A176+1/'True_Odds_Calculator_3-way'!B176+1/'True_Odds_Calculator_3-way'!C176-1)</f>
        <v>#NAME?</v>
      </c>
    </row>
    <row r="178" spans="4:11" x14ac:dyDescent="0.25">
      <c r="D178" t="e">
        <f ca="1">solve_for_c('True_Odds_Calculator_3-way'!A177,'True_Odds_Calculator_3-way'!B177,'True_Odds_Calculator_3-way'!C177,'Log_working_3-way'!B$1,'Log_working_3-way'!B$2)</f>
        <v>#NAME?</v>
      </c>
      <c r="F178" s="6" t="e">
        <f ca="1">IF('Log_working_3-way'!D178="","",1/'True_Odds_Calculator_3-way'!N177+1/'True_Odds_Calculator_3-way'!O177+1/'True_Odds_Calculator_3-way'!#REF!-1)</f>
        <v>#NAME?</v>
      </c>
      <c r="H178" s="6" t="e">
        <f ca="1">IF('Log_working_3-way'!$D178="","",'True_Odds_Calculator_3-way'!N177/'True_Odds_Calculator_3-way'!A177-1)</f>
        <v>#NAME?</v>
      </c>
      <c r="I178" s="6" t="e">
        <f ca="1">IF('Log_working_3-way'!$D178="","",'True_Odds_Calculator_3-way'!O177/'True_Odds_Calculator_3-way'!B177-1)</f>
        <v>#NAME?</v>
      </c>
      <c r="J178" s="6" t="e">
        <f ca="1">IF('Log_working_3-way'!$D178="","",'True_Odds_Calculator_3-way'!#REF!/'True_Odds_Calculator_3-way'!C177-1)</f>
        <v>#NAME?</v>
      </c>
      <c r="K178" s="6" t="e">
        <f ca="1">IF('Log_working_3-way'!$D178="","",1/'True_Odds_Calculator_3-way'!A177+1/'True_Odds_Calculator_3-way'!B177+1/'True_Odds_Calculator_3-way'!C177-1)</f>
        <v>#NAME?</v>
      </c>
    </row>
    <row r="179" spans="4:11" x14ac:dyDescent="0.25">
      <c r="D179" t="e">
        <f ca="1">solve_for_c('True_Odds_Calculator_3-way'!A178,'True_Odds_Calculator_3-way'!B178,'True_Odds_Calculator_3-way'!C178,'Log_working_3-way'!B$1,'Log_working_3-way'!B$2)</f>
        <v>#NAME?</v>
      </c>
      <c r="F179" s="6" t="e">
        <f ca="1">IF('Log_working_3-way'!D179="","",1/'True_Odds_Calculator_3-way'!N178+1/'True_Odds_Calculator_3-way'!O178+1/'True_Odds_Calculator_3-way'!#REF!-1)</f>
        <v>#NAME?</v>
      </c>
      <c r="H179" s="6" t="e">
        <f ca="1">IF('Log_working_3-way'!$D179="","",'True_Odds_Calculator_3-way'!N178/'True_Odds_Calculator_3-way'!A178-1)</f>
        <v>#NAME?</v>
      </c>
      <c r="I179" s="6" t="e">
        <f ca="1">IF('Log_working_3-way'!$D179="","",'True_Odds_Calculator_3-way'!O178/'True_Odds_Calculator_3-way'!B178-1)</f>
        <v>#NAME?</v>
      </c>
      <c r="J179" s="6" t="e">
        <f ca="1">IF('Log_working_3-way'!$D179="","",'True_Odds_Calculator_3-way'!#REF!/'True_Odds_Calculator_3-way'!C178-1)</f>
        <v>#NAME?</v>
      </c>
      <c r="K179" s="6" t="e">
        <f ca="1">IF('Log_working_3-way'!$D179="","",1/'True_Odds_Calculator_3-way'!A178+1/'True_Odds_Calculator_3-way'!B178+1/'True_Odds_Calculator_3-way'!C178-1)</f>
        <v>#NAME?</v>
      </c>
    </row>
    <row r="180" spans="4:11" x14ac:dyDescent="0.25">
      <c r="D180" t="e">
        <f ca="1">solve_for_c('True_Odds_Calculator_3-way'!A179,'True_Odds_Calculator_3-way'!B179,'True_Odds_Calculator_3-way'!C179,'Log_working_3-way'!B$1,'Log_working_3-way'!B$2)</f>
        <v>#NAME?</v>
      </c>
      <c r="F180" s="6" t="e">
        <f ca="1">IF('Log_working_3-way'!D180="","",1/'True_Odds_Calculator_3-way'!N179+1/'True_Odds_Calculator_3-way'!O179+1/'True_Odds_Calculator_3-way'!#REF!-1)</f>
        <v>#NAME?</v>
      </c>
      <c r="H180" s="6" t="e">
        <f ca="1">IF('Log_working_3-way'!$D180="","",'True_Odds_Calculator_3-way'!N179/'True_Odds_Calculator_3-way'!A179-1)</f>
        <v>#NAME?</v>
      </c>
      <c r="I180" s="6" t="e">
        <f ca="1">IF('Log_working_3-way'!$D180="","",'True_Odds_Calculator_3-way'!O179/'True_Odds_Calculator_3-way'!B179-1)</f>
        <v>#NAME?</v>
      </c>
      <c r="J180" s="6" t="e">
        <f ca="1">IF('Log_working_3-way'!$D180="","",'True_Odds_Calculator_3-way'!#REF!/'True_Odds_Calculator_3-way'!C179-1)</f>
        <v>#NAME?</v>
      </c>
      <c r="K180" s="6" t="e">
        <f ca="1">IF('Log_working_3-way'!$D180="","",1/'True_Odds_Calculator_3-way'!A179+1/'True_Odds_Calculator_3-way'!B179+1/'True_Odds_Calculator_3-way'!C179-1)</f>
        <v>#NAME?</v>
      </c>
    </row>
    <row r="181" spans="4:11" x14ac:dyDescent="0.25">
      <c r="D181" t="e">
        <f ca="1">solve_for_c('True_Odds_Calculator_3-way'!A180,'True_Odds_Calculator_3-way'!B180,'True_Odds_Calculator_3-way'!C180,'Log_working_3-way'!B$1,'Log_working_3-way'!B$2)</f>
        <v>#NAME?</v>
      </c>
      <c r="F181" s="6" t="e">
        <f ca="1">IF('Log_working_3-way'!D181="","",1/'True_Odds_Calculator_3-way'!N180+1/'True_Odds_Calculator_3-way'!O180+1/'True_Odds_Calculator_3-way'!#REF!-1)</f>
        <v>#NAME?</v>
      </c>
      <c r="H181" s="6" t="e">
        <f ca="1">IF('Log_working_3-way'!$D181="","",'True_Odds_Calculator_3-way'!N180/'True_Odds_Calculator_3-way'!A180-1)</f>
        <v>#NAME?</v>
      </c>
      <c r="I181" s="6" t="e">
        <f ca="1">IF('Log_working_3-way'!$D181="","",'True_Odds_Calculator_3-way'!O180/'True_Odds_Calculator_3-way'!B180-1)</f>
        <v>#NAME?</v>
      </c>
      <c r="J181" s="6" t="e">
        <f ca="1">IF('Log_working_3-way'!$D181="","",'True_Odds_Calculator_3-way'!#REF!/'True_Odds_Calculator_3-way'!C180-1)</f>
        <v>#NAME?</v>
      </c>
      <c r="K181" s="6" t="e">
        <f ca="1">IF('Log_working_3-way'!$D181="","",1/'True_Odds_Calculator_3-way'!A180+1/'True_Odds_Calculator_3-way'!B180+1/'True_Odds_Calculator_3-way'!C180-1)</f>
        <v>#NAME?</v>
      </c>
    </row>
    <row r="182" spans="4:11" x14ac:dyDescent="0.25">
      <c r="D182" t="e">
        <f ca="1">solve_for_c('True_Odds_Calculator_3-way'!A181,'True_Odds_Calculator_3-way'!B181,'True_Odds_Calculator_3-way'!C181,'Log_working_3-way'!B$1,'Log_working_3-way'!B$2)</f>
        <v>#NAME?</v>
      </c>
      <c r="F182" s="6" t="e">
        <f ca="1">IF('Log_working_3-way'!D182="","",1/'True_Odds_Calculator_3-way'!N181+1/'True_Odds_Calculator_3-way'!O181+1/'True_Odds_Calculator_3-way'!#REF!-1)</f>
        <v>#NAME?</v>
      </c>
      <c r="H182" s="6" t="e">
        <f ca="1">IF('Log_working_3-way'!$D182="","",'True_Odds_Calculator_3-way'!N181/'True_Odds_Calculator_3-way'!A181-1)</f>
        <v>#NAME?</v>
      </c>
      <c r="I182" s="6" t="e">
        <f ca="1">IF('Log_working_3-way'!$D182="","",'True_Odds_Calculator_3-way'!O181/'True_Odds_Calculator_3-way'!B181-1)</f>
        <v>#NAME?</v>
      </c>
      <c r="J182" s="6" t="e">
        <f ca="1">IF('Log_working_3-way'!$D182="","",'True_Odds_Calculator_3-way'!#REF!/'True_Odds_Calculator_3-way'!C181-1)</f>
        <v>#NAME?</v>
      </c>
      <c r="K182" s="6" t="e">
        <f ca="1">IF('Log_working_3-way'!$D182="","",1/'True_Odds_Calculator_3-way'!A181+1/'True_Odds_Calculator_3-way'!B181+1/'True_Odds_Calculator_3-way'!C181-1)</f>
        <v>#NAME?</v>
      </c>
    </row>
    <row r="183" spans="4:11" x14ac:dyDescent="0.25">
      <c r="D183" t="e">
        <f ca="1">solve_for_c('True_Odds_Calculator_3-way'!A182,'True_Odds_Calculator_3-way'!B182,'True_Odds_Calculator_3-way'!C182,'Log_working_3-way'!B$1,'Log_working_3-way'!B$2)</f>
        <v>#NAME?</v>
      </c>
      <c r="F183" s="6" t="e">
        <f ca="1">IF('Log_working_3-way'!D183="","",1/'True_Odds_Calculator_3-way'!N182+1/'True_Odds_Calculator_3-way'!O182+1/'True_Odds_Calculator_3-way'!#REF!-1)</f>
        <v>#NAME?</v>
      </c>
      <c r="H183" s="6" t="e">
        <f ca="1">IF('Log_working_3-way'!$D183="","",'True_Odds_Calculator_3-way'!N182/'True_Odds_Calculator_3-way'!A182-1)</f>
        <v>#NAME?</v>
      </c>
      <c r="I183" s="6" t="e">
        <f ca="1">IF('Log_working_3-way'!$D183="","",'True_Odds_Calculator_3-way'!O182/'True_Odds_Calculator_3-way'!B182-1)</f>
        <v>#NAME?</v>
      </c>
      <c r="J183" s="6" t="e">
        <f ca="1">IF('Log_working_3-way'!$D183="","",'True_Odds_Calculator_3-way'!#REF!/'True_Odds_Calculator_3-way'!C182-1)</f>
        <v>#NAME?</v>
      </c>
      <c r="K183" s="6" t="e">
        <f ca="1">IF('Log_working_3-way'!$D183="","",1/'True_Odds_Calculator_3-way'!A182+1/'True_Odds_Calculator_3-way'!B182+1/'True_Odds_Calculator_3-way'!C182-1)</f>
        <v>#NAME?</v>
      </c>
    </row>
    <row r="184" spans="4:11" x14ac:dyDescent="0.25">
      <c r="D184" t="e">
        <f ca="1">solve_for_c('True_Odds_Calculator_3-way'!A183,'True_Odds_Calculator_3-way'!B183,'True_Odds_Calculator_3-way'!C183,'Log_working_3-way'!B$1,'Log_working_3-way'!B$2)</f>
        <v>#NAME?</v>
      </c>
      <c r="F184" s="6" t="e">
        <f ca="1">IF('Log_working_3-way'!D184="","",1/'True_Odds_Calculator_3-way'!N183+1/'True_Odds_Calculator_3-way'!O183+1/'True_Odds_Calculator_3-way'!#REF!-1)</f>
        <v>#NAME?</v>
      </c>
      <c r="H184" s="6" t="e">
        <f ca="1">IF('Log_working_3-way'!$D184="","",'True_Odds_Calculator_3-way'!N183/'True_Odds_Calculator_3-way'!A183-1)</f>
        <v>#NAME?</v>
      </c>
      <c r="I184" s="6" t="e">
        <f ca="1">IF('Log_working_3-way'!$D184="","",'True_Odds_Calculator_3-way'!O183/'True_Odds_Calculator_3-way'!B183-1)</f>
        <v>#NAME?</v>
      </c>
      <c r="J184" s="6" t="e">
        <f ca="1">IF('Log_working_3-way'!$D184="","",'True_Odds_Calculator_3-way'!#REF!/'True_Odds_Calculator_3-way'!C183-1)</f>
        <v>#NAME?</v>
      </c>
      <c r="K184" s="6" t="e">
        <f ca="1">IF('Log_working_3-way'!$D184="","",1/'True_Odds_Calculator_3-way'!A183+1/'True_Odds_Calculator_3-way'!B183+1/'True_Odds_Calculator_3-way'!C183-1)</f>
        <v>#NAME?</v>
      </c>
    </row>
    <row r="185" spans="4:11" x14ac:dyDescent="0.25">
      <c r="D185" t="e">
        <f ca="1">solve_for_c('True_Odds_Calculator_3-way'!A184,'True_Odds_Calculator_3-way'!B184,'True_Odds_Calculator_3-way'!C184,'Log_working_3-way'!B$1,'Log_working_3-way'!B$2)</f>
        <v>#NAME?</v>
      </c>
      <c r="F185" s="6" t="e">
        <f ca="1">IF('Log_working_3-way'!D185="","",1/'True_Odds_Calculator_3-way'!N184+1/'True_Odds_Calculator_3-way'!O184+1/'True_Odds_Calculator_3-way'!#REF!-1)</f>
        <v>#NAME?</v>
      </c>
      <c r="H185" s="6" t="e">
        <f ca="1">IF('Log_working_3-way'!$D185="","",'True_Odds_Calculator_3-way'!N184/'True_Odds_Calculator_3-way'!A184-1)</f>
        <v>#NAME?</v>
      </c>
      <c r="I185" s="6" t="e">
        <f ca="1">IF('Log_working_3-way'!$D185="","",'True_Odds_Calculator_3-way'!O184/'True_Odds_Calculator_3-way'!B184-1)</f>
        <v>#NAME?</v>
      </c>
      <c r="J185" s="6" t="e">
        <f ca="1">IF('Log_working_3-way'!$D185="","",'True_Odds_Calculator_3-way'!#REF!/'True_Odds_Calculator_3-way'!C184-1)</f>
        <v>#NAME?</v>
      </c>
      <c r="K185" s="6" t="e">
        <f ca="1">IF('Log_working_3-way'!$D185="","",1/'True_Odds_Calculator_3-way'!A184+1/'True_Odds_Calculator_3-way'!B184+1/'True_Odds_Calculator_3-way'!C184-1)</f>
        <v>#NAME?</v>
      </c>
    </row>
    <row r="186" spans="4:11" x14ac:dyDescent="0.25">
      <c r="D186" t="e">
        <f ca="1">solve_for_c('True_Odds_Calculator_3-way'!A185,'True_Odds_Calculator_3-way'!B185,'True_Odds_Calculator_3-way'!C185,'Log_working_3-way'!B$1,'Log_working_3-way'!B$2)</f>
        <v>#NAME?</v>
      </c>
      <c r="F186" s="6" t="e">
        <f ca="1">IF('Log_working_3-way'!D186="","",1/'True_Odds_Calculator_3-way'!N185+1/'True_Odds_Calculator_3-way'!O185+1/'True_Odds_Calculator_3-way'!#REF!-1)</f>
        <v>#NAME?</v>
      </c>
      <c r="H186" s="6" t="e">
        <f ca="1">IF('Log_working_3-way'!$D186="","",'True_Odds_Calculator_3-way'!N185/'True_Odds_Calculator_3-way'!A185-1)</f>
        <v>#NAME?</v>
      </c>
      <c r="I186" s="6" t="e">
        <f ca="1">IF('Log_working_3-way'!$D186="","",'True_Odds_Calculator_3-way'!O185/'True_Odds_Calculator_3-way'!B185-1)</f>
        <v>#NAME?</v>
      </c>
      <c r="J186" s="6" t="e">
        <f ca="1">IF('Log_working_3-way'!$D186="","",'True_Odds_Calculator_3-way'!#REF!/'True_Odds_Calculator_3-way'!C185-1)</f>
        <v>#NAME?</v>
      </c>
      <c r="K186" s="6" t="e">
        <f ca="1">IF('Log_working_3-way'!$D186="","",1/'True_Odds_Calculator_3-way'!A185+1/'True_Odds_Calculator_3-way'!B185+1/'True_Odds_Calculator_3-way'!C185-1)</f>
        <v>#NAME?</v>
      </c>
    </row>
    <row r="187" spans="4:11" x14ac:dyDescent="0.25">
      <c r="D187" t="e">
        <f ca="1">solve_for_c('True_Odds_Calculator_3-way'!A186,'True_Odds_Calculator_3-way'!B186,'True_Odds_Calculator_3-way'!C186,'Log_working_3-way'!B$1,'Log_working_3-way'!B$2)</f>
        <v>#NAME?</v>
      </c>
      <c r="F187" s="6" t="e">
        <f ca="1">IF('Log_working_3-way'!D187="","",1/'True_Odds_Calculator_3-way'!N186+1/'True_Odds_Calculator_3-way'!O186+1/'True_Odds_Calculator_3-way'!#REF!-1)</f>
        <v>#NAME?</v>
      </c>
      <c r="H187" s="6" t="e">
        <f ca="1">IF('Log_working_3-way'!$D187="","",'True_Odds_Calculator_3-way'!N186/'True_Odds_Calculator_3-way'!A186-1)</f>
        <v>#NAME?</v>
      </c>
      <c r="I187" s="6" t="e">
        <f ca="1">IF('Log_working_3-way'!$D187="","",'True_Odds_Calculator_3-way'!O186/'True_Odds_Calculator_3-way'!B186-1)</f>
        <v>#NAME?</v>
      </c>
      <c r="J187" s="6" t="e">
        <f ca="1">IF('Log_working_3-way'!$D187="","",'True_Odds_Calculator_3-way'!#REF!/'True_Odds_Calculator_3-way'!C186-1)</f>
        <v>#NAME?</v>
      </c>
      <c r="K187" s="6" t="e">
        <f ca="1">IF('Log_working_3-way'!$D187="","",1/'True_Odds_Calculator_3-way'!A186+1/'True_Odds_Calculator_3-way'!B186+1/'True_Odds_Calculator_3-way'!C186-1)</f>
        <v>#NAME?</v>
      </c>
    </row>
    <row r="188" spans="4:11" x14ac:dyDescent="0.25">
      <c r="D188" t="e">
        <f ca="1">solve_for_c('True_Odds_Calculator_3-way'!A187,'True_Odds_Calculator_3-way'!B187,'True_Odds_Calculator_3-way'!C187,'Log_working_3-way'!B$1,'Log_working_3-way'!B$2)</f>
        <v>#NAME?</v>
      </c>
      <c r="F188" s="6" t="e">
        <f ca="1">IF('Log_working_3-way'!D188="","",1/'True_Odds_Calculator_3-way'!N187+1/'True_Odds_Calculator_3-way'!O187+1/'True_Odds_Calculator_3-way'!#REF!-1)</f>
        <v>#NAME?</v>
      </c>
      <c r="H188" s="6" t="e">
        <f ca="1">IF('Log_working_3-way'!$D188="","",'True_Odds_Calculator_3-way'!N187/'True_Odds_Calculator_3-way'!A187-1)</f>
        <v>#NAME?</v>
      </c>
      <c r="I188" s="6" t="e">
        <f ca="1">IF('Log_working_3-way'!$D188="","",'True_Odds_Calculator_3-way'!O187/'True_Odds_Calculator_3-way'!B187-1)</f>
        <v>#NAME?</v>
      </c>
      <c r="J188" s="6" t="e">
        <f ca="1">IF('Log_working_3-way'!$D188="","",'True_Odds_Calculator_3-way'!#REF!/'True_Odds_Calculator_3-way'!C187-1)</f>
        <v>#NAME?</v>
      </c>
      <c r="K188" s="6" t="e">
        <f ca="1">IF('Log_working_3-way'!$D188="","",1/'True_Odds_Calculator_3-way'!A187+1/'True_Odds_Calculator_3-way'!B187+1/'True_Odds_Calculator_3-way'!C187-1)</f>
        <v>#NAME?</v>
      </c>
    </row>
    <row r="189" spans="4:11" x14ac:dyDescent="0.25">
      <c r="D189" t="e">
        <f ca="1">solve_for_c('True_Odds_Calculator_3-way'!A188,'True_Odds_Calculator_3-way'!B188,'True_Odds_Calculator_3-way'!C188,'Log_working_3-way'!B$1,'Log_working_3-way'!B$2)</f>
        <v>#NAME?</v>
      </c>
      <c r="F189" s="6" t="e">
        <f ca="1">IF('Log_working_3-way'!D189="","",1/'True_Odds_Calculator_3-way'!N188+1/'True_Odds_Calculator_3-way'!O188+1/'True_Odds_Calculator_3-way'!#REF!-1)</f>
        <v>#NAME?</v>
      </c>
      <c r="H189" s="6" t="e">
        <f ca="1">IF('Log_working_3-way'!$D189="","",'True_Odds_Calculator_3-way'!N188/'True_Odds_Calculator_3-way'!A188-1)</f>
        <v>#NAME?</v>
      </c>
      <c r="I189" s="6" t="e">
        <f ca="1">IF('Log_working_3-way'!$D189="","",'True_Odds_Calculator_3-way'!O188/'True_Odds_Calculator_3-way'!B188-1)</f>
        <v>#NAME?</v>
      </c>
      <c r="J189" s="6" t="e">
        <f ca="1">IF('Log_working_3-way'!$D189="","",'True_Odds_Calculator_3-way'!#REF!/'True_Odds_Calculator_3-way'!C188-1)</f>
        <v>#NAME?</v>
      </c>
      <c r="K189" s="6" t="e">
        <f ca="1">IF('Log_working_3-way'!$D189="","",1/'True_Odds_Calculator_3-way'!A188+1/'True_Odds_Calculator_3-way'!B188+1/'True_Odds_Calculator_3-way'!C188-1)</f>
        <v>#NAME?</v>
      </c>
    </row>
    <row r="190" spans="4:11" x14ac:dyDescent="0.25">
      <c r="D190" t="e">
        <f ca="1">solve_for_c('True_Odds_Calculator_3-way'!A189,'True_Odds_Calculator_3-way'!B189,'True_Odds_Calculator_3-way'!C189,'Log_working_3-way'!B$1,'Log_working_3-way'!B$2)</f>
        <v>#NAME?</v>
      </c>
      <c r="F190" s="6" t="e">
        <f ca="1">IF('Log_working_3-way'!D190="","",1/'True_Odds_Calculator_3-way'!N189+1/'True_Odds_Calculator_3-way'!O189+1/'True_Odds_Calculator_3-way'!#REF!-1)</f>
        <v>#NAME?</v>
      </c>
      <c r="H190" s="6" t="e">
        <f ca="1">IF('Log_working_3-way'!$D190="","",'True_Odds_Calculator_3-way'!N189/'True_Odds_Calculator_3-way'!A189-1)</f>
        <v>#NAME?</v>
      </c>
      <c r="I190" s="6" t="e">
        <f ca="1">IF('Log_working_3-way'!$D190="","",'True_Odds_Calculator_3-way'!O189/'True_Odds_Calculator_3-way'!B189-1)</f>
        <v>#NAME?</v>
      </c>
      <c r="J190" s="6" t="e">
        <f ca="1">IF('Log_working_3-way'!$D190="","",'True_Odds_Calculator_3-way'!#REF!/'True_Odds_Calculator_3-way'!C189-1)</f>
        <v>#NAME?</v>
      </c>
      <c r="K190" s="6" t="e">
        <f ca="1">IF('Log_working_3-way'!$D190="","",1/'True_Odds_Calculator_3-way'!A189+1/'True_Odds_Calculator_3-way'!B189+1/'True_Odds_Calculator_3-way'!C189-1)</f>
        <v>#NAME?</v>
      </c>
    </row>
    <row r="191" spans="4:11" x14ac:dyDescent="0.25">
      <c r="D191" t="e">
        <f ca="1">solve_for_c('True_Odds_Calculator_3-way'!A190,'True_Odds_Calculator_3-way'!B190,'True_Odds_Calculator_3-way'!C190,'Log_working_3-way'!B$1,'Log_working_3-way'!B$2)</f>
        <v>#NAME?</v>
      </c>
      <c r="F191" s="6" t="e">
        <f ca="1">IF('Log_working_3-way'!D191="","",1/'True_Odds_Calculator_3-way'!N190+1/'True_Odds_Calculator_3-way'!O190+1/'True_Odds_Calculator_3-way'!#REF!-1)</f>
        <v>#NAME?</v>
      </c>
      <c r="H191" s="6" t="e">
        <f ca="1">IF('Log_working_3-way'!$D191="","",'True_Odds_Calculator_3-way'!N190/'True_Odds_Calculator_3-way'!A190-1)</f>
        <v>#NAME?</v>
      </c>
      <c r="I191" s="6" t="e">
        <f ca="1">IF('Log_working_3-way'!$D191="","",'True_Odds_Calculator_3-way'!O190/'True_Odds_Calculator_3-way'!B190-1)</f>
        <v>#NAME?</v>
      </c>
      <c r="J191" s="6" t="e">
        <f ca="1">IF('Log_working_3-way'!$D191="","",'True_Odds_Calculator_3-way'!#REF!/'True_Odds_Calculator_3-way'!C190-1)</f>
        <v>#NAME?</v>
      </c>
      <c r="K191" s="6" t="e">
        <f ca="1">IF('Log_working_3-way'!$D191="","",1/'True_Odds_Calculator_3-way'!A190+1/'True_Odds_Calculator_3-way'!B190+1/'True_Odds_Calculator_3-way'!C190-1)</f>
        <v>#NAME?</v>
      </c>
    </row>
    <row r="192" spans="4:11" x14ac:dyDescent="0.25">
      <c r="D192" t="e">
        <f ca="1">solve_for_c('True_Odds_Calculator_3-way'!A191,'True_Odds_Calculator_3-way'!B191,'True_Odds_Calculator_3-way'!C191,'Log_working_3-way'!B$1,'Log_working_3-way'!B$2)</f>
        <v>#NAME?</v>
      </c>
      <c r="F192" s="6" t="e">
        <f ca="1">IF('Log_working_3-way'!D192="","",1/'True_Odds_Calculator_3-way'!N191+1/'True_Odds_Calculator_3-way'!O191+1/'True_Odds_Calculator_3-way'!#REF!-1)</f>
        <v>#NAME?</v>
      </c>
      <c r="H192" s="6" t="e">
        <f ca="1">IF('Log_working_3-way'!$D192="","",'True_Odds_Calculator_3-way'!N191/'True_Odds_Calculator_3-way'!A191-1)</f>
        <v>#NAME?</v>
      </c>
      <c r="I192" s="6" t="e">
        <f ca="1">IF('Log_working_3-way'!$D192="","",'True_Odds_Calculator_3-way'!O191/'True_Odds_Calculator_3-way'!B191-1)</f>
        <v>#NAME?</v>
      </c>
      <c r="J192" s="6" t="e">
        <f ca="1">IF('Log_working_3-way'!$D192="","",'True_Odds_Calculator_3-way'!#REF!/'True_Odds_Calculator_3-way'!C191-1)</f>
        <v>#NAME?</v>
      </c>
      <c r="K192" s="6" t="e">
        <f ca="1">IF('Log_working_3-way'!$D192="","",1/'True_Odds_Calculator_3-way'!A191+1/'True_Odds_Calculator_3-way'!B191+1/'True_Odds_Calculator_3-way'!C191-1)</f>
        <v>#NAME?</v>
      </c>
    </row>
    <row r="193" spans="4:11" x14ac:dyDescent="0.25">
      <c r="D193" t="e">
        <f ca="1">solve_for_c('True_Odds_Calculator_3-way'!A192,'True_Odds_Calculator_3-way'!B192,'True_Odds_Calculator_3-way'!C192,'Log_working_3-way'!B$1,'Log_working_3-way'!B$2)</f>
        <v>#NAME?</v>
      </c>
      <c r="F193" s="6" t="e">
        <f ca="1">IF('Log_working_3-way'!D193="","",1/'True_Odds_Calculator_3-way'!N192+1/'True_Odds_Calculator_3-way'!O192+1/'True_Odds_Calculator_3-way'!#REF!-1)</f>
        <v>#NAME?</v>
      </c>
      <c r="H193" s="6" t="e">
        <f ca="1">IF('Log_working_3-way'!$D193="","",'True_Odds_Calculator_3-way'!N192/'True_Odds_Calculator_3-way'!A192-1)</f>
        <v>#NAME?</v>
      </c>
      <c r="I193" s="6" t="e">
        <f ca="1">IF('Log_working_3-way'!$D193="","",'True_Odds_Calculator_3-way'!O192/'True_Odds_Calculator_3-way'!B192-1)</f>
        <v>#NAME?</v>
      </c>
      <c r="J193" s="6" t="e">
        <f ca="1">IF('Log_working_3-way'!$D193="","",'True_Odds_Calculator_3-way'!#REF!/'True_Odds_Calculator_3-way'!C192-1)</f>
        <v>#NAME?</v>
      </c>
      <c r="K193" s="6" t="e">
        <f ca="1">IF('Log_working_3-way'!$D193="","",1/'True_Odds_Calculator_3-way'!A192+1/'True_Odds_Calculator_3-way'!B192+1/'True_Odds_Calculator_3-way'!C192-1)</f>
        <v>#NAME?</v>
      </c>
    </row>
    <row r="194" spans="4:11" x14ac:dyDescent="0.25">
      <c r="D194" t="e">
        <f ca="1">solve_for_c('True_Odds_Calculator_3-way'!A193,'True_Odds_Calculator_3-way'!B193,'True_Odds_Calculator_3-way'!C193,'Log_working_3-way'!B$1,'Log_working_3-way'!B$2)</f>
        <v>#NAME?</v>
      </c>
      <c r="F194" s="6" t="e">
        <f ca="1">IF('Log_working_3-way'!D194="","",1/'True_Odds_Calculator_3-way'!N193+1/'True_Odds_Calculator_3-way'!O193+1/'True_Odds_Calculator_3-way'!#REF!-1)</f>
        <v>#NAME?</v>
      </c>
      <c r="H194" s="6" t="e">
        <f ca="1">IF('Log_working_3-way'!$D194="","",'True_Odds_Calculator_3-way'!N193/'True_Odds_Calculator_3-way'!A193-1)</f>
        <v>#NAME?</v>
      </c>
      <c r="I194" s="6" t="e">
        <f ca="1">IF('Log_working_3-way'!$D194="","",'True_Odds_Calculator_3-way'!O193/'True_Odds_Calculator_3-way'!B193-1)</f>
        <v>#NAME?</v>
      </c>
      <c r="J194" s="6" t="e">
        <f ca="1">IF('Log_working_3-way'!$D194="","",'True_Odds_Calculator_3-way'!#REF!/'True_Odds_Calculator_3-way'!C193-1)</f>
        <v>#NAME?</v>
      </c>
      <c r="K194" s="6" t="e">
        <f ca="1">IF('Log_working_3-way'!$D194="","",1/'True_Odds_Calculator_3-way'!A193+1/'True_Odds_Calculator_3-way'!B193+1/'True_Odds_Calculator_3-way'!C193-1)</f>
        <v>#NAME?</v>
      </c>
    </row>
    <row r="195" spans="4:11" x14ac:dyDescent="0.25">
      <c r="D195" t="e">
        <f ca="1">solve_for_c('True_Odds_Calculator_3-way'!A194,'True_Odds_Calculator_3-way'!B194,'True_Odds_Calculator_3-way'!C194,'Log_working_3-way'!B$1,'Log_working_3-way'!B$2)</f>
        <v>#NAME?</v>
      </c>
      <c r="F195" s="6" t="e">
        <f ca="1">IF('Log_working_3-way'!D195="","",1/'True_Odds_Calculator_3-way'!N194+1/'True_Odds_Calculator_3-way'!O194+1/'True_Odds_Calculator_3-way'!#REF!-1)</f>
        <v>#NAME?</v>
      </c>
      <c r="H195" s="6" t="e">
        <f ca="1">IF('Log_working_3-way'!$D195="","",'True_Odds_Calculator_3-way'!N194/'True_Odds_Calculator_3-way'!A194-1)</f>
        <v>#NAME?</v>
      </c>
      <c r="I195" s="6" t="e">
        <f ca="1">IF('Log_working_3-way'!$D195="","",'True_Odds_Calculator_3-way'!O194/'True_Odds_Calculator_3-way'!B194-1)</f>
        <v>#NAME?</v>
      </c>
      <c r="J195" s="6" t="e">
        <f ca="1">IF('Log_working_3-way'!$D195="","",'True_Odds_Calculator_3-way'!#REF!/'True_Odds_Calculator_3-way'!C194-1)</f>
        <v>#NAME?</v>
      </c>
      <c r="K195" s="6" t="e">
        <f ca="1">IF('Log_working_3-way'!$D195="","",1/'True_Odds_Calculator_3-way'!A194+1/'True_Odds_Calculator_3-way'!B194+1/'True_Odds_Calculator_3-way'!C194-1)</f>
        <v>#NAME?</v>
      </c>
    </row>
    <row r="196" spans="4:11" x14ac:dyDescent="0.25">
      <c r="D196" t="e">
        <f ca="1">solve_for_c('True_Odds_Calculator_3-way'!A195,'True_Odds_Calculator_3-way'!B195,'True_Odds_Calculator_3-way'!C195,'Log_working_3-way'!B$1,'Log_working_3-way'!B$2)</f>
        <v>#NAME?</v>
      </c>
      <c r="F196" s="6" t="e">
        <f ca="1">IF('Log_working_3-way'!D196="","",1/'True_Odds_Calculator_3-way'!N195+1/'True_Odds_Calculator_3-way'!O195+1/'True_Odds_Calculator_3-way'!#REF!-1)</f>
        <v>#NAME?</v>
      </c>
      <c r="H196" s="6" t="e">
        <f ca="1">IF('Log_working_3-way'!$D196="","",'True_Odds_Calculator_3-way'!N195/'True_Odds_Calculator_3-way'!A195-1)</f>
        <v>#NAME?</v>
      </c>
      <c r="I196" s="6" t="e">
        <f ca="1">IF('Log_working_3-way'!$D196="","",'True_Odds_Calculator_3-way'!O195/'True_Odds_Calculator_3-way'!B195-1)</f>
        <v>#NAME?</v>
      </c>
      <c r="J196" s="6" t="e">
        <f ca="1">IF('Log_working_3-way'!$D196="","",'True_Odds_Calculator_3-way'!#REF!/'True_Odds_Calculator_3-way'!C195-1)</f>
        <v>#NAME?</v>
      </c>
      <c r="K196" s="6" t="e">
        <f ca="1">IF('Log_working_3-way'!$D196="","",1/'True_Odds_Calculator_3-way'!A195+1/'True_Odds_Calculator_3-way'!B195+1/'True_Odds_Calculator_3-way'!C195-1)</f>
        <v>#NAME?</v>
      </c>
    </row>
    <row r="197" spans="4:11" x14ac:dyDescent="0.25">
      <c r="D197" t="e">
        <f ca="1">solve_for_c('True_Odds_Calculator_3-way'!A196,'True_Odds_Calculator_3-way'!B196,'True_Odds_Calculator_3-way'!C196,'Log_working_3-way'!B$1,'Log_working_3-way'!B$2)</f>
        <v>#NAME?</v>
      </c>
      <c r="F197" s="6" t="e">
        <f ca="1">IF('Log_working_3-way'!D197="","",1/'True_Odds_Calculator_3-way'!N196+1/'True_Odds_Calculator_3-way'!O196+1/'True_Odds_Calculator_3-way'!#REF!-1)</f>
        <v>#NAME?</v>
      </c>
      <c r="H197" s="6" t="e">
        <f ca="1">IF('Log_working_3-way'!$D197="","",'True_Odds_Calculator_3-way'!N196/'True_Odds_Calculator_3-way'!A196-1)</f>
        <v>#NAME?</v>
      </c>
      <c r="I197" s="6" t="e">
        <f ca="1">IF('Log_working_3-way'!$D197="","",'True_Odds_Calculator_3-way'!O196/'True_Odds_Calculator_3-way'!B196-1)</f>
        <v>#NAME?</v>
      </c>
      <c r="J197" s="6" t="e">
        <f ca="1">IF('Log_working_3-way'!$D197="","",'True_Odds_Calculator_3-way'!#REF!/'True_Odds_Calculator_3-way'!C196-1)</f>
        <v>#NAME?</v>
      </c>
      <c r="K197" s="6" t="e">
        <f ca="1">IF('Log_working_3-way'!$D197="","",1/'True_Odds_Calculator_3-way'!A196+1/'True_Odds_Calculator_3-way'!B196+1/'True_Odds_Calculator_3-way'!C196-1)</f>
        <v>#NAME?</v>
      </c>
    </row>
    <row r="198" spans="4:11" x14ac:dyDescent="0.25">
      <c r="D198" t="e">
        <f ca="1">solve_for_c('True_Odds_Calculator_3-way'!A197,'True_Odds_Calculator_3-way'!B197,'True_Odds_Calculator_3-way'!C197,'Log_working_3-way'!B$1,'Log_working_3-way'!B$2)</f>
        <v>#NAME?</v>
      </c>
      <c r="F198" s="6" t="e">
        <f ca="1">IF('Log_working_3-way'!D198="","",1/'True_Odds_Calculator_3-way'!N197+1/'True_Odds_Calculator_3-way'!O197+1/'True_Odds_Calculator_3-way'!#REF!-1)</f>
        <v>#NAME?</v>
      </c>
      <c r="H198" s="6" t="e">
        <f ca="1">IF('Log_working_3-way'!$D198="","",'True_Odds_Calculator_3-way'!N197/'True_Odds_Calculator_3-way'!A197-1)</f>
        <v>#NAME?</v>
      </c>
      <c r="I198" s="6" t="e">
        <f ca="1">IF('Log_working_3-way'!$D198="","",'True_Odds_Calculator_3-way'!O197/'True_Odds_Calculator_3-way'!B197-1)</f>
        <v>#NAME?</v>
      </c>
      <c r="J198" s="6" t="e">
        <f ca="1">IF('Log_working_3-way'!$D198="","",'True_Odds_Calculator_3-way'!#REF!/'True_Odds_Calculator_3-way'!C197-1)</f>
        <v>#NAME?</v>
      </c>
      <c r="K198" s="6" t="e">
        <f ca="1">IF('Log_working_3-way'!$D198="","",1/'True_Odds_Calculator_3-way'!A197+1/'True_Odds_Calculator_3-way'!B197+1/'True_Odds_Calculator_3-way'!C197-1)</f>
        <v>#NAME?</v>
      </c>
    </row>
    <row r="199" spans="4:11" x14ac:dyDescent="0.25">
      <c r="D199" t="e">
        <f ca="1">solve_for_c('True_Odds_Calculator_3-way'!A198,'True_Odds_Calculator_3-way'!B198,'True_Odds_Calculator_3-way'!C198,'Log_working_3-way'!B$1,'Log_working_3-way'!B$2)</f>
        <v>#NAME?</v>
      </c>
      <c r="F199" s="6" t="e">
        <f ca="1">IF('Log_working_3-way'!D199="","",1/'True_Odds_Calculator_3-way'!N198+1/'True_Odds_Calculator_3-way'!O198+1/'True_Odds_Calculator_3-way'!#REF!-1)</f>
        <v>#NAME?</v>
      </c>
      <c r="H199" s="6" t="e">
        <f ca="1">IF('Log_working_3-way'!$D199="","",'True_Odds_Calculator_3-way'!N198/'True_Odds_Calculator_3-way'!A198-1)</f>
        <v>#NAME?</v>
      </c>
      <c r="I199" s="6" t="e">
        <f ca="1">IF('Log_working_3-way'!$D199="","",'True_Odds_Calculator_3-way'!O198/'True_Odds_Calculator_3-way'!B198-1)</f>
        <v>#NAME?</v>
      </c>
      <c r="J199" s="6" t="e">
        <f ca="1">IF('Log_working_3-way'!$D199="","",'True_Odds_Calculator_3-way'!#REF!/'True_Odds_Calculator_3-way'!C198-1)</f>
        <v>#NAME?</v>
      </c>
      <c r="K199" s="6" t="e">
        <f ca="1">IF('Log_working_3-way'!$D199="","",1/'True_Odds_Calculator_3-way'!A198+1/'True_Odds_Calculator_3-way'!B198+1/'True_Odds_Calculator_3-way'!C198-1)</f>
        <v>#NAME?</v>
      </c>
    </row>
    <row r="200" spans="4:11" x14ac:dyDescent="0.25">
      <c r="D200" t="e">
        <f ca="1">solve_for_c('True_Odds_Calculator_3-way'!A199,'True_Odds_Calculator_3-way'!B199,'True_Odds_Calculator_3-way'!C199,'Log_working_3-way'!B$1,'Log_working_3-way'!B$2)</f>
        <v>#NAME?</v>
      </c>
      <c r="F200" s="6" t="e">
        <f ca="1">IF('Log_working_3-way'!D200="","",1/'True_Odds_Calculator_3-way'!N199+1/'True_Odds_Calculator_3-way'!O199+1/'True_Odds_Calculator_3-way'!#REF!-1)</f>
        <v>#NAME?</v>
      </c>
      <c r="H200" s="6" t="e">
        <f ca="1">IF('Log_working_3-way'!$D200="","",'True_Odds_Calculator_3-way'!N199/'True_Odds_Calculator_3-way'!A199-1)</f>
        <v>#NAME?</v>
      </c>
      <c r="I200" s="6" t="e">
        <f ca="1">IF('Log_working_3-way'!$D200="","",'True_Odds_Calculator_3-way'!O199/'True_Odds_Calculator_3-way'!B199-1)</f>
        <v>#NAME?</v>
      </c>
      <c r="J200" s="6" t="e">
        <f ca="1">IF('Log_working_3-way'!$D200="","",'True_Odds_Calculator_3-way'!#REF!/'True_Odds_Calculator_3-way'!C199-1)</f>
        <v>#NAME?</v>
      </c>
      <c r="K200" s="6" t="e">
        <f ca="1">IF('Log_working_3-way'!$D200="","",1/'True_Odds_Calculator_3-way'!A199+1/'True_Odds_Calculator_3-way'!B199+1/'True_Odds_Calculator_3-way'!C199-1)</f>
        <v>#NAME?</v>
      </c>
    </row>
    <row r="201" spans="4:11" x14ac:dyDescent="0.25">
      <c r="D201" t="e">
        <f ca="1">solve_for_c('True_Odds_Calculator_3-way'!A200,'True_Odds_Calculator_3-way'!B200,'True_Odds_Calculator_3-way'!C200,'Log_working_3-way'!B$1,'Log_working_3-way'!B$2)</f>
        <v>#NAME?</v>
      </c>
      <c r="F201" s="6" t="e">
        <f ca="1">IF('Log_working_3-way'!D201="","",1/'True_Odds_Calculator_3-way'!N200+1/'True_Odds_Calculator_3-way'!O200+1/'True_Odds_Calculator_3-way'!#REF!-1)</f>
        <v>#NAME?</v>
      </c>
      <c r="H201" s="6" t="e">
        <f ca="1">IF('Log_working_3-way'!$D201="","",'True_Odds_Calculator_3-way'!N200/'True_Odds_Calculator_3-way'!A200-1)</f>
        <v>#NAME?</v>
      </c>
      <c r="I201" s="6" t="e">
        <f ca="1">IF('Log_working_3-way'!$D201="","",'True_Odds_Calculator_3-way'!O200/'True_Odds_Calculator_3-way'!B200-1)</f>
        <v>#NAME?</v>
      </c>
      <c r="J201" s="6" t="e">
        <f ca="1">IF('Log_working_3-way'!$D201="","",'True_Odds_Calculator_3-way'!#REF!/'True_Odds_Calculator_3-way'!C200-1)</f>
        <v>#NAME?</v>
      </c>
      <c r="K201" s="6" t="e">
        <f ca="1">IF('Log_working_3-way'!$D201="","",1/'True_Odds_Calculator_3-way'!A200+1/'True_Odds_Calculator_3-way'!B200+1/'True_Odds_Calculator_3-way'!C200-1)</f>
        <v>#NAME?</v>
      </c>
    </row>
    <row r="202" spans="4:11" x14ac:dyDescent="0.25">
      <c r="D202" t="e">
        <f ca="1">solve_for_c('True_Odds_Calculator_3-way'!A201,'True_Odds_Calculator_3-way'!B201,'True_Odds_Calculator_3-way'!C201,'Log_working_3-way'!B$1,'Log_working_3-way'!B$2)</f>
        <v>#NAME?</v>
      </c>
      <c r="F202" s="6" t="e">
        <f ca="1">IF('Log_working_3-way'!D202="","",1/'True_Odds_Calculator_3-way'!N201+1/'True_Odds_Calculator_3-way'!O201+1/'True_Odds_Calculator_3-way'!#REF!-1)</f>
        <v>#NAME?</v>
      </c>
      <c r="H202" s="6" t="e">
        <f ca="1">IF('Log_working_3-way'!$D202="","",'True_Odds_Calculator_3-way'!N201/'True_Odds_Calculator_3-way'!A201-1)</f>
        <v>#NAME?</v>
      </c>
      <c r="I202" s="6" t="e">
        <f ca="1">IF('Log_working_3-way'!$D202="","",'True_Odds_Calculator_3-way'!O201/'True_Odds_Calculator_3-way'!B201-1)</f>
        <v>#NAME?</v>
      </c>
      <c r="J202" s="6" t="e">
        <f ca="1">IF('Log_working_3-way'!$D202="","",'True_Odds_Calculator_3-way'!#REF!/'True_Odds_Calculator_3-way'!C201-1)</f>
        <v>#NAME?</v>
      </c>
      <c r="K202" s="6" t="e">
        <f ca="1">IF('Log_working_3-way'!$D202="","",1/'True_Odds_Calculator_3-way'!A201+1/'True_Odds_Calculator_3-way'!B201+1/'True_Odds_Calculator_3-way'!C201-1)</f>
        <v>#NAME?</v>
      </c>
    </row>
    <row r="203" spans="4:11" x14ac:dyDescent="0.25">
      <c r="D203" t="e">
        <f ca="1">solve_for_c('True_Odds_Calculator_3-way'!A202,'True_Odds_Calculator_3-way'!B202,'True_Odds_Calculator_3-way'!C202,'Log_working_3-way'!B$1,'Log_working_3-way'!B$2)</f>
        <v>#NAME?</v>
      </c>
      <c r="F203" s="6" t="e">
        <f ca="1">IF('Log_working_3-way'!D203="","",1/'True_Odds_Calculator_3-way'!N202+1/'True_Odds_Calculator_3-way'!O202+1/'True_Odds_Calculator_3-way'!#REF!-1)</f>
        <v>#NAME?</v>
      </c>
      <c r="H203" s="6" t="e">
        <f ca="1">IF('Log_working_3-way'!$D203="","",'True_Odds_Calculator_3-way'!N202/'True_Odds_Calculator_3-way'!A202-1)</f>
        <v>#NAME?</v>
      </c>
      <c r="I203" s="6" t="e">
        <f ca="1">IF('Log_working_3-way'!$D203="","",'True_Odds_Calculator_3-way'!O202/'True_Odds_Calculator_3-way'!B202-1)</f>
        <v>#NAME?</v>
      </c>
      <c r="J203" s="6" t="e">
        <f ca="1">IF('Log_working_3-way'!$D203="","",'True_Odds_Calculator_3-way'!#REF!/'True_Odds_Calculator_3-way'!C202-1)</f>
        <v>#NAME?</v>
      </c>
      <c r="K203" s="6" t="e">
        <f ca="1">IF('Log_working_3-way'!$D203="","",1/'True_Odds_Calculator_3-way'!A202+1/'True_Odds_Calculator_3-way'!B202+1/'True_Odds_Calculator_3-way'!C202-1)</f>
        <v>#NAME?</v>
      </c>
    </row>
    <row r="204" spans="4:11" x14ac:dyDescent="0.25">
      <c r="D204" t="e">
        <f ca="1">solve_for_c('True_Odds_Calculator_3-way'!A203,'True_Odds_Calculator_3-way'!B203,'True_Odds_Calculator_3-way'!C203,'Log_working_3-way'!B$1,'Log_working_3-way'!B$2)</f>
        <v>#NAME?</v>
      </c>
      <c r="F204" s="6" t="e">
        <f ca="1">IF('Log_working_3-way'!D204="","",1/'True_Odds_Calculator_3-way'!N203+1/'True_Odds_Calculator_3-way'!O203+1/'True_Odds_Calculator_3-way'!#REF!-1)</f>
        <v>#NAME?</v>
      </c>
      <c r="H204" s="6" t="e">
        <f ca="1">IF('Log_working_3-way'!$D204="","",'True_Odds_Calculator_3-way'!N203/'True_Odds_Calculator_3-way'!A203-1)</f>
        <v>#NAME?</v>
      </c>
      <c r="I204" s="6" t="e">
        <f ca="1">IF('Log_working_3-way'!$D204="","",'True_Odds_Calculator_3-way'!O203/'True_Odds_Calculator_3-way'!B203-1)</f>
        <v>#NAME?</v>
      </c>
      <c r="J204" s="6" t="e">
        <f ca="1">IF('Log_working_3-way'!$D204="","",'True_Odds_Calculator_3-way'!#REF!/'True_Odds_Calculator_3-way'!C203-1)</f>
        <v>#NAME?</v>
      </c>
      <c r="K204" s="6" t="e">
        <f ca="1">IF('Log_working_3-way'!$D204="","",1/'True_Odds_Calculator_3-way'!A203+1/'True_Odds_Calculator_3-way'!B203+1/'True_Odds_Calculator_3-way'!C203-1)</f>
        <v>#NAME?</v>
      </c>
    </row>
    <row r="205" spans="4:11" x14ac:dyDescent="0.25">
      <c r="D205" t="e">
        <f ca="1">solve_for_c('True_Odds_Calculator_3-way'!A204,'True_Odds_Calculator_3-way'!B204,'True_Odds_Calculator_3-way'!C204,'Log_working_3-way'!B$1,'Log_working_3-way'!B$2)</f>
        <v>#NAME?</v>
      </c>
      <c r="F205" s="6" t="e">
        <f ca="1">IF('Log_working_3-way'!D205="","",1/'True_Odds_Calculator_3-way'!N204+1/'True_Odds_Calculator_3-way'!O204+1/'True_Odds_Calculator_3-way'!#REF!-1)</f>
        <v>#NAME?</v>
      </c>
      <c r="H205" s="6" t="e">
        <f ca="1">IF('Log_working_3-way'!$D205="","",'True_Odds_Calculator_3-way'!N204/'True_Odds_Calculator_3-way'!A204-1)</f>
        <v>#NAME?</v>
      </c>
      <c r="I205" s="6" t="e">
        <f ca="1">IF('Log_working_3-way'!$D205="","",'True_Odds_Calculator_3-way'!O204/'True_Odds_Calculator_3-way'!B204-1)</f>
        <v>#NAME?</v>
      </c>
      <c r="J205" s="6" t="e">
        <f ca="1">IF('Log_working_3-way'!$D205="","",'True_Odds_Calculator_3-way'!#REF!/'True_Odds_Calculator_3-way'!C204-1)</f>
        <v>#NAME?</v>
      </c>
      <c r="K205" s="6" t="e">
        <f ca="1">IF('Log_working_3-way'!$D205="","",1/'True_Odds_Calculator_3-way'!A204+1/'True_Odds_Calculator_3-way'!B204+1/'True_Odds_Calculator_3-way'!C204-1)</f>
        <v>#NAME?</v>
      </c>
    </row>
    <row r="206" spans="4:11" x14ac:dyDescent="0.25">
      <c r="D206" t="e">
        <f ca="1">solve_for_c('True_Odds_Calculator_3-way'!A205,'True_Odds_Calculator_3-way'!B205,'True_Odds_Calculator_3-way'!C205,'Log_working_3-way'!B$1,'Log_working_3-way'!B$2)</f>
        <v>#NAME?</v>
      </c>
      <c r="F206" s="6" t="e">
        <f ca="1">IF('Log_working_3-way'!D206="","",1/'True_Odds_Calculator_3-way'!N205+1/'True_Odds_Calculator_3-way'!O205+1/'True_Odds_Calculator_3-way'!#REF!-1)</f>
        <v>#NAME?</v>
      </c>
      <c r="H206" s="6" t="e">
        <f ca="1">IF('Log_working_3-way'!$D206="","",'True_Odds_Calculator_3-way'!N205/'True_Odds_Calculator_3-way'!A205-1)</f>
        <v>#NAME?</v>
      </c>
      <c r="I206" s="6" t="e">
        <f ca="1">IF('Log_working_3-way'!$D206="","",'True_Odds_Calculator_3-way'!O205/'True_Odds_Calculator_3-way'!B205-1)</f>
        <v>#NAME?</v>
      </c>
      <c r="J206" s="6" t="e">
        <f ca="1">IF('Log_working_3-way'!$D206="","",'True_Odds_Calculator_3-way'!#REF!/'True_Odds_Calculator_3-way'!C205-1)</f>
        <v>#NAME?</v>
      </c>
      <c r="K206" s="6" t="e">
        <f ca="1">IF('Log_working_3-way'!$D206="","",1/'True_Odds_Calculator_3-way'!A205+1/'True_Odds_Calculator_3-way'!B205+1/'True_Odds_Calculator_3-way'!C205-1)</f>
        <v>#NAME?</v>
      </c>
    </row>
    <row r="207" spans="4:11" x14ac:dyDescent="0.25">
      <c r="D207" t="e">
        <f ca="1">solve_for_c('True_Odds_Calculator_3-way'!A206,'True_Odds_Calculator_3-way'!B206,'True_Odds_Calculator_3-way'!C206,'Log_working_3-way'!B$1,'Log_working_3-way'!B$2)</f>
        <v>#NAME?</v>
      </c>
      <c r="F207" s="6" t="e">
        <f ca="1">IF('Log_working_3-way'!D207="","",1/'True_Odds_Calculator_3-way'!N206+1/'True_Odds_Calculator_3-way'!O206+1/'True_Odds_Calculator_3-way'!#REF!-1)</f>
        <v>#NAME?</v>
      </c>
      <c r="H207" s="6" t="e">
        <f ca="1">IF('Log_working_3-way'!$D207="","",'True_Odds_Calculator_3-way'!N206/'True_Odds_Calculator_3-way'!A206-1)</f>
        <v>#NAME?</v>
      </c>
      <c r="I207" s="6" t="e">
        <f ca="1">IF('Log_working_3-way'!$D207="","",'True_Odds_Calculator_3-way'!O206/'True_Odds_Calculator_3-way'!B206-1)</f>
        <v>#NAME?</v>
      </c>
      <c r="J207" s="6" t="e">
        <f ca="1">IF('Log_working_3-way'!$D207="","",'True_Odds_Calculator_3-way'!#REF!/'True_Odds_Calculator_3-way'!C206-1)</f>
        <v>#NAME?</v>
      </c>
      <c r="K207" s="6" t="e">
        <f ca="1">IF('Log_working_3-way'!$D207="","",1/'True_Odds_Calculator_3-way'!A206+1/'True_Odds_Calculator_3-way'!B206+1/'True_Odds_Calculator_3-way'!C206-1)</f>
        <v>#NAME?</v>
      </c>
    </row>
    <row r="208" spans="4:11" x14ac:dyDescent="0.25">
      <c r="D208" t="e">
        <f ca="1">solve_for_c('True_Odds_Calculator_3-way'!A207,'True_Odds_Calculator_3-way'!B207,'True_Odds_Calculator_3-way'!C207,'Log_working_3-way'!B$1,'Log_working_3-way'!B$2)</f>
        <v>#NAME?</v>
      </c>
      <c r="F208" s="6" t="e">
        <f ca="1">IF('Log_working_3-way'!D208="","",1/'True_Odds_Calculator_3-way'!N207+1/'True_Odds_Calculator_3-way'!O207+1/'True_Odds_Calculator_3-way'!#REF!-1)</f>
        <v>#NAME?</v>
      </c>
      <c r="H208" s="6" t="e">
        <f ca="1">IF('Log_working_3-way'!$D208="","",'True_Odds_Calculator_3-way'!N207/'True_Odds_Calculator_3-way'!A207-1)</f>
        <v>#NAME?</v>
      </c>
      <c r="I208" s="6" t="e">
        <f ca="1">IF('Log_working_3-way'!$D208="","",'True_Odds_Calculator_3-way'!O207/'True_Odds_Calculator_3-way'!B207-1)</f>
        <v>#NAME?</v>
      </c>
      <c r="J208" s="6" t="e">
        <f ca="1">IF('Log_working_3-way'!$D208="","",'True_Odds_Calculator_3-way'!#REF!/'True_Odds_Calculator_3-way'!C207-1)</f>
        <v>#NAME?</v>
      </c>
      <c r="K208" s="6" t="e">
        <f ca="1">IF('Log_working_3-way'!$D208="","",1/'True_Odds_Calculator_3-way'!A207+1/'True_Odds_Calculator_3-way'!B207+1/'True_Odds_Calculator_3-way'!C207-1)</f>
        <v>#NAME?</v>
      </c>
    </row>
    <row r="209" spans="4:11" x14ac:dyDescent="0.25">
      <c r="D209" t="e">
        <f ca="1">solve_for_c('True_Odds_Calculator_3-way'!A208,'True_Odds_Calculator_3-way'!B208,'True_Odds_Calculator_3-way'!C208,'Log_working_3-way'!B$1,'Log_working_3-way'!B$2)</f>
        <v>#NAME?</v>
      </c>
      <c r="F209" s="6" t="e">
        <f ca="1">IF('Log_working_3-way'!D209="","",1/'True_Odds_Calculator_3-way'!N208+1/'True_Odds_Calculator_3-way'!O208+1/'True_Odds_Calculator_3-way'!#REF!-1)</f>
        <v>#NAME?</v>
      </c>
      <c r="H209" s="6" t="e">
        <f ca="1">IF('Log_working_3-way'!$D209="","",'True_Odds_Calculator_3-way'!N208/'True_Odds_Calculator_3-way'!A208-1)</f>
        <v>#NAME?</v>
      </c>
      <c r="I209" s="6" t="e">
        <f ca="1">IF('Log_working_3-way'!$D209="","",'True_Odds_Calculator_3-way'!O208/'True_Odds_Calculator_3-way'!B208-1)</f>
        <v>#NAME?</v>
      </c>
      <c r="J209" s="6" t="e">
        <f ca="1">IF('Log_working_3-way'!$D209="","",'True_Odds_Calculator_3-way'!#REF!/'True_Odds_Calculator_3-way'!C208-1)</f>
        <v>#NAME?</v>
      </c>
      <c r="K209" s="6" t="e">
        <f ca="1">IF('Log_working_3-way'!$D209="","",1/'True_Odds_Calculator_3-way'!A208+1/'True_Odds_Calculator_3-way'!B208+1/'True_Odds_Calculator_3-way'!C208-1)</f>
        <v>#NAME?</v>
      </c>
    </row>
    <row r="210" spans="4:11" x14ac:dyDescent="0.25">
      <c r="D210" t="e">
        <f ca="1">solve_for_c('True_Odds_Calculator_3-way'!A209,'True_Odds_Calculator_3-way'!B209,'True_Odds_Calculator_3-way'!C209,'Log_working_3-way'!B$1,'Log_working_3-way'!B$2)</f>
        <v>#NAME?</v>
      </c>
      <c r="F210" s="6" t="e">
        <f ca="1">IF('Log_working_3-way'!D210="","",1/'True_Odds_Calculator_3-way'!N209+1/'True_Odds_Calculator_3-way'!O209+1/'True_Odds_Calculator_3-way'!#REF!-1)</f>
        <v>#NAME?</v>
      </c>
      <c r="H210" s="6" t="e">
        <f ca="1">IF('Log_working_3-way'!$D210="","",'True_Odds_Calculator_3-way'!N209/'True_Odds_Calculator_3-way'!A209-1)</f>
        <v>#NAME?</v>
      </c>
      <c r="I210" s="6" t="e">
        <f ca="1">IF('Log_working_3-way'!$D210="","",'True_Odds_Calculator_3-way'!O209/'True_Odds_Calculator_3-way'!B209-1)</f>
        <v>#NAME?</v>
      </c>
      <c r="J210" s="6" t="e">
        <f ca="1">IF('Log_working_3-way'!$D210="","",'True_Odds_Calculator_3-way'!#REF!/'True_Odds_Calculator_3-way'!C209-1)</f>
        <v>#NAME?</v>
      </c>
      <c r="K210" s="6" t="e">
        <f ca="1">IF('Log_working_3-way'!$D210="","",1/'True_Odds_Calculator_3-way'!A209+1/'True_Odds_Calculator_3-way'!B209+1/'True_Odds_Calculator_3-way'!C209-1)</f>
        <v>#NAME?</v>
      </c>
    </row>
    <row r="211" spans="4:11" x14ac:dyDescent="0.25">
      <c r="D211" t="e">
        <f ca="1">solve_for_c('True_Odds_Calculator_3-way'!A210,'True_Odds_Calculator_3-way'!B210,'True_Odds_Calculator_3-way'!C210,'Log_working_3-way'!B$1,'Log_working_3-way'!B$2)</f>
        <v>#NAME?</v>
      </c>
      <c r="F211" s="6" t="e">
        <f ca="1">IF('Log_working_3-way'!D211="","",1/'True_Odds_Calculator_3-way'!N210+1/'True_Odds_Calculator_3-way'!O210+1/'True_Odds_Calculator_3-way'!#REF!-1)</f>
        <v>#NAME?</v>
      </c>
      <c r="H211" s="6" t="e">
        <f ca="1">IF('Log_working_3-way'!$D211="","",'True_Odds_Calculator_3-way'!N210/'True_Odds_Calculator_3-way'!A210-1)</f>
        <v>#NAME?</v>
      </c>
      <c r="I211" s="6" t="e">
        <f ca="1">IF('Log_working_3-way'!$D211="","",'True_Odds_Calculator_3-way'!O210/'True_Odds_Calculator_3-way'!B210-1)</f>
        <v>#NAME?</v>
      </c>
      <c r="J211" s="6" t="e">
        <f ca="1">IF('Log_working_3-way'!$D211="","",'True_Odds_Calculator_3-way'!#REF!/'True_Odds_Calculator_3-way'!C210-1)</f>
        <v>#NAME?</v>
      </c>
      <c r="K211" s="6" t="e">
        <f ca="1">IF('Log_working_3-way'!$D211="","",1/'True_Odds_Calculator_3-way'!A210+1/'True_Odds_Calculator_3-way'!B210+1/'True_Odds_Calculator_3-way'!C210-1)</f>
        <v>#NAME?</v>
      </c>
    </row>
    <row r="212" spans="4:11" x14ac:dyDescent="0.25">
      <c r="D212" t="e">
        <f ca="1">solve_for_c('True_Odds_Calculator_3-way'!A211,'True_Odds_Calculator_3-way'!B211,'True_Odds_Calculator_3-way'!C211,'Log_working_3-way'!B$1,'Log_working_3-way'!B$2)</f>
        <v>#NAME?</v>
      </c>
      <c r="F212" s="6" t="e">
        <f ca="1">IF('Log_working_3-way'!D212="","",1/'True_Odds_Calculator_3-way'!N211+1/'True_Odds_Calculator_3-way'!O211+1/'True_Odds_Calculator_3-way'!#REF!-1)</f>
        <v>#NAME?</v>
      </c>
      <c r="H212" s="6" t="e">
        <f ca="1">IF('Log_working_3-way'!$D212="","",'True_Odds_Calculator_3-way'!N211/'True_Odds_Calculator_3-way'!A211-1)</f>
        <v>#NAME?</v>
      </c>
      <c r="I212" s="6" t="e">
        <f ca="1">IF('Log_working_3-way'!$D212="","",'True_Odds_Calculator_3-way'!O211/'True_Odds_Calculator_3-way'!B211-1)</f>
        <v>#NAME?</v>
      </c>
      <c r="J212" s="6" t="e">
        <f ca="1">IF('Log_working_3-way'!$D212="","",'True_Odds_Calculator_3-way'!#REF!/'True_Odds_Calculator_3-way'!C211-1)</f>
        <v>#NAME?</v>
      </c>
      <c r="K212" s="6" t="e">
        <f ca="1">IF('Log_working_3-way'!$D212="","",1/'True_Odds_Calculator_3-way'!A211+1/'True_Odds_Calculator_3-way'!B211+1/'True_Odds_Calculator_3-way'!C211-1)</f>
        <v>#NAME?</v>
      </c>
    </row>
    <row r="213" spans="4:11" x14ac:dyDescent="0.25">
      <c r="D213" t="e">
        <f ca="1">solve_for_c('True_Odds_Calculator_3-way'!A212,'True_Odds_Calculator_3-way'!B212,'True_Odds_Calculator_3-way'!C212,'Log_working_3-way'!B$1,'Log_working_3-way'!B$2)</f>
        <v>#NAME?</v>
      </c>
      <c r="F213" s="6" t="e">
        <f ca="1">IF('Log_working_3-way'!D213="","",1/'True_Odds_Calculator_3-way'!N212+1/'True_Odds_Calculator_3-way'!O212+1/'True_Odds_Calculator_3-way'!#REF!-1)</f>
        <v>#NAME?</v>
      </c>
      <c r="H213" s="6" t="e">
        <f ca="1">IF('Log_working_3-way'!$D213="","",'True_Odds_Calculator_3-way'!N212/'True_Odds_Calculator_3-way'!A212-1)</f>
        <v>#NAME?</v>
      </c>
      <c r="I213" s="6" t="e">
        <f ca="1">IF('Log_working_3-way'!$D213="","",'True_Odds_Calculator_3-way'!O212/'True_Odds_Calculator_3-way'!B212-1)</f>
        <v>#NAME?</v>
      </c>
      <c r="J213" s="6" t="e">
        <f ca="1">IF('Log_working_3-way'!$D213="","",'True_Odds_Calculator_3-way'!#REF!/'True_Odds_Calculator_3-way'!C212-1)</f>
        <v>#NAME?</v>
      </c>
      <c r="K213" s="6" t="e">
        <f ca="1">IF('Log_working_3-way'!$D213="","",1/'True_Odds_Calculator_3-way'!A212+1/'True_Odds_Calculator_3-way'!B212+1/'True_Odds_Calculator_3-way'!C212-1)</f>
        <v>#NAME?</v>
      </c>
    </row>
    <row r="214" spans="4:11" x14ac:dyDescent="0.25">
      <c r="D214" t="e">
        <f ca="1">solve_for_c('True_Odds_Calculator_3-way'!A213,'True_Odds_Calculator_3-way'!B213,'True_Odds_Calculator_3-way'!C213,'Log_working_3-way'!B$1,'Log_working_3-way'!B$2)</f>
        <v>#NAME?</v>
      </c>
      <c r="F214" s="6" t="e">
        <f ca="1">IF('Log_working_3-way'!D214="","",1/'True_Odds_Calculator_3-way'!N213+1/'True_Odds_Calculator_3-way'!O213+1/'True_Odds_Calculator_3-way'!#REF!-1)</f>
        <v>#NAME?</v>
      </c>
      <c r="H214" s="6" t="e">
        <f ca="1">IF('Log_working_3-way'!$D214="","",'True_Odds_Calculator_3-way'!N213/'True_Odds_Calculator_3-way'!A213-1)</f>
        <v>#NAME?</v>
      </c>
      <c r="I214" s="6" t="e">
        <f ca="1">IF('Log_working_3-way'!$D214="","",'True_Odds_Calculator_3-way'!O213/'True_Odds_Calculator_3-way'!B213-1)</f>
        <v>#NAME?</v>
      </c>
      <c r="J214" s="6" t="e">
        <f ca="1">IF('Log_working_3-way'!$D214="","",'True_Odds_Calculator_3-way'!#REF!/'True_Odds_Calculator_3-way'!C213-1)</f>
        <v>#NAME?</v>
      </c>
      <c r="K214" s="6" t="e">
        <f ca="1">IF('Log_working_3-way'!$D214="","",1/'True_Odds_Calculator_3-way'!A213+1/'True_Odds_Calculator_3-way'!B213+1/'True_Odds_Calculator_3-way'!C213-1)</f>
        <v>#NAME?</v>
      </c>
    </row>
    <row r="215" spans="4:11" x14ac:dyDescent="0.25">
      <c r="D215" t="e">
        <f ca="1">solve_for_c('True_Odds_Calculator_3-way'!A214,'True_Odds_Calculator_3-way'!B214,'True_Odds_Calculator_3-way'!C214,'Log_working_3-way'!B$1,'Log_working_3-way'!B$2)</f>
        <v>#NAME?</v>
      </c>
      <c r="F215" s="6" t="e">
        <f ca="1">IF('Log_working_3-way'!D215="","",1/'True_Odds_Calculator_3-way'!N214+1/'True_Odds_Calculator_3-way'!O214+1/'True_Odds_Calculator_3-way'!#REF!-1)</f>
        <v>#NAME?</v>
      </c>
      <c r="H215" s="6" t="e">
        <f ca="1">IF('Log_working_3-way'!$D215="","",'True_Odds_Calculator_3-way'!N214/'True_Odds_Calculator_3-way'!A214-1)</f>
        <v>#NAME?</v>
      </c>
      <c r="I215" s="6" t="e">
        <f ca="1">IF('Log_working_3-way'!$D215="","",'True_Odds_Calculator_3-way'!O214/'True_Odds_Calculator_3-way'!B214-1)</f>
        <v>#NAME?</v>
      </c>
      <c r="J215" s="6" t="e">
        <f ca="1">IF('Log_working_3-way'!$D215="","",'True_Odds_Calculator_3-way'!#REF!/'True_Odds_Calculator_3-way'!C214-1)</f>
        <v>#NAME?</v>
      </c>
      <c r="K215" s="6" t="e">
        <f ca="1">IF('Log_working_3-way'!$D215="","",1/'True_Odds_Calculator_3-way'!A214+1/'True_Odds_Calculator_3-way'!B214+1/'True_Odds_Calculator_3-way'!C214-1)</f>
        <v>#NAME?</v>
      </c>
    </row>
    <row r="216" spans="4:11" x14ac:dyDescent="0.25">
      <c r="D216" t="e">
        <f ca="1">solve_for_c('True_Odds_Calculator_3-way'!A215,'True_Odds_Calculator_3-way'!B215,'True_Odds_Calculator_3-way'!C215,'Log_working_3-way'!B$1,'Log_working_3-way'!B$2)</f>
        <v>#NAME?</v>
      </c>
      <c r="F216" s="6" t="e">
        <f ca="1">IF('Log_working_3-way'!D216="","",1/'True_Odds_Calculator_3-way'!N215+1/'True_Odds_Calculator_3-way'!O215+1/'True_Odds_Calculator_3-way'!#REF!-1)</f>
        <v>#NAME?</v>
      </c>
      <c r="H216" s="6" t="e">
        <f ca="1">IF('Log_working_3-way'!$D216="","",'True_Odds_Calculator_3-way'!N215/'True_Odds_Calculator_3-way'!A215-1)</f>
        <v>#NAME?</v>
      </c>
      <c r="I216" s="6" t="e">
        <f ca="1">IF('Log_working_3-way'!$D216="","",'True_Odds_Calculator_3-way'!O215/'True_Odds_Calculator_3-way'!B215-1)</f>
        <v>#NAME?</v>
      </c>
      <c r="J216" s="6" t="e">
        <f ca="1">IF('Log_working_3-way'!$D216="","",'True_Odds_Calculator_3-way'!#REF!/'True_Odds_Calculator_3-way'!C215-1)</f>
        <v>#NAME?</v>
      </c>
      <c r="K216" s="6" t="e">
        <f ca="1">IF('Log_working_3-way'!$D216="","",1/'True_Odds_Calculator_3-way'!A215+1/'True_Odds_Calculator_3-way'!B215+1/'True_Odds_Calculator_3-way'!C215-1)</f>
        <v>#NAME?</v>
      </c>
    </row>
    <row r="217" spans="4:11" x14ac:dyDescent="0.25">
      <c r="D217" t="e">
        <f ca="1">solve_for_c('True_Odds_Calculator_3-way'!A216,'True_Odds_Calculator_3-way'!B216,'True_Odds_Calculator_3-way'!C216,'Log_working_3-way'!B$1,'Log_working_3-way'!B$2)</f>
        <v>#NAME?</v>
      </c>
      <c r="F217" s="6" t="e">
        <f ca="1">IF('Log_working_3-way'!D217="","",1/'True_Odds_Calculator_3-way'!N216+1/'True_Odds_Calculator_3-way'!O216+1/'True_Odds_Calculator_3-way'!#REF!-1)</f>
        <v>#NAME?</v>
      </c>
      <c r="H217" s="6" t="e">
        <f ca="1">IF('Log_working_3-way'!$D217="","",'True_Odds_Calculator_3-way'!N216/'True_Odds_Calculator_3-way'!A216-1)</f>
        <v>#NAME?</v>
      </c>
      <c r="I217" s="6" t="e">
        <f ca="1">IF('Log_working_3-way'!$D217="","",'True_Odds_Calculator_3-way'!O216/'True_Odds_Calculator_3-way'!B216-1)</f>
        <v>#NAME?</v>
      </c>
      <c r="J217" s="6" t="e">
        <f ca="1">IF('Log_working_3-way'!$D217="","",'True_Odds_Calculator_3-way'!#REF!/'True_Odds_Calculator_3-way'!C216-1)</f>
        <v>#NAME?</v>
      </c>
      <c r="K217" s="6" t="e">
        <f ca="1">IF('Log_working_3-way'!$D217="","",1/'True_Odds_Calculator_3-way'!A216+1/'True_Odds_Calculator_3-way'!B216+1/'True_Odds_Calculator_3-way'!C216-1)</f>
        <v>#NAME?</v>
      </c>
    </row>
    <row r="218" spans="4:11" x14ac:dyDescent="0.25">
      <c r="D218" t="e">
        <f ca="1">solve_for_c('True_Odds_Calculator_3-way'!A217,'True_Odds_Calculator_3-way'!B217,'True_Odds_Calculator_3-way'!C217,'Log_working_3-way'!B$1,'Log_working_3-way'!B$2)</f>
        <v>#NAME?</v>
      </c>
      <c r="F218" s="6" t="e">
        <f ca="1">IF('Log_working_3-way'!D218="","",1/'True_Odds_Calculator_3-way'!N217+1/'True_Odds_Calculator_3-way'!O217+1/'True_Odds_Calculator_3-way'!#REF!-1)</f>
        <v>#NAME?</v>
      </c>
      <c r="H218" s="6" t="e">
        <f ca="1">IF('Log_working_3-way'!$D218="","",'True_Odds_Calculator_3-way'!N217/'True_Odds_Calculator_3-way'!A217-1)</f>
        <v>#NAME?</v>
      </c>
      <c r="I218" s="6" t="e">
        <f ca="1">IF('Log_working_3-way'!$D218="","",'True_Odds_Calculator_3-way'!O217/'True_Odds_Calculator_3-way'!B217-1)</f>
        <v>#NAME?</v>
      </c>
      <c r="J218" s="6" t="e">
        <f ca="1">IF('Log_working_3-way'!$D218="","",'True_Odds_Calculator_3-way'!#REF!/'True_Odds_Calculator_3-way'!C217-1)</f>
        <v>#NAME?</v>
      </c>
      <c r="K218" s="6" t="e">
        <f ca="1">IF('Log_working_3-way'!$D218="","",1/'True_Odds_Calculator_3-way'!A217+1/'True_Odds_Calculator_3-way'!B217+1/'True_Odds_Calculator_3-way'!C217-1)</f>
        <v>#NAME?</v>
      </c>
    </row>
    <row r="219" spans="4:11" x14ac:dyDescent="0.25">
      <c r="D219" t="e">
        <f ca="1">solve_for_c('True_Odds_Calculator_3-way'!A218,'True_Odds_Calculator_3-way'!B218,'True_Odds_Calculator_3-way'!C218,'Log_working_3-way'!B$1,'Log_working_3-way'!B$2)</f>
        <v>#NAME?</v>
      </c>
      <c r="F219" s="6" t="e">
        <f ca="1">IF('Log_working_3-way'!D219="","",1/'True_Odds_Calculator_3-way'!N218+1/'True_Odds_Calculator_3-way'!O218+1/'True_Odds_Calculator_3-way'!#REF!-1)</f>
        <v>#NAME?</v>
      </c>
      <c r="H219" s="6" t="e">
        <f ca="1">IF('Log_working_3-way'!$D219="","",'True_Odds_Calculator_3-way'!N218/'True_Odds_Calculator_3-way'!A218-1)</f>
        <v>#NAME?</v>
      </c>
      <c r="I219" s="6" t="e">
        <f ca="1">IF('Log_working_3-way'!$D219="","",'True_Odds_Calculator_3-way'!O218/'True_Odds_Calculator_3-way'!B218-1)</f>
        <v>#NAME?</v>
      </c>
      <c r="J219" s="6" t="e">
        <f ca="1">IF('Log_working_3-way'!$D219="","",'True_Odds_Calculator_3-way'!#REF!/'True_Odds_Calculator_3-way'!C218-1)</f>
        <v>#NAME?</v>
      </c>
      <c r="K219" s="6" t="e">
        <f ca="1">IF('Log_working_3-way'!$D219="","",1/'True_Odds_Calculator_3-way'!A218+1/'True_Odds_Calculator_3-way'!B218+1/'True_Odds_Calculator_3-way'!C218-1)</f>
        <v>#NAME?</v>
      </c>
    </row>
    <row r="220" spans="4:11" x14ac:dyDescent="0.25">
      <c r="D220" t="e">
        <f ca="1">solve_for_c('True_Odds_Calculator_3-way'!A219,'True_Odds_Calculator_3-way'!B219,'True_Odds_Calculator_3-way'!C219,'Log_working_3-way'!B$1,'Log_working_3-way'!B$2)</f>
        <v>#NAME?</v>
      </c>
      <c r="F220" s="6" t="e">
        <f ca="1">IF('Log_working_3-way'!D220="","",1/'True_Odds_Calculator_3-way'!N219+1/'True_Odds_Calculator_3-way'!O219+1/'True_Odds_Calculator_3-way'!#REF!-1)</f>
        <v>#NAME?</v>
      </c>
      <c r="H220" s="6" t="e">
        <f ca="1">IF('Log_working_3-way'!$D220="","",'True_Odds_Calculator_3-way'!N219/'True_Odds_Calculator_3-way'!A219-1)</f>
        <v>#NAME?</v>
      </c>
      <c r="I220" s="6" t="e">
        <f ca="1">IF('Log_working_3-way'!$D220="","",'True_Odds_Calculator_3-way'!O219/'True_Odds_Calculator_3-way'!B219-1)</f>
        <v>#NAME?</v>
      </c>
      <c r="J220" s="6" t="e">
        <f ca="1">IF('Log_working_3-way'!$D220="","",'True_Odds_Calculator_3-way'!#REF!/'True_Odds_Calculator_3-way'!C219-1)</f>
        <v>#NAME?</v>
      </c>
      <c r="K220" s="6" t="e">
        <f ca="1">IF('Log_working_3-way'!$D220="","",1/'True_Odds_Calculator_3-way'!A219+1/'True_Odds_Calculator_3-way'!B219+1/'True_Odds_Calculator_3-way'!C219-1)</f>
        <v>#NAME?</v>
      </c>
    </row>
    <row r="221" spans="4:11" x14ac:dyDescent="0.25">
      <c r="D221" t="e">
        <f ca="1">solve_for_c('True_Odds_Calculator_3-way'!A220,'True_Odds_Calculator_3-way'!B220,'True_Odds_Calculator_3-way'!C220,'Log_working_3-way'!B$1,'Log_working_3-way'!B$2)</f>
        <v>#NAME?</v>
      </c>
      <c r="F221" s="6" t="e">
        <f ca="1">IF('Log_working_3-way'!D221="","",1/'True_Odds_Calculator_3-way'!N220+1/'True_Odds_Calculator_3-way'!O220+1/'True_Odds_Calculator_3-way'!#REF!-1)</f>
        <v>#NAME?</v>
      </c>
      <c r="H221" s="6" t="e">
        <f ca="1">IF('Log_working_3-way'!$D221="","",'True_Odds_Calculator_3-way'!N220/'True_Odds_Calculator_3-way'!A220-1)</f>
        <v>#NAME?</v>
      </c>
      <c r="I221" s="6" t="e">
        <f ca="1">IF('Log_working_3-way'!$D221="","",'True_Odds_Calculator_3-way'!O220/'True_Odds_Calculator_3-way'!B220-1)</f>
        <v>#NAME?</v>
      </c>
      <c r="J221" s="6" t="e">
        <f ca="1">IF('Log_working_3-way'!$D221="","",'True_Odds_Calculator_3-way'!#REF!/'True_Odds_Calculator_3-way'!C220-1)</f>
        <v>#NAME?</v>
      </c>
      <c r="K221" s="6" t="e">
        <f ca="1">IF('Log_working_3-way'!$D221="","",1/'True_Odds_Calculator_3-way'!A220+1/'True_Odds_Calculator_3-way'!B220+1/'True_Odds_Calculator_3-way'!C220-1)</f>
        <v>#NAME?</v>
      </c>
    </row>
    <row r="222" spans="4:11" x14ac:dyDescent="0.25">
      <c r="D222" t="e">
        <f ca="1">solve_for_c('True_Odds_Calculator_3-way'!A221,'True_Odds_Calculator_3-way'!B221,'True_Odds_Calculator_3-way'!C221,'Log_working_3-way'!B$1,'Log_working_3-way'!B$2)</f>
        <v>#NAME?</v>
      </c>
      <c r="F222" s="6" t="e">
        <f ca="1">IF('Log_working_3-way'!D222="","",1/'True_Odds_Calculator_3-way'!N221+1/'True_Odds_Calculator_3-way'!O221+1/'True_Odds_Calculator_3-way'!#REF!-1)</f>
        <v>#NAME?</v>
      </c>
      <c r="H222" s="6" t="e">
        <f ca="1">IF('Log_working_3-way'!$D222="","",'True_Odds_Calculator_3-way'!N221/'True_Odds_Calculator_3-way'!A221-1)</f>
        <v>#NAME?</v>
      </c>
      <c r="I222" s="6" t="e">
        <f ca="1">IF('Log_working_3-way'!$D222="","",'True_Odds_Calculator_3-way'!O221/'True_Odds_Calculator_3-way'!B221-1)</f>
        <v>#NAME?</v>
      </c>
      <c r="J222" s="6" t="e">
        <f ca="1">IF('Log_working_3-way'!$D222="","",'True_Odds_Calculator_3-way'!#REF!/'True_Odds_Calculator_3-way'!C221-1)</f>
        <v>#NAME?</v>
      </c>
      <c r="K222" s="6" t="e">
        <f ca="1">IF('Log_working_3-way'!$D222="","",1/'True_Odds_Calculator_3-way'!A221+1/'True_Odds_Calculator_3-way'!B221+1/'True_Odds_Calculator_3-way'!C221-1)</f>
        <v>#NAME?</v>
      </c>
    </row>
    <row r="223" spans="4:11" x14ac:dyDescent="0.25">
      <c r="D223" t="e">
        <f ca="1">solve_for_c('True_Odds_Calculator_3-way'!A222,'True_Odds_Calculator_3-way'!B222,'True_Odds_Calculator_3-way'!C222,'Log_working_3-way'!B$1,'Log_working_3-way'!B$2)</f>
        <v>#NAME?</v>
      </c>
      <c r="F223" s="6" t="e">
        <f ca="1">IF('Log_working_3-way'!D223="","",1/'True_Odds_Calculator_3-way'!N222+1/'True_Odds_Calculator_3-way'!O222+1/'True_Odds_Calculator_3-way'!#REF!-1)</f>
        <v>#NAME?</v>
      </c>
      <c r="H223" s="6" t="e">
        <f ca="1">IF('Log_working_3-way'!$D223="","",'True_Odds_Calculator_3-way'!N222/'True_Odds_Calculator_3-way'!A222-1)</f>
        <v>#NAME?</v>
      </c>
      <c r="I223" s="6" t="e">
        <f ca="1">IF('Log_working_3-way'!$D223="","",'True_Odds_Calculator_3-way'!O222/'True_Odds_Calculator_3-way'!B222-1)</f>
        <v>#NAME?</v>
      </c>
      <c r="J223" s="6" t="e">
        <f ca="1">IF('Log_working_3-way'!$D223="","",'True_Odds_Calculator_3-way'!#REF!/'True_Odds_Calculator_3-way'!C222-1)</f>
        <v>#NAME?</v>
      </c>
      <c r="K223" s="6" t="e">
        <f ca="1">IF('Log_working_3-way'!$D223="","",1/'True_Odds_Calculator_3-way'!A222+1/'True_Odds_Calculator_3-way'!B222+1/'True_Odds_Calculator_3-way'!C222-1)</f>
        <v>#NAME?</v>
      </c>
    </row>
    <row r="224" spans="4:11" x14ac:dyDescent="0.25">
      <c r="D224" t="e">
        <f ca="1">solve_for_c('True_Odds_Calculator_3-way'!A223,'True_Odds_Calculator_3-way'!B223,'True_Odds_Calculator_3-way'!C223,'Log_working_3-way'!B$1,'Log_working_3-way'!B$2)</f>
        <v>#NAME?</v>
      </c>
      <c r="F224" s="6" t="e">
        <f ca="1">IF('Log_working_3-way'!D224="","",1/'True_Odds_Calculator_3-way'!N223+1/'True_Odds_Calculator_3-way'!O223+1/'True_Odds_Calculator_3-way'!#REF!-1)</f>
        <v>#NAME?</v>
      </c>
      <c r="H224" s="6" t="e">
        <f ca="1">IF('Log_working_3-way'!$D224="","",'True_Odds_Calculator_3-way'!N223/'True_Odds_Calculator_3-way'!A223-1)</f>
        <v>#NAME?</v>
      </c>
      <c r="I224" s="6" t="e">
        <f ca="1">IF('Log_working_3-way'!$D224="","",'True_Odds_Calculator_3-way'!O223/'True_Odds_Calculator_3-way'!B223-1)</f>
        <v>#NAME?</v>
      </c>
      <c r="J224" s="6" t="e">
        <f ca="1">IF('Log_working_3-way'!$D224="","",'True_Odds_Calculator_3-way'!#REF!/'True_Odds_Calculator_3-way'!C223-1)</f>
        <v>#NAME?</v>
      </c>
      <c r="K224" s="6" t="e">
        <f ca="1">IF('Log_working_3-way'!$D224="","",1/'True_Odds_Calculator_3-way'!A223+1/'True_Odds_Calculator_3-way'!B223+1/'True_Odds_Calculator_3-way'!C223-1)</f>
        <v>#NAME?</v>
      </c>
    </row>
    <row r="225" spans="4:11" x14ac:dyDescent="0.25">
      <c r="D225" t="e">
        <f ca="1">solve_for_c('True_Odds_Calculator_3-way'!A224,'True_Odds_Calculator_3-way'!B224,'True_Odds_Calculator_3-way'!C224,'Log_working_3-way'!B$1,'Log_working_3-way'!B$2)</f>
        <v>#NAME?</v>
      </c>
      <c r="F225" s="6" t="e">
        <f ca="1">IF('Log_working_3-way'!D225="","",1/'True_Odds_Calculator_3-way'!N224+1/'True_Odds_Calculator_3-way'!O224+1/'True_Odds_Calculator_3-way'!#REF!-1)</f>
        <v>#NAME?</v>
      </c>
      <c r="H225" s="6" t="e">
        <f ca="1">IF('Log_working_3-way'!$D225="","",'True_Odds_Calculator_3-way'!N224/'True_Odds_Calculator_3-way'!A224-1)</f>
        <v>#NAME?</v>
      </c>
      <c r="I225" s="6" t="e">
        <f ca="1">IF('Log_working_3-way'!$D225="","",'True_Odds_Calculator_3-way'!O224/'True_Odds_Calculator_3-way'!B224-1)</f>
        <v>#NAME?</v>
      </c>
      <c r="J225" s="6" t="e">
        <f ca="1">IF('Log_working_3-way'!$D225="","",'True_Odds_Calculator_3-way'!#REF!/'True_Odds_Calculator_3-way'!C224-1)</f>
        <v>#NAME?</v>
      </c>
      <c r="K225" s="6" t="e">
        <f ca="1">IF('Log_working_3-way'!$D225="","",1/'True_Odds_Calculator_3-way'!A224+1/'True_Odds_Calculator_3-way'!B224+1/'True_Odds_Calculator_3-way'!C224-1)</f>
        <v>#NAME?</v>
      </c>
    </row>
    <row r="226" spans="4:11" x14ac:dyDescent="0.25">
      <c r="D226" t="e">
        <f ca="1">solve_for_c('True_Odds_Calculator_3-way'!A225,'True_Odds_Calculator_3-way'!B225,'True_Odds_Calculator_3-way'!C225,'Log_working_3-way'!B$1,'Log_working_3-way'!B$2)</f>
        <v>#NAME?</v>
      </c>
      <c r="F226" s="6" t="e">
        <f ca="1">IF('Log_working_3-way'!D226="","",1/'True_Odds_Calculator_3-way'!N225+1/'True_Odds_Calculator_3-way'!O225+1/'True_Odds_Calculator_3-way'!#REF!-1)</f>
        <v>#NAME?</v>
      </c>
      <c r="H226" s="6" t="e">
        <f ca="1">IF('Log_working_3-way'!$D226="","",'True_Odds_Calculator_3-way'!N225/'True_Odds_Calculator_3-way'!A225-1)</f>
        <v>#NAME?</v>
      </c>
      <c r="I226" s="6" t="e">
        <f ca="1">IF('Log_working_3-way'!$D226="","",'True_Odds_Calculator_3-way'!O225/'True_Odds_Calculator_3-way'!B225-1)</f>
        <v>#NAME?</v>
      </c>
      <c r="J226" s="6" t="e">
        <f ca="1">IF('Log_working_3-way'!$D226="","",'True_Odds_Calculator_3-way'!#REF!/'True_Odds_Calculator_3-way'!C225-1)</f>
        <v>#NAME?</v>
      </c>
      <c r="K226" s="6" t="e">
        <f ca="1">IF('Log_working_3-way'!$D226="","",1/'True_Odds_Calculator_3-way'!A225+1/'True_Odds_Calculator_3-way'!B225+1/'True_Odds_Calculator_3-way'!C225-1)</f>
        <v>#NAME?</v>
      </c>
    </row>
    <row r="227" spans="4:11" x14ac:dyDescent="0.25">
      <c r="D227" t="e">
        <f ca="1">solve_for_c('True_Odds_Calculator_3-way'!A226,'True_Odds_Calculator_3-way'!B226,'True_Odds_Calculator_3-way'!C226,'Log_working_3-way'!B$1,'Log_working_3-way'!B$2)</f>
        <v>#NAME?</v>
      </c>
      <c r="F227" s="6" t="e">
        <f ca="1">IF('Log_working_3-way'!D227="","",1/'True_Odds_Calculator_3-way'!N226+1/'True_Odds_Calculator_3-way'!O226+1/'True_Odds_Calculator_3-way'!#REF!-1)</f>
        <v>#NAME?</v>
      </c>
      <c r="H227" s="6" t="e">
        <f ca="1">IF('Log_working_3-way'!$D227="","",'True_Odds_Calculator_3-way'!N226/'True_Odds_Calculator_3-way'!A226-1)</f>
        <v>#NAME?</v>
      </c>
      <c r="I227" s="6" t="e">
        <f ca="1">IF('Log_working_3-way'!$D227="","",'True_Odds_Calculator_3-way'!O226/'True_Odds_Calculator_3-way'!B226-1)</f>
        <v>#NAME?</v>
      </c>
      <c r="J227" s="6" t="e">
        <f ca="1">IF('Log_working_3-way'!$D227="","",'True_Odds_Calculator_3-way'!#REF!/'True_Odds_Calculator_3-way'!C226-1)</f>
        <v>#NAME?</v>
      </c>
      <c r="K227" s="6" t="e">
        <f ca="1">IF('Log_working_3-way'!$D227="","",1/'True_Odds_Calculator_3-way'!A226+1/'True_Odds_Calculator_3-way'!B226+1/'True_Odds_Calculator_3-way'!C226-1)</f>
        <v>#NAME?</v>
      </c>
    </row>
    <row r="228" spans="4:11" x14ac:dyDescent="0.25">
      <c r="D228" t="e">
        <f ca="1">solve_for_c('True_Odds_Calculator_3-way'!A227,'True_Odds_Calculator_3-way'!B227,'True_Odds_Calculator_3-way'!C227,'Log_working_3-way'!B$1,'Log_working_3-way'!B$2)</f>
        <v>#NAME?</v>
      </c>
      <c r="F228" s="6" t="e">
        <f ca="1">IF('Log_working_3-way'!D228="","",1/'True_Odds_Calculator_3-way'!N227+1/'True_Odds_Calculator_3-way'!O227+1/'True_Odds_Calculator_3-way'!#REF!-1)</f>
        <v>#NAME?</v>
      </c>
      <c r="H228" s="6" t="e">
        <f ca="1">IF('Log_working_3-way'!$D228="","",'True_Odds_Calculator_3-way'!N227/'True_Odds_Calculator_3-way'!A227-1)</f>
        <v>#NAME?</v>
      </c>
      <c r="I228" s="6" t="e">
        <f ca="1">IF('Log_working_3-way'!$D228="","",'True_Odds_Calculator_3-way'!O227/'True_Odds_Calculator_3-way'!B227-1)</f>
        <v>#NAME?</v>
      </c>
      <c r="J228" s="6" t="e">
        <f ca="1">IF('Log_working_3-way'!$D228="","",'True_Odds_Calculator_3-way'!#REF!/'True_Odds_Calculator_3-way'!C227-1)</f>
        <v>#NAME?</v>
      </c>
      <c r="K228" s="6" t="e">
        <f ca="1">IF('Log_working_3-way'!$D228="","",1/'True_Odds_Calculator_3-way'!A227+1/'True_Odds_Calculator_3-way'!B227+1/'True_Odds_Calculator_3-way'!C227-1)</f>
        <v>#NAME?</v>
      </c>
    </row>
    <row r="229" spans="4:11" x14ac:dyDescent="0.25">
      <c r="D229" t="e">
        <f ca="1">solve_for_c('True_Odds_Calculator_3-way'!A228,'True_Odds_Calculator_3-way'!B228,'True_Odds_Calculator_3-way'!C228,'Log_working_3-way'!B$1,'Log_working_3-way'!B$2)</f>
        <v>#NAME?</v>
      </c>
      <c r="F229" s="6" t="e">
        <f ca="1">IF('Log_working_3-way'!D229="","",1/'True_Odds_Calculator_3-way'!N228+1/'True_Odds_Calculator_3-way'!O228+1/'True_Odds_Calculator_3-way'!#REF!-1)</f>
        <v>#NAME?</v>
      </c>
      <c r="H229" s="6" t="e">
        <f ca="1">IF('Log_working_3-way'!$D229="","",'True_Odds_Calculator_3-way'!N228/'True_Odds_Calculator_3-way'!A228-1)</f>
        <v>#NAME?</v>
      </c>
      <c r="I229" s="6" t="e">
        <f ca="1">IF('Log_working_3-way'!$D229="","",'True_Odds_Calculator_3-way'!O228/'True_Odds_Calculator_3-way'!B228-1)</f>
        <v>#NAME?</v>
      </c>
      <c r="J229" s="6" t="e">
        <f ca="1">IF('Log_working_3-way'!$D229="","",'True_Odds_Calculator_3-way'!#REF!/'True_Odds_Calculator_3-way'!C228-1)</f>
        <v>#NAME?</v>
      </c>
      <c r="K229" s="6" t="e">
        <f ca="1">IF('Log_working_3-way'!$D229="","",1/'True_Odds_Calculator_3-way'!A228+1/'True_Odds_Calculator_3-way'!B228+1/'True_Odds_Calculator_3-way'!C228-1)</f>
        <v>#NAME?</v>
      </c>
    </row>
    <row r="230" spans="4:11" x14ac:dyDescent="0.25">
      <c r="D230" t="e">
        <f ca="1">solve_for_c('True_Odds_Calculator_3-way'!A229,'True_Odds_Calculator_3-way'!B229,'True_Odds_Calculator_3-way'!C229,'Log_working_3-way'!B$1,'Log_working_3-way'!B$2)</f>
        <v>#NAME?</v>
      </c>
      <c r="F230" s="6" t="e">
        <f ca="1">IF('Log_working_3-way'!D230="","",1/'True_Odds_Calculator_3-way'!N229+1/'True_Odds_Calculator_3-way'!O229+1/'True_Odds_Calculator_3-way'!#REF!-1)</f>
        <v>#NAME?</v>
      </c>
      <c r="H230" s="6" t="e">
        <f ca="1">IF('Log_working_3-way'!$D230="","",'True_Odds_Calculator_3-way'!N229/'True_Odds_Calculator_3-way'!A229-1)</f>
        <v>#NAME?</v>
      </c>
      <c r="I230" s="6" t="e">
        <f ca="1">IF('Log_working_3-way'!$D230="","",'True_Odds_Calculator_3-way'!O229/'True_Odds_Calculator_3-way'!B229-1)</f>
        <v>#NAME?</v>
      </c>
      <c r="J230" s="6" t="e">
        <f ca="1">IF('Log_working_3-way'!$D230="","",'True_Odds_Calculator_3-way'!#REF!/'True_Odds_Calculator_3-way'!C229-1)</f>
        <v>#NAME?</v>
      </c>
      <c r="K230" s="6" t="e">
        <f ca="1">IF('Log_working_3-way'!$D230="","",1/'True_Odds_Calculator_3-way'!A229+1/'True_Odds_Calculator_3-way'!B229+1/'True_Odds_Calculator_3-way'!C229-1)</f>
        <v>#NAME?</v>
      </c>
    </row>
    <row r="231" spans="4:11" x14ac:dyDescent="0.25">
      <c r="D231" t="e">
        <f ca="1">solve_for_c('True_Odds_Calculator_3-way'!A230,'True_Odds_Calculator_3-way'!B230,'True_Odds_Calculator_3-way'!C230,'Log_working_3-way'!B$1,'Log_working_3-way'!B$2)</f>
        <v>#NAME?</v>
      </c>
      <c r="F231" s="6" t="e">
        <f ca="1">IF('Log_working_3-way'!D231="","",1/'True_Odds_Calculator_3-way'!N230+1/'True_Odds_Calculator_3-way'!O230+1/'True_Odds_Calculator_3-way'!#REF!-1)</f>
        <v>#NAME?</v>
      </c>
      <c r="H231" s="6" t="e">
        <f ca="1">IF('Log_working_3-way'!$D231="","",'True_Odds_Calculator_3-way'!N230/'True_Odds_Calculator_3-way'!A230-1)</f>
        <v>#NAME?</v>
      </c>
      <c r="I231" s="6" t="e">
        <f ca="1">IF('Log_working_3-way'!$D231="","",'True_Odds_Calculator_3-way'!O230/'True_Odds_Calculator_3-way'!B230-1)</f>
        <v>#NAME?</v>
      </c>
      <c r="J231" s="6" t="e">
        <f ca="1">IF('Log_working_3-way'!$D231="","",'True_Odds_Calculator_3-way'!#REF!/'True_Odds_Calculator_3-way'!C230-1)</f>
        <v>#NAME?</v>
      </c>
      <c r="K231" s="6" t="e">
        <f ca="1">IF('Log_working_3-way'!$D231="","",1/'True_Odds_Calculator_3-way'!A230+1/'True_Odds_Calculator_3-way'!B230+1/'True_Odds_Calculator_3-way'!C230-1)</f>
        <v>#NAME?</v>
      </c>
    </row>
    <row r="232" spans="4:11" x14ac:dyDescent="0.25">
      <c r="D232" t="e">
        <f ca="1">solve_for_c('True_Odds_Calculator_3-way'!A231,'True_Odds_Calculator_3-way'!B231,'True_Odds_Calculator_3-way'!C231,'Log_working_3-way'!B$1,'Log_working_3-way'!B$2)</f>
        <v>#NAME?</v>
      </c>
      <c r="F232" s="6" t="e">
        <f ca="1">IF('Log_working_3-way'!D232="","",1/'True_Odds_Calculator_3-way'!N231+1/'True_Odds_Calculator_3-way'!O231+1/'True_Odds_Calculator_3-way'!#REF!-1)</f>
        <v>#NAME?</v>
      </c>
      <c r="H232" s="6" t="e">
        <f ca="1">IF('Log_working_3-way'!$D232="","",'True_Odds_Calculator_3-way'!N231/'True_Odds_Calculator_3-way'!A231-1)</f>
        <v>#NAME?</v>
      </c>
      <c r="I232" s="6" t="e">
        <f ca="1">IF('Log_working_3-way'!$D232="","",'True_Odds_Calculator_3-way'!O231/'True_Odds_Calculator_3-way'!B231-1)</f>
        <v>#NAME?</v>
      </c>
      <c r="J232" s="6" t="e">
        <f ca="1">IF('Log_working_3-way'!$D232="","",'True_Odds_Calculator_3-way'!#REF!/'True_Odds_Calculator_3-way'!C231-1)</f>
        <v>#NAME?</v>
      </c>
      <c r="K232" s="6" t="e">
        <f ca="1">IF('Log_working_3-way'!$D232="","",1/'True_Odds_Calculator_3-way'!A231+1/'True_Odds_Calculator_3-way'!B231+1/'True_Odds_Calculator_3-way'!C231-1)</f>
        <v>#NAME?</v>
      </c>
    </row>
    <row r="233" spans="4:11" x14ac:dyDescent="0.25">
      <c r="D233" t="e">
        <f ca="1">solve_for_c('True_Odds_Calculator_3-way'!A232,'True_Odds_Calculator_3-way'!B232,'True_Odds_Calculator_3-way'!C232,'Log_working_3-way'!B$1,'Log_working_3-way'!B$2)</f>
        <v>#NAME?</v>
      </c>
      <c r="F233" s="6" t="e">
        <f ca="1">IF('Log_working_3-way'!D233="","",1/'True_Odds_Calculator_3-way'!N232+1/'True_Odds_Calculator_3-way'!O232+1/'True_Odds_Calculator_3-way'!#REF!-1)</f>
        <v>#NAME?</v>
      </c>
      <c r="H233" s="6" t="e">
        <f ca="1">IF('Log_working_3-way'!$D233="","",'True_Odds_Calculator_3-way'!N232/'True_Odds_Calculator_3-way'!A232-1)</f>
        <v>#NAME?</v>
      </c>
      <c r="I233" s="6" t="e">
        <f ca="1">IF('Log_working_3-way'!$D233="","",'True_Odds_Calculator_3-way'!O232/'True_Odds_Calculator_3-way'!B232-1)</f>
        <v>#NAME?</v>
      </c>
      <c r="J233" s="6" t="e">
        <f ca="1">IF('Log_working_3-way'!$D233="","",'True_Odds_Calculator_3-way'!#REF!/'True_Odds_Calculator_3-way'!C232-1)</f>
        <v>#NAME?</v>
      </c>
      <c r="K233" s="6" t="e">
        <f ca="1">IF('Log_working_3-way'!$D233="","",1/'True_Odds_Calculator_3-way'!A232+1/'True_Odds_Calculator_3-way'!B232+1/'True_Odds_Calculator_3-way'!C232-1)</f>
        <v>#NAME?</v>
      </c>
    </row>
    <row r="234" spans="4:11" x14ac:dyDescent="0.25">
      <c r="D234" t="e">
        <f ca="1">solve_for_c('True_Odds_Calculator_3-way'!A233,'True_Odds_Calculator_3-way'!B233,'True_Odds_Calculator_3-way'!C233,'Log_working_3-way'!B$1,'Log_working_3-way'!B$2)</f>
        <v>#NAME?</v>
      </c>
      <c r="F234" s="6" t="e">
        <f ca="1">IF('Log_working_3-way'!D234="","",1/'True_Odds_Calculator_3-way'!N233+1/'True_Odds_Calculator_3-way'!O233+1/'True_Odds_Calculator_3-way'!#REF!-1)</f>
        <v>#NAME?</v>
      </c>
      <c r="H234" s="6" t="e">
        <f ca="1">IF('Log_working_3-way'!$D234="","",'True_Odds_Calculator_3-way'!N233/'True_Odds_Calculator_3-way'!A233-1)</f>
        <v>#NAME?</v>
      </c>
      <c r="I234" s="6" t="e">
        <f ca="1">IF('Log_working_3-way'!$D234="","",'True_Odds_Calculator_3-way'!O233/'True_Odds_Calculator_3-way'!B233-1)</f>
        <v>#NAME?</v>
      </c>
      <c r="J234" s="6" t="e">
        <f ca="1">IF('Log_working_3-way'!$D234="","",'True_Odds_Calculator_3-way'!#REF!/'True_Odds_Calculator_3-way'!C233-1)</f>
        <v>#NAME?</v>
      </c>
      <c r="K234" s="6" t="e">
        <f ca="1">IF('Log_working_3-way'!$D234="","",1/'True_Odds_Calculator_3-way'!A233+1/'True_Odds_Calculator_3-way'!B233+1/'True_Odds_Calculator_3-way'!C233-1)</f>
        <v>#NAME?</v>
      </c>
    </row>
    <row r="235" spans="4:11" x14ac:dyDescent="0.25">
      <c r="D235" t="e">
        <f ca="1">solve_for_c('True_Odds_Calculator_3-way'!A234,'True_Odds_Calculator_3-way'!B234,'True_Odds_Calculator_3-way'!C234,'Log_working_3-way'!B$1,'Log_working_3-way'!B$2)</f>
        <v>#NAME?</v>
      </c>
      <c r="F235" s="6" t="e">
        <f ca="1">IF('Log_working_3-way'!D235="","",1/'True_Odds_Calculator_3-way'!N234+1/'True_Odds_Calculator_3-way'!O234+1/'True_Odds_Calculator_3-way'!#REF!-1)</f>
        <v>#NAME?</v>
      </c>
      <c r="H235" s="6" t="e">
        <f ca="1">IF('Log_working_3-way'!$D235="","",'True_Odds_Calculator_3-way'!N234/'True_Odds_Calculator_3-way'!A234-1)</f>
        <v>#NAME?</v>
      </c>
      <c r="I235" s="6" t="e">
        <f ca="1">IF('Log_working_3-way'!$D235="","",'True_Odds_Calculator_3-way'!O234/'True_Odds_Calculator_3-way'!B234-1)</f>
        <v>#NAME?</v>
      </c>
      <c r="J235" s="6" t="e">
        <f ca="1">IF('Log_working_3-way'!$D235="","",'True_Odds_Calculator_3-way'!#REF!/'True_Odds_Calculator_3-way'!C234-1)</f>
        <v>#NAME?</v>
      </c>
      <c r="K235" s="6" t="e">
        <f ca="1">IF('Log_working_3-way'!$D235="","",1/'True_Odds_Calculator_3-way'!A234+1/'True_Odds_Calculator_3-way'!B234+1/'True_Odds_Calculator_3-way'!C234-1)</f>
        <v>#NAME?</v>
      </c>
    </row>
    <row r="236" spans="4:11" x14ac:dyDescent="0.25">
      <c r="D236" t="e">
        <f ca="1">solve_for_c('True_Odds_Calculator_3-way'!A235,'True_Odds_Calculator_3-way'!B235,'True_Odds_Calculator_3-way'!C235,'Log_working_3-way'!B$1,'Log_working_3-way'!B$2)</f>
        <v>#NAME?</v>
      </c>
      <c r="F236" s="6" t="e">
        <f ca="1">IF('Log_working_3-way'!D236="","",1/'True_Odds_Calculator_3-way'!N235+1/'True_Odds_Calculator_3-way'!O235+1/'True_Odds_Calculator_3-way'!#REF!-1)</f>
        <v>#NAME?</v>
      </c>
      <c r="H236" s="6" t="e">
        <f ca="1">IF('Log_working_3-way'!$D236="","",'True_Odds_Calculator_3-way'!N235/'True_Odds_Calculator_3-way'!A235-1)</f>
        <v>#NAME?</v>
      </c>
      <c r="I236" s="6" t="e">
        <f ca="1">IF('Log_working_3-way'!$D236="","",'True_Odds_Calculator_3-way'!O235/'True_Odds_Calculator_3-way'!B235-1)</f>
        <v>#NAME?</v>
      </c>
      <c r="J236" s="6" t="e">
        <f ca="1">IF('Log_working_3-way'!$D236="","",'True_Odds_Calculator_3-way'!#REF!/'True_Odds_Calculator_3-way'!C235-1)</f>
        <v>#NAME?</v>
      </c>
      <c r="K236" s="6" t="e">
        <f ca="1">IF('Log_working_3-way'!$D236="","",1/'True_Odds_Calculator_3-way'!A235+1/'True_Odds_Calculator_3-way'!B235+1/'True_Odds_Calculator_3-way'!C235-1)</f>
        <v>#NAME?</v>
      </c>
    </row>
    <row r="237" spans="4:11" x14ac:dyDescent="0.25">
      <c r="D237" t="e">
        <f ca="1">solve_for_c('True_Odds_Calculator_3-way'!A236,'True_Odds_Calculator_3-way'!B236,'True_Odds_Calculator_3-way'!C236,'Log_working_3-way'!B$1,'Log_working_3-way'!B$2)</f>
        <v>#NAME?</v>
      </c>
      <c r="F237" s="6" t="e">
        <f ca="1">IF('Log_working_3-way'!D237="","",1/'True_Odds_Calculator_3-way'!N236+1/'True_Odds_Calculator_3-way'!O236+1/'True_Odds_Calculator_3-way'!#REF!-1)</f>
        <v>#NAME?</v>
      </c>
      <c r="H237" s="6" t="e">
        <f ca="1">IF('Log_working_3-way'!$D237="","",'True_Odds_Calculator_3-way'!N236/'True_Odds_Calculator_3-way'!A236-1)</f>
        <v>#NAME?</v>
      </c>
      <c r="I237" s="6" t="e">
        <f ca="1">IF('Log_working_3-way'!$D237="","",'True_Odds_Calculator_3-way'!O236/'True_Odds_Calculator_3-way'!B236-1)</f>
        <v>#NAME?</v>
      </c>
      <c r="J237" s="6" t="e">
        <f ca="1">IF('Log_working_3-way'!$D237="","",'True_Odds_Calculator_3-way'!#REF!/'True_Odds_Calculator_3-way'!C236-1)</f>
        <v>#NAME?</v>
      </c>
      <c r="K237" s="6" t="e">
        <f ca="1">IF('Log_working_3-way'!$D237="","",1/'True_Odds_Calculator_3-way'!A236+1/'True_Odds_Calculator_3-way'!B236+1/'True_Odds_Calculator_3-way'!C236-1)</f>
        <v>#NAME?</v>
      </c>
    </row>
    <row r="238" spans="4:11" x14ac:dyDescent="0.25">
      <c r="D238" t="e">
        <f ca="1">solve_for_c('True_Odds_Calculator_3-way'!A237,'True_Odds_Calculator_3-way'!B237,'True_Odds_Calculator_3-way'!C237,'Log_working_3-way'!B$1,'Log_working_3-way'!B$2)</f>
        <v>#NAME?</v>
      </c>
      <c r="F238" s="6" t="e">
        <f ca="1">IF('Log_working_3-way'!D238="","",1/'True_Odds_Calculator_3-way'!N237+1/'True_Odds_Calculator_3-way'!O237+1/'True_Odds_Calculator_3-way'!#REF!-1)</f>
        <v>#NAME?</v>
      </c>
      <c r="H238" s="6" t="e">
        <f ca="1">IF('Log_working_3-way'!$D238="","",'True_Odds_Calculator_3-way'!N237/'True_Odds_Calculator_3-way'!A237-1)</f>
        <v>#NAME?</v>
      </c>
      <c r="I238" s="6" t="e">
        <f ca="1">IF('Log_working_3-way'!$D238="","",'True_Odds_Calculator_3-way'!O237/'True_Odds_Calculator_3-way'!B237-1)</f>
        <v>#NAME?</v>
      </c>
      <c r="J238" s="6" t="e">
        <f ca="1">IF('Log_working_3-way'!$D238="","",'True_Odds_Calculator_3-way'!#REF!/'True_Odds_Calculator_3-way'!C237-1)</f>
        <v>#NAME?</v>
      </c>
      <c r="K238" s="6" t="e">
        <f ca="1">IF('Log_working_3-way'!$D238="","",1/'True_Odds_Calculator_3-way'!A237+1/'True_Odds_Calculator_3-way'!B237+1/'True_Odds_Calculator_3-way'!C237-1)</f>
        <v>#NAME?</v>
      </c>
    </row>
    <row r="239" spans="4:11" x14ac:dyDescent="0.25">
      <c r="D239" t="e">
        <f ca="1">solve_for_c('True_Odds_Calculator_3-way'!A238,'True_Odds_Calculator_3-way'!B238,'True_Odds_Calculator_3-way'!C238,'Log_working_3-way'!B$1,'Log_working_3-way'!B$2)</f>
        <v>#NAME?</v>
      </c>
      <c r="F239" s="6" t="e">
        <f ca="1">IF('Log_working_3-way'!D239="","",1/'True_Odds_Calculator_3-way'!N238+1/'True_Odds_Calculator_3-way'!O238+1/'True_Odds_Calculator_3-way'!#REF!-1)</f>
        <v>#NAME?</v>
      </c>
      <c r="H239" s="6" t="e">
        <f ca="1">IF('Log_working_3-way'!$D239="","",'True_Odds_Calculator_3-way'!N238/'True_Odds_Calculator_3-way'!A238-1)</f>
        <v>#NAME?</v>
      </c>
      <c r="I239" s="6" t="e">
        <f ca="1">IF('Log_working_3-way'!$D239="","",'True_Odds_Calculator_3-way'!O238/'True_Odds_Calculator_3-way'!B238-1)</f>
        <v>#NAME?</v>
      </c>
      <c r="J239" s="6" t="e">
        <f ca="1">IF('Log_working_3-way'!$D239="","",'True_Odds_Calculator_3-way'!#REF!/'True_Odds_Calculator_3-way'!C238-1)</f>
        <v>#NAME?</v>
      </c>
      <c r="K239" s="6" t="e">
        <f ca="1">IF('Log_working_3-way'!$D239="","",1/'True_Odds_Calculator_3-way'!A238+1/'True_Odds_Calculator_3-way'!B238+1/'True_Odds_Calculator_3-way'!C238-1)</f>
        <v>#NAME?</v>
      </c>
    </row>
    <row r="240" spans="4:11" x14ac:dyDescent="0.25">
      <c r="D240" t="e">
        <f ca="1">solve_for_c('True_Odds_Calculator_3-way'!A239,'True_Odds_Calculator_3-way'!B239,'True_Odds_Calculator_3-way'!C239,'Log_working_3-way'!B$1,'Log_working_3-way'!B$2)</f>
        <v>#NAME?</v>
      </c>
      <c r="F240" s="6" t="e">
        <f ca="1">IF('Log_working_3-way'!D240="","",1/'True_Odds_Calculator_3-way'!N239+1/'True_Odds_Calculator_3-way'!O239+1/'True_Odds_Calculator_3-way'!#REF!-1)</f>
        <v>#NAME?</v>
      </c>
      <c r="H240" s="6" t="e">
        <f ca="1">IF('Log_working_3-way'!$D240="","",'True_Odds_Calculator_3-way'!N239/'True_Odds_Calculator_3-way'!A239-1)</f>
        <v>#NAME?</v>
      </c>
      <c r="I240" s="6" t="e">
        <f ca="1">IF('Log_working_3-way'!$D240="","",'True_Odds_Calculator_3-way'!O239/'True_Odds_Calculator_3-way'!B239-1)</f>
        <v>#NAME?</v>
      </c>
      <c r="J240" s="6" t="e">
        <f ca="1">IF('Log_working_3-way'!$D240="","",'True_Odds_Calculator_3-way'!#REF!/'True_Odds_Calculator_3-way'!C239-1)</f>
        <v>#NAME?</v>
      </c>
      <c r="K240" s="6" t="e">
        <f ca="1">IF('Log_working_3-way'!$D240="","",1/'True_Odds_Calculator_3-way'!A239+1/'True_Odds_Calculator_3-way'!B239+1/'True_Odds_Calculator_3-way'!C239-1)</f>
        <v>#NAME?</v>
      </c>
    </row>
    <row r="241" spans="4:11" x14ac:dyDescent="0.25">
      <c r="D241" t="e">
        <f ca="1">solve_for_c('True_Odds_Calculator_3-way'!A240,'True_Odds_Calculator_3-way'!B240,'True_Odds_Calculator_3-way'!C240,'Log_working_3-way'!B$1,'Log_working_3-way'!B$2)</f>
        <v>#NAME?</v>
      </c>
      <c r="F241" s="6" t="e">
        <f ca="1">IF('Log_working_3-way'!D241="","",1/'True_Odds_Calculator_3-way'!N240+1/'True_Odds_Calculator_3-way'!O240+1/'True_Odds_Calculator_3-way'!#REF!-1)</f>
        <v>#NAME?</v>
      </c>
      <c r="H241" s="6" t="e">
        <f ca="1">IF('Log_working_3-way'!$D241="","",'True_Odds_Calculator_3-way'!N240/'True_Odds_Calculator_3-way'!A240-1)</f>
        <v>#NAME?</v>
      </c>
      <c r="I241" s="6" t="e">
        <f ca="1">IF('Log_working_3-way'!$D241="","",'True_Odds_Calculator_3-way'!O240/'True_Odds_Calculator_3-way'!B240-1)</f>
        <v>#NAME?</v>
      </c>
      <c r="J241" s="6" t="e">
        <f ca="1">IF('Log_working_3-way'!$D241="","",'True_Odds_Calculator_3-way'!#REF!/'True_Odds_Calculator_3-way'!C240-1)</f>
        <v>#NAME?</v>
      </c>
      <c r="K241" s="6" t="e">
        <f ca="1">IF('Log_working_3-way'!$D241="","",1/'True_Odds_Calculator_3-way'!A240+1/'True_Odds_Calculator_3-way'!B240+1/'True_Odds_Calculator_3-way'!C240-1)</f>
        <v>#NAME?</v>
      </c>
    </row>
    <row r="242" spans="4:11" x14ac:dyDescent="0.25">
      <c r="D242" t="e">
        <f ca="1">solve_for_c('True_Odds_Calculator_3-way'!A241,'True_Odds_Calculator_3-way'!B241,'True_Odds_Calculator_3-way'!C241,'Log_working_3-way'!B$1,'Log_working_3-way'!B$2)</f>
        <v>#NAME?</v>
      </c>
      <c r="F242" s="6" t="e">
        <f ca="1">IF('Log_working_3-way'!D242="","",1/'True_Odds_Calculator_3-way'!N241+1/'True_Odds_Calculator_3-way'!O241+1/'True_Odds_Calculator_3-way'!#REF!-1)</f>
        <v>#NAME?</v>
      </c>
      <c r="H242" s="6" t="e">
        <f ca="1">IF('Log_working_3-way'!$D242="","",'True_Odds_Calculator_3-way'!N241/'True_Odds_Calculator_3-way'!A241-1)</f>
        <v>#NAME?</v>
      </c>
      <c r="I242" s="6" t="e">
        <f ca="1">IF('Log_working_3-way'!$D242="","",'True_Odds_Calculator_3-way'!O241/'True_Odds_Calculator_3-way'!B241-1)</f>
        <v>#NAME?</v>
      </c>
      <c r="J242" s="6" t="e">
        <f ca="1">IF('Log_working_3-way'!$D242="","",'True_Odds_Calculator_3-way'!#REF!/'True_Odds_Calculator_3-way'!C241-1)</f>
        <v>#NAME?</v>
      </c>
      <c r="K242" s="6" t="e">
        <f ca="1">IF('Log_working_3-way'!$D242="","",1/'True_Odds_Calculator_3-way'!A241+1/'True_Odds_Calculator_3-way'!B241+1/'True_Odds_Calculator_3-way'!C241-1)</f>
        <v>#NAME?</v>
      </c>
    </row>
    <row r="243" spans="4:11" x14ac:dyDescent="0.25">
      <c r="D243" t="e">
        <f ca="1">solve_for_c('True_Odds_Calculator_3-way'!A242,'True_Odds_Calculator_3-way'!B242,'True_Odds_Calculator_3-way'!C242,'Log_working_3-way'!B$1,'Log_working_3-way'!B$2)</f>
        <v>#NAME?</v>
      </c>
      <c r="F243" s="6" t="e">
        <f ca="1">IF('Log_working_3-way'!D243="","",1/'True_Odds_Calculator_3-way'!N242+1/'True_Odds_Calculator_3-way'!O242+1/'True_Odds_Calculator_3-way'!#REF!-1)</f>
        <v>#NAME?</v>
      </c>
      <c r="H243" s="6" t="e">
        <f ca="1">IF('Log_working_3-way'!$D243="","",'True_Odds_Calculator_3-way'!N242/'True_Odds_Calculator_3-way'!A242-1)</f>
        <v>#NAME?</v>
      </c>
      <c r="I243" s="6" t="e">
        <f ca="1">IF('Log_working_3-way'!$D243="","",'True_Odds_Calculator_3-way'!O242/'True_Odds_Calculator_3-way'!B242-1)</f>
        <v>#NAME?</v>
      </c>
      <c r="J243" s="6" t="e">
        <f ca="1">IF('Log_working_3-way'!$D243="","",'True_Odds_Calculator_3-way'!#REF!/'True_Odds_Calculator_3-way'!C242-1)</f>
        <v>#NAME?</v>
      </c>
      <c r="K243" s="6" t="e">
        <f ca="1">IF('Log_working_3-way'!$D243="","",1/'True_Odds_Calculator_3-way'!A242+1/'True_Odds_Calculator_3-way'!B242+1/'True_Odds_Calculator_3-way'!C242-1)</f>
        <v>#NAME?</v>
      </c>
    </row>
    <row r="244" spans="4:11" x14ac:dyDescent="0.25">
      <c r="D244" t="e">
        <f ca="1">solve_for_c('True_Odds_Calculator_3-way'!A243,'True_Odds_Calculator_3-way'!B243,'True_Odds_Calculator_3-way'!C243,'Log_working_3-way'!B$1,'Log_working_3-way'!B$2)</f>
        <v>#NAME?</v>
      </c>
      <c r="F244" s="6" t="e">
        <f ca="1">IF('Log_working_3-way'!D244="","",1/'True_Odds_Calculator_3-way'!N243+1/'True_Odds_Calculator_3-way'!O243+1/'True_Odds_Calculator_3-way'!#REF!-1)</f>
        <v>#NAME?</v>
      </c>
      <c r="H244" s="6" t="e">
        <f ca="1">IF('Log_working_3-way'!$D244="","",'True_Odds_Calculator_3-way'!N243/'True_Odds_Calculator_3-way'!A243-1)</f>
        <v>#NAME?</v>
      </c>
      <c r="I244" s="6" t="e">
        <f ca="1">IF('Log_working_3-way'!$D244="","",'True_Odds_Calculator_3-way'!O243/'True_Odds_Calculator_3-way'!B243-1)</f>
        <v>#NAME?</v>
      </c>
      <c r="J244" s="6" t="e">
        <f ca="1">IF('Log_working_3-way'!$D244="","",'True_Odds_Calculator_3-way'!#REF!/'True_Odds_Calculator_3-way'!C243-1)</f>
        <v>#NAME?</v>
      </c>
      <c r="K244" s="6" t="e">
        <f ca="1">IF('Log_working_3-way'!$D244="","",1/'True_Odds_Calculator_3-way'!A243+1/'True_Odds_Calculator_3-way'!B243+1/'True_Odds_Calculator_3-way'!C243-1)</f>
        <v>#NAME?</v>
      </c>
    </row>
    <row r="245" spans="4:11" x14ac:dyDescent="0.25">
      <c r="D245" t="e">
        <f ca="1">solve_for_c('True_Odds_Calculator_3-way'!A244,'True_Odds_Calculator_3-way'!B244,'True_Odds_Calculator_3-way'!C244,'Log_working_3-way'!B$1,'Log_working_3-way'!B$2)</f>
        <v>#NAME?</v>
      </c>
      <c r="F245" s="6" t="e">
        <f ca="1">IF('Log_working_3-way'!D245="","",1/'True_Odds_Calculator_3-way'!N244+1/'True_Odds_Calculator_3-way'!O244+1/'True_Odds_Calculator_3-way'!#REF!-1)</f>
        <v>#NAME?</v>
      </c>
      <c r="H245" s="6" t="e">
        <f ca="1">IF('Log_working_3-way'!$D245="","",'True_Odds_Calculator_3-way'!N244/'True_Odds_Calculator_3-way'!A244-1)</f>
        <v>#NAME?</v>
      </c>
      <c r="I245" s="6" t="e">
        <f ca="1">IF('Log_working_3-way'!$D245="","",'True_Odds_Calculator_3-way'!O244/'True_Odds_Calculator_3-way'!B244-1)</f>
        <v>#NAME?</v>
      </c>
      <c r="J245" s="6" t="e">
        <f ca="1">IF('Log_working_3-way'!$D245="","",'True_Odds_Calculator_3-way'!#REF!/'True_Odds_Calculator_3-way'!C244-1)</f>
        <v>#NAME?</v>
      </c>
      <c r="K245" s="6" t="e">
        <f ca="1">IF('Log_working_3-way'!$D245="","",1/'True_Odds_Calculator_3-way'!A244+1/'True_Odds_Calculator_3-way'!B244+1/'True_Odds_Calculator_3-way'!C244-1)</f>
        <v>#NAME?</v>
      </c>
    </row>
    <row r="246" spans="4:11" x14ac:dyDescent="0.25">
      <c r="D246" t="e">
        <f ca="1">solve_for_c('True_Odds_Calculator_3-way'!A245,'True_Odds_Calculator_3-way'!B245,'True_Odds_Calculator_3-way'!C245,'Log_working_3-way'!B$1,'Log_working_3-way'!B$2)</f>
        <v>#NAME?</v>
      </c>
      <c r="F246" s="6" t="e">
        <f ca="1">IF('Log_working_3-way'!D246="","",1/'True_Odds_Calculator_3-way'!N245+1/'True_Odds_Calculator_3-way'!O245+1/'True_Odds_Calculator_3-way'!#REF!-1)</f>
        <v>#NAME?</v>
      </c>
      <c r="H246" s="6" t="e">
        <f ca="1">IF('Log_working_3-way'!$D246="","",'True_Odds_Calculator_3-way'!N245/'True_Odds_Calculator_3-way'!A245-1)</f>
        <v>#NAME?</v>
      </c>
      <c r="I246" s="6" t="e">
        <f ca="1">IF('Log_working_3-way'!$D246="","",'True_Odds_Calculator_3-way'!O245/'True_Odds_Calculator_3-way'!B245-1)</f>
        <v>#NAME?</v>
      </c>
      <c r="J246" s="6" t="e">
        <f ca="1">IF('Log_working_3-way'!$D246="","",'True_Odds_Calculator_3-way'!#REF!/'True_Odds_Calculator_3-way'!C245-1)</f>
        <v>#NAME?</v>
      </c>
      <c r="K246" s="6" t="e">
        <f ca="1">IF('Log_working_3-way'!$D246="","",1/'True_Odds_Calculator_3-way'!A245+1/'True_Odds_Calculator_3-way'!B245+1/'True_Odds_Calculator_3-way'!C245-1)</f>
        <v>#NAME?</v>
      </c>
    </row>
    <row r="247" spans="4:11" x14ac:dyDescent="0.25">
      <c r="D247" t="e">
        <f ca="1">solve_for_c('True_Odds_Calculator_3-way'!A246,'True_Odds_Calculator_3-way'!B246,'True_Odds_Calculator_3-way'!C246,'Log_working_3-way'!B$1,'Log_working_3-way'!B$2)</f>
        <v>#NAME?</v>
      </c>
      <c r="F247" s="6" t="e">
        <f ca="1">IF('Log_working_3-way'!D247="","",1/'True_Odds_Calculator_3-way'!N246+1/'True_Odds_Calculator_3-way'!O246+1/'True_Odds_Calculator_3-way'!#REF!-1)</f>
        <v>#NAME?</v>
      </c>
      <c r="H247" s="6" t="e">
        <f ca="1">IF('Log_working_3-way'!$D247="","",'True_Odds_Calculator_3-way'!N246/'True_Odds_Calculator_3-way'!A246-1)</f>
        <v>#NAME?</v>
      </c>
      <c r="I247" s="6" t="e">
        <f ca="1">IF('Log_working_3-way'!$D247="","",'True_Odds_Calculator_3-way'!O246/'True_Odds_Calculator_3-way'!B246-1)</f>
        <v>#NAME?</v>
      </c>
      <c r="J247" s="6" t="e">
        <f ca="1">IF('Log_working_3-way'!$D247="","",'True_Odds_Calculator_3-way'!#REF!/'True_Odds_Calculator_3-way'!C246-1)</f>
        <v>#NAME?</v>
      </c>
      <c r="K247" s="6" t="e">
        <f ca="1">IF('Log_working_3-way'!$D247="","",1/'True_Odds_Calculator_3-way'!A246+1/'True_Odds_Calculator_3-way'!B246+1/'True_Odds_Calculator_3-way'!C246-1)</f>
        <v>#NAME?</v>
      </c>
    </row>
    <row r="248" spans="4:11" x14ac:dyDescent="0.25">
      <c r="D248" t="e">
        <f ca="1">solve_for_c('True_Odds_Calculator_3-way'!A247,'True_Odds_Calculator_3-way'!B247,'True_Odds_Calculator_3-way'!C247,'Log_working_3-way'!B$1,'Log_working_3-way'!B$2)</f>
        <v>#NAME?</v>
      </c>
      <c r="F248" s="6" t="e">
        <f ca="1">IF('Log_working_3-way'!D248="","",1/'True_Odds_Calculator_3-way'!N247+1/'True_Odds_Calculator_3-way'!O247+1/'True_Odds_Calculator_3-way'!#REF!-1)</f>
        <v>#NAME?</v>
      </c>
      <c r="H248" s="6" t="e">
        <f ca="1">IF('Log_working_3-way'!$D248="","",'True_Odds_Calculator_3-way'!N247/'True_Odds_Calculator_3-way'!A247-1)</f>
        <v>#NAME?</v>
      </c>
      <c r="I248" s="6" t="e">
        <f ca="1">IF('Log_working_3-way'!$D248="","",'True_Odds_Calculator_3-way'!O247/'True_Odds_Calculator_3-way'!B247-1)</f>
        <v>#NAME?</v>
      </c>
      <c r="J248" s="6" t="e">
        <f ca="1">IF('Log_working_3-way'!$D248="","",'True_Odds_Calculator_3-way'!#REF!/'True_Odds_Calculator_3-way'!C247-1)</f>
        <v>#NAME?</v>
      </c>
      <c r="K248" s="6" t="e">
        <f ca="1">IF('Log_working_3-way'!$D248="","",1/'True_Odds_Calculator_3-way'!A247+1/'True_Odds_Calculator_3-way'!B247+1/'True_Odds_Calculator_3-way'!C247-1)</f>
        <v>#NAME?</v>
      </c>
    </row>
    <row r="249" spans="4:11" x14ac:dyDescent="0.25">
      <c r="D249" t="e">
        <f ca="1">solve_for_c('True_Odds_Calculator_3-way'!A248,'True_Odds_Calculator_3-way'!B248,'True_Odds_Calculator_3-way'!C248,'Log_working_3-way'!B$1,'Log_working_3-way'!B$2)</f>
        <v>#NAME?</v>
      </c>
      <c r="F249" s="6" t="e">
        <f ca="1">IF('Log_working_3-way'!D249="","",1/'True_Odds_Calculator_3-way'!N248+1/'True_Odds_Calculator_3-way'!O248+1/'True_Odds_Calculator_3-way'!#REF!-1)</f>
        <v>#NAME?</v>
      </c>
      <c r="H249" s="6" t="e">
        <f ca="1">IF('Log_working_3-way'!$D249="","",'True_Odds_Calculator_3-way'!N248/'True_Odds_Calculator_3-way'!A248-1)</f>
        <v>#NAME?</v>
      </c>
      <c r="I249" s="6" t="e">
        <f ca="1">IF('Log_working_3-way'!$D249="","",'True_Odds_Calculator_3-way'!O248/'True_Odds_Calculator_3-way'!B248-1)</f>
        <v>#NAME?</v>
      </c>
      <c r="J249" s="6" t="e">
        <f ca="1">IF('Log_working_3-way'!$D249="","",'True_Odds_Calculator_3-way'!#REF!/'True_Odds_Calculator_3-way'!C248-1)</f>
        <v>#NAME?</v>
      </c>
      <c r="K249" s="6" t="e">
        <f ca="1">IF('Log_working_3-way'!$D249="","",1/'True_Odds_Calculator_3-way'!A248+1/'True_Odds_Calculator_3-way'!B248+1/'True_Odds_Calculator_3-way'!C248-1)</f>
        <v>#NAME?</v>
      </c>
    </row>
    <row r="250" spans="4:11" x14ac:dyDescent="0.25">
      <c r="D250" t="e">
        <f ca="1">solve_for_c('True_Odds_Calculator_3-way'!A249,'True_Odds_Calculator_3-way'!B249,'True_Odds_Calculator_3-way'!C249,'Log_working_3-way'!B$1,'Log_working_3-way'!B$2)</f>
        <v>#NAME?</v>
      </c>
      <c r="F250" s="6" t="e">
        <f ca="1">IF('Log_working_3-way'!D250="","",1/'True_Odds_Calculator_3-way'!N249+1/'True_Odds_Calculator_3-way'!O249+1/'True_Odds_Calculator_3-way'!#REF!-1)</f>
        <v>#NAME?</v>
      </c>
      <c r="H250" s="6" t="e">
        <f ca="1">IF('Log_working_3-way'!$D250="","",'True_Odds_Calculator_3-way'!N249/'True_Odds_Calculator_3-way'!A249-1)</f>
        <v>#NAME?</v>
      </c>
      <c r="I250" s="6" t="e">
        <f ca="1">IF('Log_working_3-way'!$D250="","",'True_Odds_Calculator_3-way'!O249/'True_Odds_Calculator_3-way'!B249-1)</f>
        <v>#NAME?</v>
      </c>
      <c r="J250" s="6" t="e">
        <f ca="1">IF('Log_working_3-way'!$D250="","",'True_Odds_Calculator_3-way'!#REF!/'True_Odds_Calculator_3-way'!C249-1)</f>
        <v>#NAME?</v>
      </c>
      <c r="K250" s="6" t="e">
        <f ca="1">IF('Log_working_3-way'!$D250="","",1/'True_Odds_Calculator_3-way'!A249+1/'True_Odds_Calculator_3-way'!B249+1/'True_Odds_Calculator_3-way'!C249-1)</f>
        <v>#NAME?</v>
      </c>
    </row>
    <row r="251" spans="4:11" x14ac:dyDescent="0.25">
      <c r="D251" t="e">
        <f ca="1">solve_for_c('True_Odds_Calculator_3-way'!A250,'True_Odds_Calculator_3-way'!B250,'True_Odds_Calculator_3-way'!C250,'Log_working_3-way'!B$1,'Log_working_3-way'!B$2)</f>
        <v>#NAME?</v>
      </c>
      <c r="F251" s="6" t="e">
        <f ca="1">IF('Log_working_3-way'!D251="","",1/'True_Odds_Calculator_3-way'!N250+1/'True_Odds_Calculator_3-way'!O250+1/'True_Odds_Calculator_3-way'!#REF!-1)</f>
        <v>#NAME?</v>
      </c>
      <c r="H251" s="6" t="e">
        <f ca="1">IF('Log_working_3-way'!$D251="","",'True_Odds_Calculator_3-way'!N250/'True_Odds_Calculator_3-way'!A250-1)</f>
        <v>#NAME?</v>
      </c>
      <c r="I251" s="6" t="e">
        <f ca="1">IF('Log_working_3-way'!$D251="","",'True_Odds_Calculator_3-way'!O250/'True_Odds_Calculator_3-way'!B250-1)</f>
        <v>#NAME?</v>
      </c>
      <c r="J251" s="6" t="e">
        <f ca="1">IF('Log_working_3-way'!$D251="","",'True_Odds_Calculator_3-way'!#REF!/'True_Odds_Calculator_3-way'!C250-1)</f>
        <v>#NAME?</v>
      </c>
      <c r="K251" s="6" t="e">
        <f ca="1">IF('Log_working_3-way'!$D251="","",1/'True_Odds_Calculator_3-way'!A250+1/'True_Odds_Calculator_3-way'!B250+1/'True_Odds_Calculator_3-way'!C250-1)</f>
        <v>#NAME?</v>
      </c>
    </row>
    <row r="252" spans="4:11" x14ac:dyDescent="0.25">
      <c r="D252" t="e">
        <f ca="1">solve_for_c('True_Odds_Calculator_3-way'!A251,'True_Odds_Calculator_3-way'!B251,'True_Odds_Calculator_3-way'!C251,'Log_working_3-way'!B$1,'Log_working_3-way'!B$2)</f>
        <v>#NAME?</v>
      </c>
      <c r="F252" s="6" t="e">
        <f ca="1">IF('Log_working_3-way'!D252="","",1/'True_Odds_Calculator_3-way'!N251+1/'True_Odds_Calculator_3-way'!O251+1/'True_Odds_Calculator_3-way'!#REF!-1)</f>
        <v>#NAME?</v>
      </c>
      <c r="H252" s="6" t="e">
        <f ca="1">IF('Log_working_3-way'!$D252="","",'True_Odds_Calculator_3-way'!N251/'True_Odds_Calculator_3-way'!A251-1)</f>
        <v>#NAME?</v>
      </c>
      <c r="I252" s="6" t="e">
        <f ca="1">IF('Log_working_3-way'!$D252="","",'True_Odds_Calculator_3-way'!O251/'True_Odds_Calculator_3-way'!B251-1)</f>
        <v>#NAME?</v>
      </c>
      <c r="J252" s="6" t="e">
        <f ca="1">IF('Log_working_3-way'!$D252="","",'True_Odds_Calculator_3-way'!#REF!/'True_Odds_Calculator_3-way'!C251-1)</f>
        <v>#NAME?</v>
      </c>
      <c r="K252" s="6" t="e">
        <f ca="1">IF('Log_working_3-way'!$D252="","",1/'True_Odds_Calculator_3-way'!A251+1/'True_Odds_Calculator_3-way'!B251+1/'True_Odds_Calculator_3-way'!C251-1)</f>
        <v>#NAME?</v>
      </c>
    </row>
    <row r="253" spans="4:11" x14ac:dyDescent="0.25">
      <c r="D253" t="e">
        <f ca="1">solve_for_c('True_Odds_Calculator_3-way'!A252,'True_Odds_Calculator_3-way'!B252,'True_Odds_Calculator_3-way'!C252,'Log_working_3-way'!B$1,'Log_working_3-way'!B$2)</f>
        <v>#NAME?</v>
      </c>
      <c r="F253" s="6" t="e">
        <f ca="1">IF('Log_working_3-way'!D253="","",1/'True_Odds_Calculator_3-way'!N252+1/'True_Odds_Calculator_3-way'!O252+1/'True_Odds_Calculator_3-way'!#REF!-1)</f>
        <v>#NAME?</v>
      </c>
      <c r="H253" s="6" t="e">
        <f ca="1">IF('Log_working_3-way'!$D253="","",'True_Odds_Calculator_3-way'!N252/'True_Odds_Calculator_3-way'!A252-1)</f>
        <v>#NAME?</v>
      </c>
      <c r="I253" s="6" t="e">
        <f ca="1">IF('Log_working_3-way'!$D253="","",'True_Odds_Calculator_3-way'!O252/'True_Odds_Calculator_3-way'!B252-1)</f>
        <v>#NAME?</v>
      </c>
      <c r="J253" s="6" t="e">
        <f ca="1">IF('Log_working_3-way'!$D253="","",'True_Odds_Calculator_3-way'!#REF!/'True_Odds_Calculator_3-way'!C252-1)</f>
        <v>#NAME?</v>
      </c>
      <c r="K253" s="6" t="e">
        <f ca="1">IF('Log_working_3-way'!$D253="","",1/'True_Odds_Calculator_3-way'!A252+1/'True_Odds_Calculator_3-way'!B252+1/'True_Odds_Calculator_3-way'!C252-1)</f>
        <v>#NAME?</v>
      </c>
    </row>
    <row r="254" spans="4:11" x14ac:dyDescent="0.25">
      <c r="D254" t="e">
        <f ca="1">solve_for_c('True_Odds_Calculator_3-way'!A253,'True_Odds_Calculator_3-way'!B253,'True_Odds_Calculator_3-way'!C253,'Log_working_3-way'!B$1,'Log_working_3-way'!B$2)</f>
        <v>#NAME?</v>
      </c>
      <c r="F254" s="6" t="e">
        <f ca="1">IF('Log_working_3-way'!D254="","",1/'True_Odds_Calculator_3-way'!N253+1/'True_Odds_Calculator_3-way'!O253+1/'True_Odds_Calculator_3-way'!#REF!-1)</f>
        <v>#NAME?</v>
      </c>
      <c r="H254" s="6" t="e">
        <f ca="1">IF('Log_working_3-way'!$D254="","",'True_Odds_Calculator_3-way'!N253/'True_Odds_Calculator_3-way'!A253-1)</f>
        <v>#NAME?</v>
      </c>
      <c r="I254" s="6" t="e">
        <f ca="1">IF('Log_working_3-way'!$D254="","",'True_Odds_Calculator_3-way'!O253/'True_Odds_Calculator_3-way'!B253-1)</f>
        <v>#NAME?</v>
      </c>
      <c r="J254" s="6" t="e">
        <f ca="1">IF('Log_working_3-way'!$D254="","",'True_Odds_Calculator_3-way'!#REF!/'True_Odds_Calculator_3-way'!C253-1)</f>
        <v>#NAME?</v>
      </c>
      <c r="K254" s="6" t="e">
        <f ca="1">IF('Log_working_3-way'!$D254="","",1/'True_Odds_Calculator_3-way'!A253+1/'True_Odds_Calculator_3-way'!B253+1/'True_Odds_Calculator_3-way'!C253-1)</f>
        <v>#NAME?</v>
      </c>
    </row>
    <row r="255" spans="4:11" x14ac:dyDescent="0.25">
      <c r="D255" t="e">
        <f ca="1">solve_for_c('True_Odds_Calculator_3-way'!A254,'True_Odds_Calculator_3-way'!B254,'True_Odds_Calculator_3-way'!C254,'Log_working_3-way'!B$1,'Log_working_3-way'!B$2)</f>
        <v>#NAME?</v>
      </c>
      <c r="F255" s="6" t="e">
        <f ca="1">IF('Log_working_3-way'!D255="","",1/'True_Odds_Calculator_3-way'!N254+1/'True_Odds_Calculator_3-way'!O254+1/'True_Odds_Calculator_3-way'!#REF!-1)</f>
        <v>#NAME?</v>
      </c>
      <c r="H255" s="6" t="e">
        <f ca="1">IF('Log_working_3-way'!$D255="","",'True_Odds_Calculator_3-way'!N254/'True_Odds_Calculator_3-way'!A254-1)</f>
        <v>#NAME?</v>
      </c>
      <c r="I255" s="6" t="e">
        <f ca="1">IF('Log_working_3-way'!$D255="","",'True_Odds_Calculator_3-way'!O254/'True_Odds_Calculator_3-way'!B254-1)</f>
        <v>#NAME?</v>
      </c>
      <c r="J255" s="6" t="e">
        <f ca="1">IF('Log_working_3-way'!$D255="","",'True_Odds_Calculator_3-way'!#REF!/'True_Odds_Calculator_3-way'!C254-1)</f>
        <v>#NAME?</v>
      </c>
      <c r="K255" s="6" t="e">
        <f ca="1">IF('Log_working_3-way'!$D255="","",1/'True_Odds_Calculator_3-way'!A254+1/'True_Odds_Calculator_3-way'!B254+1/'True_Odds_Calculator_3-way'!C254-1)</f>
        <v>#NAME?</v>
      </c>
    </row>
    <row r="256" spans="4:11" x14ac:dyDescent="0.25">
      <c r="D256" t="e">
        <f ca="1">solve_for_c('True_Odds_Calculator_3-way'!A255,'True_Odds_Calculator_3-way'!B255,'True_Odds_Calculator_3-way'!C255,'Log_working_3-way'!B$1,'Log_working_3-way'!B$2)</f>
        <v>#NAME?</v>
      </c>
      <c r="F256" s="6" t="e">
        <f ca="1">IF('Log_working_3-way'!D256="","",1/'True_Odds_Calculator_3-way'!N255+1/'True_Odds_Calculator_3-way'!O255+1/'True_Odds_Calculator_3-way'!#REF!-1)</f>
        <v>#NAME?</v>
      </c>
      <c r="H256" s="6" t="e">
        <f ca="1">IF('Log_working_3-way'!$D256="","",'True_Odds_Calculator_3-way'!N255/'True_Odds_Calculator_3-way'!A255-1)</f>
        <v>#NAME?</v>
      </c>
      <c r="I256" s="6" t="e">
        <f ca="1">IF('Log_working_3-way'!$D256="","",'True_Odds_Calculator_3-way'!O255/'True_Odds_Calculator_3-way'!B255-1)</f>
        <v>#NAME?</v>
      </c>
      <c r="J256" s="6" t="e">
        <f ca="1">IF('Log_working_3-way'!$D256="","",'True_Odds_Calculator_3-way'!#REF!/'True_Odds_Calculator_3-way'!C255-1)</f>
        <v>#NAME?</v>
      </c>
      <c r="K256" s="6" t="e">
        <f ca="1">IF('Log_working_3-way'!$D256="","",1/'True_Odds_Calculator_3-way'!A255+1/'True_Odds_Calculator_3-way'!B255+1/'True_Odds_Calculator_3-way'!C255-1)</f>
        <v>#NAME?</v>
      </c>
    </row>
    <row r="257" spans="4:11" x14ac:dyDescent="0.25">
      <c r="D257" t="e">
        <f ca="1">solve_for_c('True_Odds_Calculator_3-way'!A256,'True_Odds_Calculator_3-way'!B256,'True_Odds_Calculator_3-way'!C256,'Log_working_3-way'!B$1,'Log_working_3-way'!B$2)</f>
        <v>#NAME?</v>
      </c>
      <c r="F257" s="6" t="e">
        <f ca="1">IF('Log_working_3-way'!D257="","",1/'True_Odds_Calculator_3-way'!N256+1/'True_Odds_Calculator_3-way'!O256+1/'True_Odds_Calculator_3-way'!#REF!-1)</f>
        <v>#NAME?</v>
      </c>
      <c r="H257" s="6" t="e">
        <f ca="1">IF('Log_working_3-way'!$D257="","",'True_Odds_Calculator_3-way'!N256/'True_Odds_Calculator_3-way'!A256-1)</f>
        <v>#NAME?</v>
      </c>
      <c r="I257" s="6" t="e">
        <f ca="1">IF('Log_working_3-way'!$D257="","",'True_Odds_Calculator_3-way'!O256/'True_Odds_Calculator_3-way'!B256-1)</f>
        <v>#NAME?</v>
      </c>
      <c r="J257" s="6" t="e">
        <f ca="1">IF('Log_working_3-way'!$D257="","",'True_Odds_Calculator_3-way'!#REF!/'True_Odds_Calculator_3-way'!C256-1)</f>
        <v>#NAME?</v>
      </c>
      <c r="K257" s="6" t="e">
        <f ca="1">IF('Log_working_3-way'!$D257="","",1/'True_Odds_Calculator_3-way'!A256+1/'True_Odds_Calculator_3-way'!B256+1/'True_Odds_Calculator_3-way'!C256-1)</f>
        <v>#NAME?</v>
      </c>
    </row>
    <row r="258" spans="4:11" x14ac:dyDescent="0.25">
      <c r="D258" t="e">
        <f ca="1">solve_for_c('True_Odds_Calculator_3-way'!A257,'True_Odds_Calculator_3-way'!B257,'True_Odds_Calculator_3-way'!C257,'Log_working_3-way'!B$1,'Log_working_3-way'!B$2)</f>
        <v>#NAME?</v>
      </c>
      <c r="F258" s="6" t="e">
        <f ca="1">IF('Log_working_3-way'!D258="","",1/'True_Odds_Calculator_3-way'!N257+1/'True_Odds_Calculator_3-way'!O257+1/'True_Odds_Calculator_3-way'!#REF!-1)</f>
        <v>#NAME?</v>
      </c>
      <c r="H258" s="6" t="e">
        <f ca="1">IF('Log_working_3-way'!$D258="","",'True_Odds_Calculator_3-way'!N257/'True_Odds_Calculator_3-way'!A257-1)</f>
        <v>#NAME?</v>
      </c>
      <c r="I258" s="6" t="e">
        <f ca="1">IF('Log_working_3-way'!$D258="","",'True_Odds_Calculator_3-way'!O257/'True_Odds_Calculator_3-way'!B257-1)</f>
        <v>#NAME?</v>
      </c>
      <c r="J258" s="6" t="e">
        <f ca="1">IF('Log_working_3-way'!$D258="","",'True_Odds_Calculator_3-way'!#REF!/'True_Odds_Calculator_3-way'!C257-1)</f>
        <v>#NAME?</v>
      </c>
      <c r="K258" s="6" t="e">
        <f ca="1">IF('Log_working_3-way'!$D258="","",1/'True_Odds_Calculator_3-way'!A257+1/'True_Odds_Calculator_3-way'!B257+1/'True_Odds_Calculator_3-way'!C257-1)</f>
        <v>#NAME?</v>
      </c>
    </row>
    <row r="259" spans="4:11" x14ac:dyDescent="0.25">
      <c r="D259" t="e">
        <f ca="1">solve_for_c('True_Odds_Calculator_3-way'!A258,'True_Odds_Calculator_3-way'!B258,'True_Odds_Calculator_3-way'!C258,'Log_working_3-way'!B$1,'Log_working_3-way'!B$2)</f>
        <v>#NAME?</v>
      </c>
      <c r="F259" s="6" t="e">
        <f ca="1">IF('Log_working_3-way'!D259="","",1/'True_Odds_Calculator_3-way'!N258+1/'True_Odds_Calculator_3-way'!O258+1/'True_Odds_Calculator_3-way'!#REF!-1)</f>
        <v>#NAME?</v>
      </c>
      <c r="H259" s="6" t="e">
        <f ca="1">IF('Log_working_3-way'!$D259="","",'True_Odds_Calculator_3-way'!N258/'True_Odds_Calculator_3-way'!A258-1)</f>
        <v>#NAME?</v>
      </c>
      <c r="I259" s="6" t="e">
        <f ca="1">IF('Log_working_3-way'!$D259="","",'True_Odds_Calculator_3-way'!O258/'True_Odds_Calculator_3-way'!B258-1)</f>
        <v>#NAME?</v>
      </c>
      <c r="J259" s="6" t="e">
        <f ca="1">IF('Log_working_3-way'!$D259="","",'True_Odds_Calculator_3-way'!#REF!/'True_Odds_Calculator_3-way'!C258-1)</f>
        <v>#NAME?</v>
      </c>
      <c r="K259" s="6" t="e">
        <f ca="1">IF('Log_working_3-way'!$D259="","",1/'True_Odds_Calculator_3-way'!A258+1/'True_Odds_Calculator_3-way'!B258+1/'True_Odds_Calculator_3-way'!C258-1)</f>
        <v>#NAME?</v>
      </c>
    </row>
    <row r="260" spans="4:11" x14ac:dyDescent="0.25">
      <c r="D260" t="e">
        <f ca="1">solve_for_c('True_Odds_Calculator_3-way'!A259,'True_Odds_Calculator_3-way'!B259,'True_Odds_Calculator_3-way'!C259,'Log_working_3-way'!B$1,'Log_working_3-way'!B$2)</f>
        <v>#NAME?</v>
      </c>
      <c r="F260" s="6" t="e">
        <f ca="1">IF('Log_working_3-way'!D260="","",1/'True_Odds_Calculator_3-way'!N259+1/'True_Odds_Calculator_3-way'!O259+1/'True_Odds_Calculator_3-way'!#REF!-1)</f>
        <v>#NAME?</v>
      </c>
      <c r="H260" s="6" t="e">
        <f ca="1">IF('Log_working_3-way'!$D260="","",'True_Odds_Calculator_3-way'!N259/'True_Odds_Calculator_3-way'!A259-1)</f>
        <v>#NAME?</v>
      </c>
      <c r="I260" s="6" t="e">
        <f ca="1">IF('Log_working_3-way'!$D260="","",'True_Odds_Calculator_3-way'!O259/'True_Odds_Calculator_3-way'!B259-1)</f>
        <v>#NAME?</v>
      </c>
      <c r="J260" s="6" t="e">
        <f ca="1">IF('Log_working_3-way'!$D260="","",'True_Odds_Calculator_3-way'!#REF!/'True_Odds_Calculator_3-way'!C259-1)</f>
        <v>#NAME?</v>
      </c>
      <c r="K260" s="6" t="e">
        <f ca="1">IF('Log_working_3-way'!$D260="","",1/'True_Odds_Calculator_3-way'!A259+1/'True_Odds_Calculator_3-way'!B259+1/'True_Odds_Calculator_3-way'!C259-1)</f>
        <v>#NAME?</v>
      </c>
    </row>
    <row r="261" spans="4:11" x14ac:dyDescent="0.25">
      <c r="D261" t="e">
        <f ca="1">solve_for_c('True_Odds_Calculator_3-way'!A260,'True_Odds_Calculator_3-way'!B260,'True_Odds_Calculator_3-way'!C260,'Log_working_3-way'!B$1,'Log_working_3-way'!B$2)</f>
        <v>#NAME?</v>
      </c>
      <c r="F261" s="6" t="e">
        <f ca="1">IF('Log_working_3-way'!D261="","",1/'True_Odds_Calculator_3-way'!N260+1/'True_Odds_Calculator_3-way'!O260+1/'True_Odds_Calculator_3-way'!#REF!-1)</f>
        <v>#NAME?</v>
      </c>
      <c r="H261" s="6" t="e">
        <f ca="1">IF('Log_working_3-way'!$D261="","",'True_Odds_Calculator_3-way'!N260/'True_Odds_Calculator_3-way'!A260-1)</f>
        <v>#NAME?</v>
      </c>
      <c r="I261" s="6" t="e">
        <f ca="1">IF('Log_working_3-way'!$D261="","",'True_Odds_Calculator_3-way'!O260/'True_Odds_Calculator_3-way'!B260-1)</f>
        <v>#NAME?</v>
      </c>
      <c r="J261" s="6" t="e">
        <f ca="1">IF('Log_working_3-way'!$D261="","",'True_Odds_Calculator_3-way'!#REF!/'True_Odds_Calculator_3-way'!C260-1)</f>
        <v>#NAME?</v>
      </c>
      <c r="K261" s="6" t="e">
        <f ca="1">IF('Log_working_3-way'!$D261="","",1/'True_Odds_Calculator_3-way'!A260+1/'True_Odds_Calculator_3-way'!B260+1/'True_Odds_Calculator_3-way'!C260-1)</f>
        <v>#NAME?</v>
      </c>
    </row>
    <row r="262" spans="4:11" x14ac:dyDescent="0.25">
      <c r="D262" t="e">
        <f ca="1">solve_for_c('True_Odds_Calculator_3-way'!A261,'True_Odds_Calculator_3-way'!B261,'True_Odds_Calculator_3-way'!C261,'Log_working_3-way'!B$1,'Log_working_3-way'!B$2)</f>
        <v>#NAME?</v>
      </c>
      <c r="F262" s="6" t="e">
        <f ca="1">IF('Log_working_3-way'!D262="","",1/'True_Odds_Calculator_3-way'!N261+1/'True_Odds_Calculator_3-way'!O261+1/'True_Odds_Calculator_3-way'!#REF!-1)</f>
        <v>#NAME?</v>
      </c>
      <c r="H262" s="6" t="e">
        <f ca="1">IF('Log_working_3-way'!$D262="","",'True_Odds_Calculator_3-way'!N261/'True_Odds_Calculator_3-way'!A261-1)</f>
        <v>#NAME?</v>
      </c>
      <c r="I262" s="6" t="e">
        <f ca="1">IF('Log_working_3-way'!$D262="","",'True_Odds_Calculator_3-way'!O261/'True_Odds_Calculator_3-way'!B261-1)</f>
        <v>#NAME?</v>
      </c>
      <c r="J262" s="6" t="e">
        <f ca="1">IF('Log_working_3-way'!$D262="","",'True_Odds_Calculator_3-way'!#REF!/'True_Odds_Calculator_3-way'!C261-1)</f>
        <v>#NAME?</v>
      </c>
      <c r="K262" s="6" t="e">
        <f ca="1">IF('Log_working_3-way'!$D262="","",1/'True_Odds_Calculator_3-way'!A261+1/'True_Odds_Calculator_3-way'!B261+1/'True_Odds_Calculator_3-way'!C261-1)</f>
        <v>#NAME?</v>
      </c>
    </row>
    <row r="263" spans="4:11" x14ac:dyDescent="0.25">
      <c r="D263" t="e">
        <f ca="1">solve_for_c('True_Odds_Calculator_3-way'!A262,'True_Odds_Calculator_3-way'!B262,'True_Odds_Calculator_3-way'!C262,'Log_working_3-way'!B$1,'Log_working_3-way'!B$2)</f>
        <v>#NAME?</v>
      </c>
      <c r="F263" s="6" t="e">
        <f ca="1">IF('Log_working_3-way'!D263="","",1/'True_Odds_Calculator_3-way'!N262+1/'True_Odds_Calculator_3-way'!O262+1/'True_Odds_Calculator_3-way'!#REF!-1)</f>
        <v>#NAME?</v>
      </c>
      <c r="H263" s="6" t="e">
        <f ca="1">IF('Log_working_3-way'!$D263="","",'True_Odds_Calculator_3-way'!N262/'True_Odds_Calculator_3-way'!A262-1)</f>
        <v>#NAME?</v>
      </c>
      <c r="I263" s="6" t="e">
        <f ca="1">IF('Log_working_3-way'!$D263="","",'True_Odds_Calculator_3-way'!O262/'True_Odds_Calculator_3-way'!B262-1)</f>
        <v>#NAME?</v>
      </c>
      <c r="J263" s="6" t="e">
        <f ca="1">IF('Log_working_3-way'!$D263="","",'True_Odds_Calculator_3-way'!#REF!/'True_Odds_Calculator_3-way'!C262-1)</f>
        <v>#NAME?</v>
      </c>
      <c r="K263" s="6" t="e">
        <f ca="1">IF('Log_working_3-way'!$D263="","",1/'True_Odds_Calculator_3-way'!A262+1/'True_Odds_Calculator_3-way'!B262+1/'True_Odds_Calculator_3-way'!C262-1)</f>
        <v>#NAME?</v>
      </c>
    </row>
    <row r="264" spans="4:11" x14ac:dyDescent="0.25">
      <c r="D264" t="e">
        <f ca="1">solve_for_c('True_Odds_Calculator_3-way'!A263,'True_Odds_Calculator_3-way'!B263,'True_Odds_Calculator_3-way'!C263,'Log_working_3-way'!B$1,'Log_working_3-way'!B$2)</f>
        <v>#NAME?</v>
      </c>
      <c r="F264" s="6" t="e">
        <f ca="1">IF('Log_working_3-way'!D264="","",1/'True_Odds_Calculator_3-way'!N263+1/'True_Odds_Calculator_3-way'!O263+1/'True_Odds_Calculator_3-way'!#REF!-1)</f>
        <v>#NAME?</v>
      </c>
      <c r="H264" s="6" t="e">
        <f ca="1">IF('Log_working_3-way'!$D264="","",'True_Odds_Calculator_3-way'!N263/'True_Odds_Calculator_3-way'!A263-1)</f>
        <v>#NAME?</v>
      </c>
      <c r="I264" s="6" t="e">
        <f ca="1">IF('Log_working_3-way'!$D264="","",'True_Odds_Calculator_3-way'!O263/'True_Odds_Calculator_3-way'!B263-1)</f>
        <v>#NAME?</v>
      </c>
      <c r="J264" s="6" t="e">
        <f ca="1">IF('Log_working_3-way'!$D264="","",'True_Odds_Calculator_3-way'!#REF!/'True_Odds_Calculator_3-way'!C263-1)</f>
        <v>#NAME?</v>
      </c>
      <c r="K264" s="6" t="e">
        <f ca="1">IF('Log_working_3-way'!$D264="","",1/'True_Odds_Calculator_3-way'!A263+1/'True_Odds_Calculator_3-way'!B263+1/'True_Odds_Calculator_3-way'!C263-1)</f>
        <v>#NAME?</v>
      </c>
    </row>
    <row r="265" spans="4:11" x14ac:dyDescent="0.25">
      <c r="D265" t="e">
        <f ca="1">solve_for_c('True_Odds_Calculator_3-way'!A264,'True_Odds_Calculator_3-way'!B264,'True_Odds_Calculator_3-way'!C264,'Log_working_3-way'!B$1,'Log_working_3-way'!B$2)</f>
        <v>#NAME?</v>
      </c>
      <c r="F265" s="6" t="e">
        <f ca="1">IF('Log_working_3-way'!D265="","",1/'True_Odds_Calculator_3-way'!N264+1/'True_Odds_Calculator_3-way'!O264+1/'True_Odds_Calculator_3-way'!#REF!-1)</f>
        <v>#NAME?</v>
      </c>
      <c r="H265" s="6" t="e">
        <f ca="1">IF('Log_working_3-way'!$D265="","",'True_Odds_Calculator_3-way'!N264/'True_Odds_Calculator_3-way'!A264-1)</f>
        <v>#NAME?</v>
      </c>
      <c r="I265" s="6" t="e">
        <f ca="1">IF('Log_working_3-way'!$D265="","",'True_Odds_Calculator_3-way'!O264/'True_Odds_Calculator_3-way'!B264-1)</f>
        <v>#NAME?</v>
      </c>
      <c r="J265" s="6" t="e">
        <f ca="1">IF('Log_working_3-way'!$D265="","",'True_Odds_Calculator_3-way'!#REF!/'True_Odds_Calculator_3-way'!C264-1)</f>
        <v>#NAME?</v>
      </c>
      <c r="K265" s="6" t="e">
        <f ca="1">IF('Log_working_3-way'!$D265="","",1/'True_Odds_Calculator_3-way'!A264+1/'True_Odds_Calculator_3-way'!B264+1/'True_Odds_Calculator_3-way'!C264-1)</f>
        <v>#NAME?</v>
      </c>
    </row>
    <row r="266" spans="4:11" x14ac:dyDescent="0.25">
      <c r="D266" t="e">
        <f ca="1">solve_for_c('True_Odds_Calculator_3-way'!A265,'True_Odds_Calculator_3-way'!B265,'True_Odds_Calculator_3-way'!C265,'Log_working_3-way'!B$1,'Log_working_3-way'!B$2)</f>
        <v>#NAME?</v>
      </c>
      <c r="F266" s="6" t="e">
        <f ca="1">IF('Log_working_3-way'!D266="","",1/'True_Odds_Calculator_3-way'!N265+1/'True_Odds_Calculator_3-way'!O265+1/'True_Odds_Calculator_3-way'!#REF!-1)</f>
        <v>#NAME?</v>
      </c>
      <c r="H266" s="6" t="e">
        <f ca="1">IF('Log_working_3-way'!$D266="","",'True_Odds_Calculator_3-way'!N265/'True_Odds_Calculator_3-way'!A265-1)</f>
        <v>#NAME?</v>
      </c>
      <c r="I266" s="6" t="e">
        <f ca="1">IF('Log_working_3-way'!$D266="","",'True_Odds_Calculator_3-way'!O265/'True_Odds_Calculator_3-way'!B265-1)</f>
        <v>#NAME?</v>
      </c>
      <c r="J266" s="6" t="e">
        <f ca="1">IF('Log_working_3-way'!$D266="","",'True_Odds_Calculator_3-way'!#REF!/'True_Odds_Calculator_3-way'!C265-1)</f>
        <v>#NAME?</v>
      </c>
      <c r="K266" s="6" t="e">
        <f ca="1">IF('Log_working_3-way'!$D266="","",1/'True_Odds_Calculator_3-way'!A265+1/'True_Odds_Calculator_3-way'!B265+1/'True_Odds_Calculator_3-way'!C265-1)</f>
        <v>#NAME?</v>
      </c>
    </row>
    <row r="267" spans="4:11" x14ac:dyDescent="0.25">
      <c r="D267" t="e">
        <f ca="1">solve_for_c('True_Odds_Calculator_3-way'!A266,'True_Odds_Calculator_3-way'!B266,'True_Odds_Calculator_3-way'!C266,'Log_working_3-way'!B$1,'Log_working_3-way'!B$2)</f>
        <v>#NAME?</v>
      </c>
      <c r="F267" s="6" t="e">
        <f ca="1">IF('Log_working_3-way'!D267="","",1/'True_Odds_Calculator_3-way'!N266+1/'True_Odds_Calculator_3-way'!O266+1/'True_Odds_Calculator_3-way'!#REF!-1)</f>
        <v>#NAME?</v>
      </c>
      <c r="H267" s="6" t="e">
        <f ca="1">IF('Log_working_3-way'!$D267="","",'True_Odds_Calculator_3-way'!N266/'True_Odds_Calculator_3-way'!A266-1)</f>
        <v>#NAME?</v>
      </c>
      <c r="I267" s="6" t="e">
        <f ca="1">IF('Log_working_3-way'!$D267="","",'True_Odds_Calculator_3-way'!O266/'True_Odds_Calculator_3-way'!B266-1)</f>
        <v>#NAME?</v>
      </c>
      <c r="J267" s="6" t="e">
        <f ca="1">IF('Log_working_3-way'!$D267="","",'True_Odds_Calculator_3-way'!#REF!/'True_Odds_Calculator_3-way'!C266-1)</f>
        <v>#NAME?</v>
      </c>
      <c r="K267" s="6" t="e">
        <f ca="1">IF('Log_working_3-way'!$D267="","",1/'True_Odds_Calculator_3-way'!A266+1/'True_Odds_Calculator_3-way'!B266+1/'True_Odds_Calculator_3-way'!C266-1)</f>
        <v>#NAME?</v>
      </c>
    </row>
    <row r="268" spans="4:11" x14ac:dyDescent="0.25">
      <c r="D268" t="e">
        <f ca="1">solve_for_c('True_Odds_Calculator_3-way'!A267,'True_Odds_Calculator_3-way'!B267,'True_Odds_Calculator_3-way'!C267,'Log_working_3-way'!B$1,'Log_working_3-way'!B$2)</f>
        <v>#NAME?</v>
      </c>
      <c r="F268" s="6" t="e">
        <f ca="1">IF('Log_working_3-way'!D268="","",1/'True_Odds_Calculator_3-way'!N267+1/'True_Odds_Calculator_3-way'!O267+1/'True_Odds_Calculator_3-way'!#REF!-1)</f>
        <v>#NAME?</v>
      </c>
      <c r="H268" s="6" t="e">
        <f ca="1">IF('Log_working_3-way'!$D268="","",'True_Odds_Calculator_3-way'!N267/'True_Odds_Calculator_3-way'!A267-1)</f>
        <v>#NAME?</v>
      </c>
      <c r="I268" s="6" t="e">
        <f ca="1">IF('Log_working_3-way'!$D268="","",'True_Odds_Calculator_3-way'!O267/'True_Odds_Calculator_3-way'!B267-1)</f>
        <v>#NAME?</v>
      </c>
      <c r="J268" s="6" t="e">
        <f ca="1">IF('Log_working_3-way'!$D268="","",'True_Odds_Calculator_3-way'!#REF!/'True_Odds_Calculator_3-way'!C267-1)</f>
        <v>#NAME?</v>
      </c>
      <c r="K268" s="6" t="e">
        <f ca="1">IF('Log_working_3-way'!$D268="","",1/'True_Odds_Calculator_3-way'!A267+1/'True_Odds_Calculator_3-way'!B267+1/'True_Odds_Calculator_3-way'!C267-1)</f>
        <v>#NAME?</v>
      </c>
    </row>
    <row r="269" spans="4:11" x14ac:dyDescent="0.25">
      <c r="D269" t="e">
        <f ca="1">solve_for_c('True_Odds_Calculator_3-way'!A268,'True_Odds_Calculator_3-way'!B268,'True_Odds_Calculator_3-way'!C268,'Log_working_3-way'!B$1,'Log_working_3-way'!B$2)</f>
        <v>#NAME?</v>
      </c>
      <c r="F269" s="6" t="e">
        <f ca="1">IF('Log_working_3-way'!D269="","",1/'True_Odds_Calculator_3-way'!N268+1/'True_Odds_Calculator_3-way'!O268+1/'True_Odds_Calculator_3-way'!#REF!-1)</f>
        <v>#NAME?</v>
      </c>
      <c r="H269" s="6" t="e">
        <f ca="1">IF('Log_working_3-way'!$D269="","",'True_Odds_Calculator_3-way'!N268/'True_Odds_Calculator_3-way'!A268-1)</f>
        <v>#NAME?</v>
      </c>
      <c r="I269" s="6" t="e">
        <f ca="1">IF('Log_working_3-way'!$D269="","",'True_Odds_Calculator_3-way'!O268/'True_Odds_Calculator_3-way'!B268-1)</f>
        <v>#NAME?</v>
      </c>
      <c r="J269" s="6" t="e">
        <f ca="1">IF('Log_working_3-way'!$D269="","",'True_Odds_Calculator_3-way'!#REF!/'True_Odds_Calculator_3-way'!C268-1)</f>
        <v>#NAME?</v>
      </c>
      <c r="K269" s="6" t="e">
        <f ca="1">IF('Log_working_3-way'!$D269="","",1/'True_Odds_Calculator_3-way'!A268+1/'True_Odds_Calculator_3-way'!B268+1/'True_Odds_Calculator_3-way'!C268-1)</f>
        <v>#NAME?</v>
      </c>
    </row>
    <row r="270" spans="4:11" x14ac:dyDescent="0.25">
      <c r="D270" t="e">
        <f ca="1">solve_for_c('True_Odds_Calculator_3-way'!A269,'True_Odds_Calculator_3-way'!B269,'True_Odds_Calculator_3-way'!C269,'Log_working_3-way'!B$1,'Log_working_3-way'!B$2)</f>
        <v>#NAME?</v>
      </c>
      <c r="F270" s="6" t="e">
        <f ca="1">IF('Log_working_3-way'!D270="","",1/'True_Odds_Calculator_3-way'!N269+1/'True_Odds_Calculator_3-way'!O269+1/'True_Odds_Calculator_3-way'!#REF!-1)</f>
        <v>#NAME?</v>
      </c>
      <c r="H270" s="6" t="e">
        <f ca="1">IF('Log_working_3-way'!$D270="","",'True_Odds_Calculator_3-way'!N269/'True_Odds_Calculator_3-way'!A269-1)</f>
        <v>#NAME?</v>
      </c>
      <c r="I270" s="6" t="e">
        <f ca="1">IF('Log_working_3-way'!$D270="","",'True_Odds_Calculator_3-way'!O269/'True_Odds_Calculator_3-way'!B269-1)</f>
        <v>#NAME?</v>
      </c>
      <c r="J270" s="6" t="e">
        <f ca="1">IF('Log_working_3-way'!$D270="","",'True_Odds_Calculator_3-way'!#REF!/'True_Odds_Calculator_3-way'!C269-1)</f>
        <v>#NAME?</v>
      </c>
      <c r="K270" s="6" t="e">
        <f ca="1">IF('Log_working_3-way'!$D270="","",1/'True_Odds_Calculator_3-way'!A269+1/'True_Odds_Calculator_3-way'!B269+1/'True_Odds_Calculator_3-way'!C269-1)</f>
        <v>#NAME?</v>
      </c>
    </row>
    <row r="271" spans="4:11" x14ac:dyDescent="0.25">
      <c r="D271" t="e">
        <f ca="1">solve_for_c('True_Odds_Calculator_3-way'!A270,'True_Odds_Calculator_3-way'!B270,'True_Odds_Calculator_3-way'!C270,'Log_working_3-way'!B$1,'Log_working_3-way'!B$2)</f>
        <v>#NAME?</v>
      </c>
      <c r="F271" s="6" t="e">
        <f ca="1">IF('Log_working_3-way'!D271="","",1/'True_Odds_Calculator_3-way'!N270+1/'True_Odds_Calculator_3-way'!O270+1/'True_Odds_Calculator_3-way'!#REF!-1)</f>
        <v>#NAME?</v>
      </c>
      <c r="H271" s="6" t="e">
        <f ca="1">IF('Log_working_3-way'!$D271="","",'True_Odds_Calculator_3-way'!N270/'True_Odds_Calculator_3-way'!A270-1)</f>
        <v>#NAME?</v>
      </c>
      <c r="I271" s="6" t="e">
        <f ca="1">IF('Log_working_3-way'!$D271="","",'True_Odds_Calculator_3-way'!O270/'True_Odds_Calculator_3-way'!B270-1)</f>
        <v>#NAME?</v>
      </c>
      <c r="J271" s="6" t="e">
        <f ca="1">IF('Log_working_3-way'!$D271="","",'True_Odds_Calculator_3-way'!#REF!/'True_Odds_Calculator_3-way'!C270-1)</f>
        <v>#NAME?</v>
      </c>
      <c r="K271" s="6" t="e">
        <f ca="1">IF('Log_working_3-way'!$D271="","",1/'True_Odds_Calculator_3-way'!A270+1/'True_Odds_Calculator_3-way'!B270+1/'True_Odds_Calculator_3-way'!C270-1)</f>
        <v>#NAME?</v>
      </c>
    </row>
    <row r="272" spans="4:11" x14ac:dyDescent="0.25">
      <c r="D272" t="e">
        <f ca="1">solve_for_c('True_Odds_Calculator_3-way'!A271,'True_Odds_Calculator_3-way'!B271,'True_Odds_Calculator_3-way'!C271,'Log_working_3-way'!B$1,'Log_working_3-way'!B$2)</f>
        <v>#NAME?</v>
      </c>
      <c r="F272" s="6" t="e">
        <f ca="1">IF('Log_working_3-way'!D272="","",1/'True_Odds_Calculator_3-way'!N271+1/'True_Odds_Calculator_3-way'!O271+1/'True_Odds_Calculator_3-way'!#REF!-1)</f>
        <v>#NAME?</v>
      </c>
      <c r="H272" s="6" t="e">
        <f ca="1">IF('Log_working_3-way'!$D272="","",'True_Odds_Calculator_3-way'!N271/'True_Odds_Calculator_3-way'!A271-1)</f>
        <v>#NAME?</v>
      </c>
      <c r="I272" s="6" t="e">
        <f ca="1">IF('Log_working_3-way'!$D272="","",'True_Odds_Calculator_3-way'!O271/'True_Odds_Calculator_3-way'!B271-1)</f>
        <v>#NAME?</v>
      </c>
      <c r="J272" s="6" t="e">
        <f ca="1">IF('Log_working_3-way'!$D272="","",'True_Odds_Calculator_3-way'!#REF!/'True_Odds_Calculator_3-way'!C271-1)</f>
        <v>#NAME?</v>
      </c>
      <c r="K272" s="6" t="e">
        <f ca="1">IF('Log_working_3-way'!$D272="","",1/'True_Odds_Calculator_3-way'!A271+1/'True_Odds_Calculator_3-way'!B271+1/'True_Odds_Calculator_3-way'!C271-1)</f>
        <v>#NAME?</v>
      </c>
    </row>
    <row r="273" spans="4:11" x14ac:dyDescent="0.25">
      <c r="D273" t="e">
        <f ca="1">solve_for_c('True_Odds_Calculator_3-way'!A272,'True_Odds_Calculator_3-way'!B272,'True_Odds_Calculator_3-way'!C272,'Log_working_3-way'!B$1,'Log_working_3-way'!B$2)</f>
        <v>#NAME?</v>
      </c>
      <c r="F273" s="6" t="e">
        <f ca="1">IF('Log_working_3-way'!D273="","",1/'True_Odds_Calculator_3-way'!N272+1/'True_Odds_Calculator_3-way'!O272+1/'True_Odds_Calculator_3-way'!#REF!-1)</f>
        <v>#NAME?</v>
      </c>
      <c r="H273" s="6" t="e">
        <f ca="1">IF('Log_working_3-way'!$D273="","",'True_Odds_Calculator_3-way'!N272/'True_Odds_Calculator_3-way'!A272-1)</f>
        <v>#NAME?</v>
      </c>
      <c r="I273" s="6" t="e">
        <f ca="1">IF('Log_working_3-way'!$D273="","",'True_Odds_Calculator_3-way'!O272/'True_Odds_Calculator_3-way'!B272-1)</f>
        <v>#NAME?</v>
      </c>
      <c r="J273" s="6" t="e">
        <f ca="1">IF('Log_working_3-way'!$D273="","",'True_Odds_Calculator_3-way'!#REF!/'True_Odds_Calculator_3-way'!C272-1)</f>
        <v>#NAME?</v>
      </c>
      <c r="K273" s="6" t="e">
        <f ca="1">IF('Log_working_3-way'!$D273="","",1/'True_Odds_Calculator_3-way'!A272+1/'True_Odds_Calculator_3-way'!B272+1/'True_Odds_Calculator_3-way'!C272-1)</f>
        <v>#NAME?</v>
      </c>
    </row>
    <row r="274" spans="4:11" x14ac:dyDescent="0.25">
      <c r="D274" t="e">
        <f ca="1">solve_for_c('True_Odds_Calculator_3-way'!A273,'True_Odds_Calculator_3-way'!B273,'True_Odds_Calculator_3-way'!C273,'Log_working_3-way'!B$1,'Log_working_3-way'!B$2)</f>
        <v>#NAME?</v>
      </c>
      <c r="F274" s="6" t="e">
        <f ca="1">IF('Log_working_3-way'!D274="","",1/'True_Odds_Calculator_3-way'!N273+1/'True_Odds_Calculator_3-way'!O273+1/'True_Odds_Calculator_3-way'!#REF!-1)</f>
        <v>#NAME?</v>
      </c>
      <c r="H274" s="6" t="e">
        <f ca="1">IF('Log_working_3-way'!$D274="","",'True_Odds_Calculator_3-way'!N273/'True_Odds_Calculator_3-way'!A273-1)</f>
        <v>#NAME?</v>
      </c>
      <c r="I274" s="6" t="e">
        <f ca="1">IF('Log_working_3-way'!$D274="","",'True_Odds_Calculator_3-way'!O273/'True_Odds_Calculator_3-way'!B273-1)</f>
        <v>#NAME?</v>
      </c>
      <c r="J274" s="6" t="e">
        <f ca="1">IF('Log_working_3-way'!$D274="","",'True_Odds_Calculator_3-way'!#REF!/'True_Odds_Calculator_3-way'!C273-1)</f>
        <v>#NAME?</v>
      </c>
      <c r="K274" s="6" t="e">
        <f ca="1">IF('Log_working_3-way'!$D274="","",1/'True_Odds_Calculator_3-way'!A273+1/'True_Odds_Calculator_3-way'!B273+1/'True_Odds_Calculator_3-way'!C273-1)</f>
        <v>#NAME?</v>
      </c>
    </row>
    <row r="275" spans="4:11" x14ac:dyDescent="0.25">
      <c r="D275" t="e">
        <f ca="1">solve_for_c('True_Odds_Calculator_3-way'!A274,'True_Odds_Calculator_3-way'!B274,'True_Odds_Calculator_3-way'!C274,'Log_working_3-way'!B$1,'Log_working_3-way'!B$2)</f>
        <v>#NAME?</v>
      </c>
      <c r="F275" s="6" t="e">
        <f ca="1">IF('Log_working_3-way'!D275="","",1/'True_Odds_Calculator_3-way'!N274+1/'True_Odds_Calculator_3-way'!O274+1/'True_Odds_Calculator_3-way'!#REF!-1)</f>
        <v>#NAME?</v>
      </c>
      <c r="H275" s="6" t="e">
        <f ca="1">IF('Log_working_3-way'!$D275="","",'True_Odds_Calculator_3-way'!N274/'True_Odds_Calculator_3-way'!A274-1)</f>
        <v>#NAME?</v>
      </c>
      <c r="I275" s="6" t="e">
        <f ca="1">IF('Log_working_3-way'!$D275="","",'True_Odds_Calculator_3-way'!O274/'True_Odds_Calculator_3-way'!B274-1)</f>
        <v>#NAME?</v>
      </c>
      <c r="J275" s="6" t="e">
        <f ca="1">IF('Log_working_3-way'!$D275="","",'True_Odds_Calculator_3-way'!#REF!/'True_Odds_Calculator_3-way'!C274-1)</f>
        <v>#NAME?</v>
      </c>
      <c r="K275" s="6" t="e">
        <f ca="1">IF('Log_working_3-way'!$D275="","",1/'True_Odds_Calculator_3-way'!A274+1/'True_Odds_Calculator_3-way'!B274+1/'True_Odds_Calculator_3-way'!C274-1)</f>
        <v>#NAME?</v>
      </c>
    </row>
    <row r="276" spans="4:11" x14ac:dyDescent="0.25">
      <c r="D276" t="e">
        <f ca="1">solve_for_c('True_Odds_Calculator_3-way'!A275,'True_Odds_Calculator_3-way'!B275,'True_Odds_Calculator_3-way'!C275,'Log_working_3-way'!B$1,'Log_working_3-way'!B$2)</f>
        <v>#NAME?</v>
      </c>
      <c r="F276" s="6" t="e">
        <f ca="1">IF('Log_working_3-way'!D276="","",1/'True_Odds_Calculator_3-way'!N275+1/'True_Odds_Calculator_3-way'!O275+1/'True_Odds_Calculator_3-way'!#REF!-1)</f>
        <v>#NAME?</v>
      </c>
      <c r="H276" s="6" t="e">
        <f ca="1">IF('Log_working_3-way'!$D276="","",'True_Odds_Calculator_3-way'!N275/'True_Odds_Calculator_3-way'!A275-1)</f>
        <v>#NAME?</v>
      </c>
      <c r="I276" s="6" t="e">
        <f ca="1">IF('Log_working_3-way'!$D276="","",'True_Odds_Calculator_3-way'!O275/'True_Odds_Calculator_3-way'!B275-1)</f>
        <v>#NAME?</v>
      </c>
      <c r="J276" s="6" t="e">
        <f ca="1">IF('Log_working_3-way'!$D276="","",'True_Odds_Calculator_3-way'!#REF!/'True_Odds_Calculator_3-way'!C275-1)</f>
        <v>#NAME?</v>
      </c>
      <c r="K276" s="6" t="e">
        <f ca="1">IF('Log_working_3-way'!$D276="","",1/'True_Odds_Calculator_3-way'!A275+1/'True_Odds_Calculator_3-way'!B275+1/'True_Odds_Calculator_3-way'!C275-1)</f>
        <v>#NAME?</v>
      </c>
    </row>
    <row r="277" spans="4:11" x14ac:dyDescent="0.25">
      <c r="D277" t="e">
        <f ca="1">solve_for_c('True_Odds_Calculator_3-way'!A276,'True_Odds_Calculator_3-way'!B276,'True_Odds_Calculator_3-way'!C276,'Log_working_3-way'!B$1,'Log_working_3-way'!B$2)</f>
        <v>#NAME?</v>
      </c>
      <c r="F277" s="6" t="e">
        <f ca="1">IF('Log_working_3-way'!D277="","",1/'True_Odds_Calculator_3-way'!N276+1/'True_Odds_Calculator_3-way'!O276+1/'True_Odds_Calculator_3-way'!#REF!-1)</f>
        <v>#NAME?</v>
      </c>
      <c r="H277" s="6" t="e">
        <f ca="1">IF('Log_working_3-way'!$D277="","",'True_Odds_Calculator_3-way'!N276/'True_Odds_Calculator_3-way'!A276-1)</f>
        <v>#NAME?</v>
      </c>
      <c r="I277" s="6" t="e">
        <f ca="1">IF('Log_working_3-way'!$D277="","",'True_Odds_Calculator_3-way'!O276/'True_Odds_Calculator_3-way'!B276-1)</f>
        <v>#NAME?</v>
      </c>
      <c r="J277" s="6" t="e">
        <f ca="1">IF('Log_working_3-way'!$D277="","",'True_Odds_Calculator_3-way'!#REF!/'True_Odds_Calculator_3-way'!C276-1)</f>
        <v>#NAME?</v>
      </c>
      <c r="K277" s="6" t="e">
        <f ca="1">IF('Log_working_3-way'!$D277="","",1/'True_Odds_Calculator_3-way'!A276+1/'True_Odds_Calculator_3-way'!B276+1/'True_Odds_Calculator_3-way'!C276-1)</f>
        <v>#NAME?</v>
      </c>
    </row>
    <row r="278" spans="4:11" x14ac:dyDescent="0.25">
      <c r="D278" t="e">
        <f ca="1">solve_for_c('True_Odds_Calculator_3-way'!A277,'True_Odds_Calculator_3-way'!B277,'True_Odds_Calculator_3-way'!C277,'Log_working_3-way'!B$1,'Log_working_3-way'!B$2)</f>
        <v>#NAME?</v>
      </c>
      <c r="F278" s="6" t="e">
        <f ca="1">IF('Log_working_3-way'!D278="","",1/'True_Odds_Calculator_3-way'!N277+1/'True_Odds_Calculator_3-way'!O277+1/'True_Odds_Calculator_3-way'!#REF!-1)</f>
        <v>#NAME?</v>
      </c>
      <c r="H278" s="6" t="e">
        <f ca="1">IF('Log_working_3-way'!$D278="","",'True_Odds_Calculator_3-way'!N277/'True_Odds_Calculator_3-way'!A277-1)</f>
        <v>#NAME?</v>
      </c>
      <c r="I278" s="6" t="e">
        <f ca="1">IF('Log_working_3-way'!$D278="","",'True_Odds_Calculator_3-way'!O277/'True_Odds_Calculator_3-way'!B277-1)</f>
        <v>#NAME?</v>
      </c>
      <c r="J278" s="6" t="e">
        <f ca="1">IF('Log_working_3-way'!$D278="","",'True_Odds_Calculator_3-way'!#REF!/'True_Odds_Calculator_3-way'!C277-1)</f>
        <v>#NAME?</v>
      </c>
      <c r="K278" s="6" t="e">
        <f ca="1">IF('Log_working_3-way'!$D278="","",1/'True_Odds_Calculator_3-way'!A277+1/'True_Odds_Calculator_3-way'!B277+1/'True_Odds_Calculator_3-way'!C277-1)</f>
        <v>#NAME?</v>
      </c>
    </row>
    <row r="279" spans="4:11" x14ac:dyDescent="0.25">
      <c r="D279" t="e">
        <f ca="1">solve_for_c('True_Odds_Calculator_3-way'!A278,'True_Odds_Calculator_3-way'!B278,'True_Odds_Calculator_3-way'!C278,'Log_working_3-way'!B$1,'Log_working_3-way'!B$2)</f>
        <v>#NAME?</v>
      </c>
      <c r="F279" s="6" t="e">
        <f ca="1">IF('Log_working_3-way'!D279="","",1/'True_Odds_Calculator_3-way'!N278+1/'True_Odds_Calculator_3-way'!O278+1/'True_Odds_Calculator_3-way'!#REF!-1)</f>
        <v>#NAME?</v>
      </c>
      <c r="H279" s="6" t="e">
        <f ca="1">IF('Log_working_3-way'!$D279="","",'True_Odds_Calculator_3-way'!N278/'True_Odds_Calculator_3-way'!A278-1)</f>
        <v>#NAME?</v>
      </c>
      <c r="I279" s="6" t="e">
        <f ca="1">IF('Log_working_3-way'!$D279="","",'True_Odds_Calculator_3-way'!O278/'True_Odds_Calculator_3-way'!B278-1)</f>
        <v>#NAME?</v>
      </c>
      <c r="J279" s="6" t="e">
        <f ca="1">IF('Log_working_3-way'!$D279="","",'True_Odds_Calculator_3-way'!#REF!/'True_Odds_Calculator_3-way'!C278-1)</f>
        <v>#NAME?</v>
      </c>
      <c r="K279" s="6" t="e">
        <f ca="1">IF('Log_working_3-way'!$D279="","",1/'True_Odds_Calculator_3-way'!A278+1/'True_Odds_Calculator_3-way'!B278+1/'True_Odds_Calculator_3-way'!C278-1)</f>
        <v>#NAME?</v>
      </c>
    </row>
    <row r="280" spans="4:11" x14ac:dyDescent="0.25">
      <c r="D280" t="e">
        <f ca="1">solve_for_c('True_Odds_Calculator_3-way'!A279,'True_Odds_Calculator_3-way'!B279,'True_Odds_Calculator_3-way'!C279,'Log_working_3-way'!B$1,'Log_working_3-way'!B$2)</f>
        <v>#NAME?</v>
      </c>
      <c r="F280" s="6" t="e">
        <f ca="1">IF('Log_working_3-way'!D280="","",1/'True_Odds_Calculator_3-way'!N279+1/'True_Odds_Calculator_3-way'!O279+1/'True_Odds_Calculator_3-way'!#REF!-1)</f>
        <v>#NAME?</v>
      </c>
      <c r="H280" s="6" t="e">
        <f ca="1">IF('Log_working_3-way'!$D280="","",'True_Odds_Calculator_3-way'!N279/'True_Odds_Calculator_3-way'!A279-1)</f>
        <v>#NAME?</v>
      </c>
      <c r="I280" s="6" t="e">
        <f ca="1">IF('Log_working_3-way'!$D280="","",'True_Odds_Calculator_3-way'!O279/'True_Odds_Calculator_3-way'!B279-1)</f>
        <v>#NAME?</v>
      </c>
      <c r="J280" s="6" t="e">
        <f ca="1">IF('Log_working_3-way'!$D280="","",'True_Odds_Calculator_3-way'!#REF!/'True_Odds_Calculator_3-way'!C279-1)</f>
        <v>#NAME?</v>
      </c>
      <c r="K280" s="6" t="e">
        <f ca="1">IF('Log_working_3-way'!$D280="","",1/'True_Odds_Calculator_3-way'!A279+1/'True_Odds_Calculator_3-way'!B279+1/'True_Odds_Calculator_3-way'!C279-1)</f>
        <v>#NAME?</v>
      </c>
    </row>
    <row r="281" spans="4:11" x14ac:dyDescent="0.25">
      <c r="D281" t="e">
        <f ca="1">solve_for_c('True_Odds_Calculator_3-way'!A280,'True_Odds_Calculator_3-way'!B280,'True_Odds_Calculator_3-way'!C280,'Log_working_3-way'!B$1,'Log_working_3-way'!B$2)</f>
        <v>#NAME?</v>
      </c>
      <c r="F281" s="6" t="e">
        <f ca="1">IF('Log_working_3-way'!D281="","",1/'True_Odds_Calculator_3-way'!N280+1/'True_Odds_Calculator_3-way'!O280+1/'True_Odds_Calculator_3-way'!#REF!-1)</f>
        <v>#NAME?</v>
      </c>
      <c r="H281" s="6" t="e">
        <f ca="1">IF('Log_working_3-way'!$D281="","",'True_Odds_Calculator_3-way'!N280/'True_Odds_Calculator_3-way'!A280-1)</f>
        <v>#NAME?</v>
      </c>
      <c r="I281" s="6" t="e">
        <f ca="1">IF('Log_working_3-way'!$D281="","",'True_Odds_Calculator_3-way'!O280/'True_Odds_Calculator_3-way'!B280-1)</f>
        <v>#NAME?</v>
      </c>
      <c r="J281" s="6" t="e">
        <f ca="1">IF('Log_working_3-way'!$D281="","",'True_Odds_Calculator_3-way'!#REF!/'True_Odds_Calculator_3-way'!C280-1)</f>
        <v>#NAME?</v>
      </c>
      <c r="K281" s="6" t="e">
        <f ca="1">IF('Log_working_3-way'!$D281="","",1/'True_Odds_Calculator_3-way'!A280+1/'True_Odds_Calculator_3-way'!B280+1/'True_Odds_Calculator_3-way'!C280-1)</f>
        <v>#NAME?</v>
      </c>
    </row>
    <row r="282" spans="4:11" x14ac:dyDescent="0.25">
      <c r="D282" t="e">
        <f ca="1">solve_for_c('True_Odds_Calculator_3-way'!A281,'True_Odds_Calculator_3-way'!B281,'True_Odds_Calculator_3-way'!C281,'Log_working_3-way'!B$1,'Log_working_3-way'!B$2)</f>
        <v>#NAME?</v>
      </c>
      <c r="F282" s="6" t="e">
        <f ca="1">IF('Log_working_3-way'!D282="","",1/'True_Odds_Calculator_3-way'!N281+1/'True_Odds_Calculator_3-way'!O281+1/'True_Odds_Calculator_3-way'!#REF!-1)</f>
        <v>#NAME?</v>
      </c>
      <c r="H282" s="6" t="e">
        <f ca="1">IF('Log_working_3-way'!$D282="","",'True_Odds_Calculator_3-way'!N281/'True_Odds_Calculator_3-way'!A281-1)</f>
        <v>#NAME?</v>
      </c>
      <c r="I282" s="6" t="e">
        <f ca="1">IF('Log_working_3-way'!$D282="","",'True_Odds_Calculator_3-way'!O281/'True_Odds_Calculator_3-way'!B281-1)</f>
        <v>#NAME?</v>
      </c>
      <c r="J282" s="6" t="e">
        <f ca="1">IF('Log_working_3-way'!$D282="","",'True_Odds_Calculator_3-way'!#REF!/'True_Odds_Calculator_3-way'!C281-1)</f>
        <v>#NAME?</v>
      </c>
      <c r="K282" s="6" t="e">
        <f ca="1">IF('Log_working_3-way'!$D282="","",1/'True_Odds_Calculator_3-way'!A281+1/'True_Odds_Calculator_3-way'!B281+1/'True_Odds_Calculator_3-way'!C281-1)</f>
        <v>#NAME?</v>
      </c>
    </row>
    <row r="283" spans="4:11" x14ac:dyDescent="0.25">
      <c r="D283" t="e">
        <f ca="1">solve_for_c('True_Odds_Calculator_3-way'!A282,'True_Odds_Calculator_3-way'!B282,'True_Odds_Calculator_3-way'!C282,'Log_working_3-way'!B$1,'Log_working_3-way'!B$2)</f>
        <v>#NAME?</v>
      </c>
      <c r="F283" s="6" t="e">
        <f ca="1">IF('Log_working_3-way'!D283="","",1/'True_Odds_Calculator_3-way'!N282+1/'True_Odds_Calculator_3-way'!O282+1/'True_Odds_Calculator_3-way'!#REF!-1)</f>
        <v>#NAME?</v>
      </c>
      <c r="H283" s="6" t="e">
        <f ca="1">IF('Log_working_3-way'!$D283="","",'True_Odds_Calculator_3-way'!N282/'True_Odds_Calculator_3-way'!A282-1)</f>
        <v>#NAME?</v>
      </c>
      <c r="I283" s="6" t="e">
        <f ca="1">IF('Log_working_3-way'!$D283="","",'True_Odds_Calculator_3-way'!O282/'True_Odds_Calculator_3-way'!B282-1)</f>
        <v>#NAME?</v>
      </c>
      <c r="J283" s="6" t="e">
        <f ca="1">IF('Log_working_3-way'!$D283="","",'True_Odds_Calculator_3-way'!#REF!/'True_Odds_Calculator_3-way'!C282-1)</f>
        <v>#NAME?</v>
      </c>
      <c r="K283" s="6" t="e">
        <f ca="1">IF('Log_working_3-way'!$D283="","",1/'True_Odds_Calculator_3-way'!A282+1/'True_Odds_Calculator_3-way'!B282+1/'True_Odds_Calculator_3-way'!C282-1)</f>
        <v>#NAME?</v>
      </c>
    </row>
    <row r="284" spans="4:11" x14ac:dyDescent="0.25">
      <c r="D284" t="e">
        <f ca="1">solve_for_c('True_Odds_Calculator_3-way'!A283,'True_Odds_Calculator_3-way'!B283,'True_Odds_Calculator_3-way'!C283,'Log_working_3-way'!B$1,'Log_working_3-way'!B$2)</f>
        <v>#NAME?</v>
      </c>
      <c r="F284" s="6" t="e">
        <f ca="1">IF('Log_working_3-way'!D284="","",1/'True_Odds_Calculator_3-way'!N283+1/'True_Odds_Calculator_3-way'!O283+1/'True_Odds_Calculator_3-way'!#REF!-1)</f>
        <v>#NAME?</v>
      </c>
      <c r="H284" s="6" t="e">
        <f ca="1">IF('Log_working_3-way'!$D284="","",'True_Odds_Calculator_3-way'!N283/'True_Odds_Calculator_3-way'!A283-1)</f>
        <v>#NAME?</v>
      </c>
      <c r="I284" s="6" t="e">
        <f ca="1">IF('Log_working_3-way'!$D284="","",'True_Odds_Calculator_3-way'!O283/'True_Odds_Calculator_3-way'!B283-1)</f>
        <v>#NAME?</v>
      </c>
      <c r="J284" s="6" t="e">
        <f ca="1">IF('Log_working_3-way'!$D284="","",'True_Odds_Calculator_3-way'!#REF!/'True_Odds_Calculator_3-way'!C283-1)</f>
        <v>#NAME?</v>
      </c>
      <c r="K284" s="6" t="e">
        <f ca="1">IF('Log_working_3-way'!$D284="","",1/'True_Odds_Calculator_3-way'!A283+1/'True_Odds_Calculator_3-way'!B283+1/'True_Odds_Calculator_3-way'!C283-1)</f>
        <v>#NAME?</v>
      </c>
    </row>
    <row r="285" spans="4:11" x14ac:dyDescent="0.25">
      <c r="D285" t="e">
        <f ca="1">solve_for_c('True_Odds_Calculator_3-way'!A284,'True_Odds_Calculator_3-way'!B284,'True_Odds_Calculator_3-way'!C284,'Log_working_3-way'!B$1,'Log_working_3-way'!B$2)</f>
        <v>#NAME?</v>
      </c>
      <c r="F285" s="6" t="e">
        <f ca="1">IF('Log_working_3-way'!D285="","",1/'True_Odds_Calculator_3-way'!N284+1/'True_Odds_Calculator_3-way'!O284+1/'True_Odds_Calculator_3-way'!#REF!-1)</f>
        <v>#NAME?</v>
      </c>
      <c r="H285" s="6" t="e">
        <f ca="1">IF('Log_working_3-way'!$D285="","",'True_Odds_Calculator_3-way'!N284/'True_Odds_Calculator_3-way'!A284-1)</f>
        <v>#NAME?</v>
      </c>
      <c r="I285" s="6" t="e">
        <f ca="1">IF('Log_working_3-way'!$D285="","",'True_Odds_Calculator_3-way'!O284/'True_Odds_Calculator_3-way'!B284-1)</f>
        <v>#NAME?</v>
      </c>
      <c r="J285" s="6" t="e">
        <f ca="1">IF('Log_working_3-way'!$D285="","",'True_Odds_Calculator_3-way'!#REF!/'True_Odds_Calculator_3-way'!C284-1)</f>
        <v>#NAME?</v>
      </c>
      <c r="K285" s="6" t="e">
        <f ca="1">IF('Log_working_3-way'!$D285="","",1/'True_Odds_Calculator_3-way'!A284+1/'True_Odds_Calculator_3-way'!B284+1/'True_Odds_Calculator_3-way'!C284-1)</f>
        <v>#NAME?</v>
      </c>
    </row>
    <row r="286" spans="4:11" x14ac:dyDescent="0.25">
      <c r="D286" t="e">
        <f ca="1">solve_for_c('True_Odds_Calculator_3-way'!A285,'True_Odds_Calculator_3-way'!B285,'True_Odds_Calculator_3-way'!C285,'Log_working_3-way'!B$1,'Log_working_3-way'!B$2)</f>
        <v>#NAME?</v>
      </c>
      <c r="F286" s="6" t="e">
        <f ca="1">IF('Log_working_3-way'!D286="","",1/'True_Odds_Calculator_3-way'!N285+1/'True_Odds_Calculator_3-way'!O285+1/'True_Odds_Calculator_3-way'!#REF!-1)</f>
        <v>#NAME?</v>
      </c>
      <c r="H286" s="6" t="e">
        <f ca="1">IF('Log_working_3-way'!$D286="","",'True_Odds_Calculator_3-way'!N285/'True_Odds_Calculator_3-way'!A285-1)</f>
        <v>#NAME?</v>
      </c>
      <c r="I286" s="6" t="e">
        <f ca="1">IF('Log_working_3-way'!$D286="","",'True_Odds_Calculator_3-way'!O285/'True_Odds_Calculator_3-way'!B285-1)</f>
        <v>#NAME?</v>
      </c>
      <c r="J286" s="6" t="e">
        <f ca="1">IF('Log_working_3-way'!$D286="","",'True_Odds_Calculator_3-way'!#REF!/'True_Odds_Calculator_3-way'!C285-1)</f>
        <v>#NAME?</v>
      </c>
      <c r="K286" s="6" t="e">
        <f ca="1">IF('Log_working_3-way'!$D286="","",1/'True_Odds_Calculator_3-way'!A285+1/'True_Odds_Calculator_3-way'!B285+1/'True_Odds_Calculator_3-way'!C285-1)</f>
        <v>#NAME?</v>
      </c>
    </row>
    <row r="287" spans="4:11" x14ac:dyDescent="0.25">
      <c r="D287" t="e">
        <f ca="1">solve_for_c('True_Odds_Calculator_3-way'!A286,'True_Odds_Calculator_3-way'!B286,'True_Odds_Calculator_3-way'!C286,'Log_working_3-way'!B$1,'Log_working_3-way'!B$2)</f>
        <v>#NAME?</v>
      </c>
      <c r="F287" s="6" t="e">
        <f ca="1">IF('Log_working_3-way'!D287="","",1/'True_Odds_Calculator_3-way'!N286+1/'True_Odds_Calculator_3-way'!O286+1/'True_Odds_Calculator_3-way'!#REF!-1)</f>
        <v>#NAME?</v>
      </c>
      <c r="H287" s="6" t="e">
        <f ca="1">IF('Log_working_3-way'!$D287="","",'True_Odds_Calculator_3-way'!N286/'True_Odds_Calculator_3-way'!A286-1)</f>
        <v>#NAME?</v>
      </c>
      <c r="I287" s="6" t="e">
        <f ca="1">IF('Log_working_3-way'!$D287="","",'True_Odds_Calculator_3-way'!O286/'True_Odds_Calculator_3-way'!B286-1)</f>
        <v>#NAME?</v>
      </c>
      <c r="J287" s="6" t="e">
        <f ca="1">IF('Log_working_3-way'!$D287="","",'True_Odds_Calculator_3-way'!#REF!/'True_Odds_Calculator_3-way'!C286-1)</f>
        <v>#NAME?</v>
      </c>
      <c r="K287" s="6" t="e">
        <f ca="1">IF('Log_working_3-way'!$D287="","",1/'True_Odds_Calculator_3-way'!A286+1/'True_Odds_Calculator_3-way'!B286+1/'True_Odds_Calculator_3-way'!C286-1)</f>
        <v>#NAME?</v>
      </c>
    </row>
    <row r="288" spans="4:11" x14ac:dyDescent="0.25">
      <c r="D288" t="e">
        <f ca="1">solve_for_c('True_Odds_Calculator_3-way'!A287,'True_Odds_Calculator_3-way'!B287,'True_Odds_Calculator_3-way'!C287,'Log_working_3-way'!B$1,'Log_working_3-way'!B$2)</f>
        <v>#NAME?</v>
      </c>
      <c r="F288" s="6" t="e">
        <f ca="1">IF('Log_working_3-way'!D288="","",1/'True_Odds_Calculator_3-way'!N287+1/'True_Odds_Calculator_3-way'!O287+1/'True_Odds_Calculator_3-way'!#REF!-1)</f>
        <v>#NAME?</v>
      </c>
      <c r="H288" s="6" t="e">
        <f ca="1">IF('Log_working_3-way'!$D288="","",'True_Odds_Calculator_3-way'!N287/'True_Odds_Calculator_3-way'!A287-1)</f>
        <v>#NAME?</v>
      </c>
      <c r="I288" s="6" t="e">
        <f ca="1">IF('Log_working_3-way'!$D288="","",'True_Odds_Calculator_3-way'!O287/'True_Odds_Calculator_3-way'!B287-1)</f>
        <v>#NAME?</v>
      </c>
      <c r="J288" s="6" t="e">
        <f ca="1">IF('Log_working_3-way'!$D288="","",'True_Odds_Calculator_3-way'!#REF!/'True_Odds_Calculator_3-way'!C287-1)</f>
        <v>#NAME?</v>
      </c>
      <c r="K288" s="6" t="e">
        <f ca="1">IF('Log_working_3-way'!$D288="","",1/'True_Odds_Calculator_3-way'!A287+1/'True_Odds_Calculator_3-way'!B287+1/'True_Odds_Calculator_3-way'!C287-1)</f>
        <v>#NAME?</v>
      </c>
    </row>
    <row r="289" spans="4:11" x14ac:dyDescent="0.25">
      <c r="D289" t="e">
        <f ca="1">solve_for_c('True_Odds_Calculator_3-way'!A288,'True_Odds_Calculator_3-way'!B288,'True_Odds_Calculator_3-way'!C288,'Log_working_3-way'!B$1,'Log_working_3-way'!B$2)</f>
        <v>#NAME?</v>
      </c>
      <c r="F289" s="6" t="e">
        <f ca="1">IF('Log_working_3-way'!D289="","",1/'True_Odds_Calculator_3-way'!N288+1/'True_Odds_Calculator_3-way'!O288+1/'True_Odds_Calculator_3-way'!#REF!-1)</f>
        <v>#NAME?</v>
      </c>
      <c r="H289" s="6" t="e">
        <f ca="1">IF('Log_working_3-way'!$D289="","",'True_Odds_Calculator_3-way'!N288/'True_Odds_Calculator_3-way'!A288-1)</f>
        <v>#NAME?</v>
      </c>
      <c r="I289" s="6" t="e">
        <f ca="1">IF('Log_working_3-way'!$D289="","",'True_Odds_Calculator_3-way'!O288/'True_Odds_Calculator_3-way'!B288-1)</f>
        <v>#NAME?</v>
      </c>
      <c r="J289" s="6" t="e">
        <f ca="1">IF('Log_working_3-way'!$D289="","",'True_Odds_Calculator_3-way'!#REF!/'True_Odds_Calculator_3-way'!C288-1)</f>
        <v>#NAME?</v>
      </c>
      <c r="K289" s="6" t="e">
        <f ca="1">IF('Log_working_3-way'!$D289="","",1/'True_Odds_Calculator_3-way'!A288+1/'True_Odds_Calculator_3-way'!B288+1/'True_Odds_Calculator_3-way'!C288-1)</f>
        <v>#NAME?</v>
      </c>
    </row>
    <row r="290" spans="4:11" x14ac:dyDescent="0.25">
      <c r="D290" t="e">
        <f ca="1">solve_for_c('True_Odds_Calculator_3-way'!A289,'True_Odds_Calculator_3-way'!B289,'True_Odds_Calculator_3-way'!C289,'Log_working_3-way'!B$1,'Log_working_3-way'!B$2)</f>
        <v>#NAME?</v>
      </c>
      <c r="F290" s="6" t="e">
        <f ca="1">IF('Log_working_3-way'!D290="","",1/'True_Odds_Calculator_3-way'!N289+1/'True_Odds_Calculator_3-way'!O289+1/'True_Odds_Calculator_3-way'!#REF!-1)</f>
        <v>#NAME?</v>
      </c>
      <c r="H290" s="6" t="e">
        <f ca="1">IF('Log_working_3-way'!$D290="","",'True_Odds_Calculator_3-way'!N289/'True_Odds_Calculator_3-way'!A289-1)</f>
        <v>#NAME?</v>
      </c>
      <c r="I290" s="6" t="e">
        <f ca="1">IF('Log_working_3-way'!$D290="","",'True_Odds_Calculator_3-way'!O289/'True_Odds_Calculator_3-way'!B289-1)</f>
        <v>#NAME?</v>
      </c>
      <c r="J290" s="6" t="e">
        <f ca="1">IF('Log_working_3-way'!$D290="","",'True_Odds_Calculator_3-way'!#REF!/'True_Odds_Calculator_3-way'!C289-1)</f>
        <v>#NAME?</v>
      </c>
      <c r="K290" s="6" t="e">
        <f ca="1">IF('Log_working_3-way'!$D290="","",1/'True_Odds_Calculator_3-way'!A289+1/'True_Odds_Calculator_3-way'!B289+1/'True_Odds_Calculator_3-way'!C289-1)</f>
        <v>#NAME?</v>
      </c>
    </row>
    <row r="291" spans="4:11" x14ac:dyDescent="0.25">
      <c r="D291" t="e">
        <f ca="1">solve_for_c('True_Odds_Calculator_3-way'!A290,'True_Odds_Calculator_3-way'!B290,'True_Odds_Calculator_3-way'!C290,'Log_working_3-way'!B$1,'Log_working_3-way'!B$2)</f>
        <v>#NAME?</v>
      </c>
      <c r="F291" s="6" t="e">
        <f ca="1">IF('Log_working_3-way'!D291="","",1/'True_Odds_Calculator_3-way'!N290+1/'True_Odds_Calculator_3-way'!O290+1/'True_Odds_Calculator_3-way'!#REF!-1)</f>
        <v>#NAME?</v>
      </c>
      <c r="H291" s="6" t="e">
        <f ca="1">IF('Log_working_3-way'!$D291="","",'True_Odds_Calculator_3-way'!N290/'True_Odds_Calculator_3-way'!A290-1)</f>
        <v>#NAME?</v>
      </c>
      <c r="I291" s="6" t="e">
        <f ca="1">IF('Log_working_3-way'!$D291="","",'True_Odds_Calculator_3-way'!O290/'True_Odds_Calculator_3-way'!B290-1)</f>
        <v>#NAME?</v>
      </c>
      <c r="J291" s="6" t="e">
        <f ca="1">IF('Log_working_3-way'!$D291="","",'True_Odds_Calculator_3-way'!#REF!/'True_Odds_Calculator_3-way'!C290-1)</f>
        <v>#NAME?</v>
      </c>
      <c r="K291" s="6" t="e">
        <f ca="1">IF('Log_working_3-way'!$D291="","",1/'True_Odds_Calculator_3-way'!A290+1/'True_Odds_Calculator_3-way'!B290+1/'True_Odds_Calculator_3-way'!C290-1)</f>
        <v>#NAME?</v>
      </c>
    </row>
    <row r="292" spans="4:11" x14ac:dyDescent="0.25">
      <c r="D292" t="e">
        <f ca="1">solve_for_c('True_Odds_Calculator_3-way'!A291,'True_Odds_Calculator_3-way'!B291,'True_Odds_Calculator_3-way'!C291,'Log_working_3-way'!B$1,'Log_working_3-way'!B$2)</f>
        <v>#NAME?</v>
      </c>
      <c r="F292" s="6" t="e">
        <f ca="1">IF('Log_working_3-way'!D292="","",1/'True_Odds_Calculator_3-way'!N291+1/'True_Odds_Calculator_3-way'!O291+1/'True_Odds_Calculator_3-way'!#REF!-1)</f>
        <v>#NAME?</v>
      </c>
      <c r="H292" s="6" t="e">
        <f ca="1">IF('Log_working_3-way'!$D292="","",'True_Odds_Calculator_3-way'!N291/'True_Odds_Calculator_3-way'!A291-1)</f>
        <v>#NAME?</v>
      </c>
      <c r="I292" s="6" t="e">
        <f ca="1">IF('Log_working_3-way'!$D292="","",'True_Odds_Calculator_3-way'!O291/'True_Odds_Calculator_3-way'!B291-1)</f>
        <v>#NAME?</v>
      </c>
      <c r="J292" s="6" t="e">
        <f ca="1">IF('Log_working_3-way'!$D292="","",'True_Odds_Calculator_3-way'!#REF!/'True_Odds_Calculator_3-way'!C291-1)</f>
        <v>#NAME?</v>
      </c>
      <c r="K292" s="6" t="e">
        <f ca="1">IF('Log_working_3-way'!$D292="","",1/'True_Odds_Calculator_3-way'!A291+1/'True_Odds_Calculator_3-way'!B291+1/'True_Odds_Calculator_3-way'!C291-1)</f>
        <v>#NAME?</v>
      </c>
    </row>
    <row r="293" spans="4:11" x14ac:dyDescent="0.25">
      <c r="D293" t="e">
        <f ca="1">solve_for_c('True_Odds_Calculator_3-way'!A292,'True_Odds_Calculator_3-way'!B292,'True_Odds_Calculator_3-way'!C292,'Log_working_3-way'!B$1,'Log_working_3-way'!B$2)</f>
        <v>#NAME?</v>
      </c>
      <c r="F293" s="6" t="e">
        <f ca="1">IF('Log_working_3-way'!D293="","",1/'True_Odds_Calculator_3-way'!N292+1/'True_Odds_Calculator_3-way'!O292+1/'True_Odds_Calculator_3-way'!#REF!-1)</f>
        <v>#NAME?</v>
      </c>
      <c r="H293" s="6" t="e">
        <f ca="1">IF('Log_working_3-way'!$D293="","",'True_Odds_Calculator_3-way'!N292/'True_Odds_Calculator_3-way'!A292-1)</f>
        <v>#NAME?</v>
      </c>
      <c r="I293" s="6" t="e">
        <f ca="1">IF('Log_working_3-way'!$D293="","",'True_Odds_Calculator_3-way'!O292/'True_Odds_Calculator_3-way'!B292-1)</f>
        <v>#NAME?</v>
      </c>
      <c r="J293" s="6" t="e">
        <f ca="1">IF('Log_working_3-way'!$D293="","",'True_Odds_Calculator_3-way'!#REF!/'True_Odds_Calculator_3-way'!C292-1)</f>
        <v>#NAME?</v>
      </c>
      <c r="K293" s="6" t="e">
        <f ca="1">IF('Log_working_3-way'!$D293="","",1/'True_Odds_Calculator_3-way'!A292+1/'True_Odds_Calculator_3-way'!B292+1/'True_Odds_Calculator_3-way'!C292-1)</f>
        <v>#NAME?</v>
      </c>
    </row>
    <row r="294" spans="4:11" x14ac:dyDescent="0.25">
      <c r="D294" t="e">
        <f ca="1">solve_for_c('True_Odds_Calculator_3-way'!A293,'True_Odds_Calculator_3-way'!B293,'True_Odds_Calculator_3-way'!C293,'Log_working_3-way'!B$1,'Log_working_3-way'!B$2)</f>
        <v>#NAME?</v>
      </c>
      <c r="F294" s="6" t="e">
        <f ca="1">IF('Log_working_3-way'!D294="","",1/'True_Odds_Calculator_3-way'!N293+1/'True_Odds_Calculator_3-way'!O293+1/'True_Odds_Calculator_3-way'!#REF!-1)</f>
        <v>#NAME?</v>
      </c>
      <c r="H294" s="6" t="e">
        <f ca="1">IF('Log_working_3-way'!$D294="","",'True_Odds_Calculator_3-way'!N293/'True_Odds_Calculator_3-way'!A293-1)</f>
        <v>#NAME?</v>
      </c>
      <c r="I294" s="6" t="e">
        <f ca="1">IF('Log_working_3-way'!$D294="","",'True_Odds_Calculator_3-way'!O293/'True_Odds_Calculator_3-way'!B293-1)</f>
        <v>#NAME?</v>
      </c>
      <c r="J294" s="6" t="e">
        <f ca="1">IF('Log_working_3-way'!$D294="","",'True_Odds_Calculator_3-way'!#REF!/'True_Odds_Calculator_3-way'!C293-1)</f>
        <v>#NAME?</v>
      </c>
      <c r="K294" s="6" t="e">
        <f ca="1">IF('Log_working_3-way'!$D294="","",1/'True_Odds_Calculator_3-way'!A293+1/'True_Odds_Calculator_3-way'!B293+1/'True_Odds_Calculator_3-way'!C293-1)</f>
        <v>#NAME?</v>
      </c>
    </row>
    <row r="295" spans="4:11" x14ac:dyDescent="0.25">
      <c r="D295" t="e">
        <f ca="1">solve_for_c('True_Odds_Calculator_3-way'!A294,'True_Odds_Calculator_3-way'!B294,'True_Odds_Calculator_3-way'!C294,'Log_working_3-way'!B$1,'Log_working_3-way'!B$2)</f>
        <v>#NAME?</v>
      </c>
      <c r="F295" s="6" t="e">
        <f ca="1">IF('Log_working_3-way'!D295="","",1/'True_Odds_Calculator_3-way'!N294+1/'True_Odds_Calculator_3-way'!O294+1/'True_Odds_Calculator_3-way'!#REF!-1)</f>
        <v>#NAME?</v>
      </c>
      <c r="H295" s="6" t="e">
        <f ca="1">IF('Log_working_3-way'!$D295="","",'True_Odds_Calculator_3-way'!N294/'True_Odds_Calculator_3-way'!A294-1)</f>
        <v>#NAME?</v>
      </c>
      <c r="I295" s="6" t="e">
        <f ca="1">IF('Log_working_3-way'!$D295="","",'True_Odds_Calculator_3-way'!O294/'True_Odds_Calculator_3-way'!B294-1)</f>
        <v>#NAME?</v>
      </c>
      <c r="J295" s="6" t="e">
        <f ca="1">IF('Log_working_3-way'!$D295="","",'True_Odds_Calculator_3-way'!#REF!/'True_Odds_Calculator_3-way'!C294-1)</f>
        <v>#NAME?</v>
      </c>
      <c r="K295" s="6" t="e">
        <f ca="1">IF('Log_working_3-way'!$D295="","",1/'True_Odds_Calculator_3-way'!A294+1/'True_Odds_Calculator_3-way'!B294+1/'True_Odds_Calculator_3-way'!C294-1)</f>
        <v>#NAME?</v>
      </c>
    </row>
    <row r="296" spans="4:11" x14ac:dyDescent="0.25">
      <c r="D296" t="e">
        <f ca="1">solve_for_c('True_Odds_Calculator_3-way'!A295,'True_Odds_Calculator_3-way'!B295,'True_Odds_Calculator_3-way'!C295,'Log_working_3-way'!B$1,'Log_working_3-way'!B$2)</f>
        <v>#NAME?</v>
      </c>
      <c r="F296" s="6" t="e">
        <f ca="1">IF('Log_working_3-way'!D296="","",1/'True_Odds_Calculator_3-way'!N295+1/'True_Odds_Calculator_3-way'!O295+1/'True_Odds_Calculator_3-way'!#REF!-1)</f>
        <v>#NAME?</v>
      </c>
      <c r="H296" s="6" t="e">
        <f ca="1">IF('Log_working_3-way'!$D296="","",'True_Odds_Calculator_3-way'!N295/'True_Odds_Calculator_3-way'!A295-1)</f>
        <v>#NAME?</v>
      </c>
      <c r="I296" s="6" t="e">
        <f ca="1">IF('Log_working_3-way'!$D296="","",'True_Odds_Calculator_3-way'!O295/'True_Odds_Calculator_3-way'!B295-1)</f>
        <v>#NAME?</v>
      </c>
      <c r="J296" s="6" t="e">
        <f ca="1">IF('Log_working_3-way'!$D296="","",'True_Odds_Calculator_3-way'!#REF!/'True_Odds_Calculator_3-way'!C295-1)</f>
        <v>#NAME?</v>
      </c>
      <c r="K296" s="6" t="e">
        <f ca="1">IF('Log_working_3-way'!$D296="","",1/'True_Odds_Calculator_3-way'!A295+1/'True_Odds_Calculator_3-way'!B295+1/'True_Odds_Calculator_3-way'!C295-1)</f>
        <v>#NAME?</v>
      </c>
    </row>
    <row r="297" spans="4:11" x14ac:dyDescent="0.25">
      <c r="D297" t="e">
        <f ca="1">solve_for_c('True_Odds_Calculator_3-way'!A296,'True_Odds_Calculator_3-way'!B296,'True_Odds_Calculator_3-way'!C296,'Log_working_3-way'!B$1,'Log_working_3-way'!B$2)</f>
        <v>#NAME?</v>
      </c>
      <c r="F297" s="6" t="e">
        <f ca="1">IF('Log_working_3-way'!D297="","",1/'True_Odds_Calculator_3-way'!N296+1/'True_Odds_Calculator_3-way'!O296+1/'True_Odds_Calculator_3-way'!#REF!-1)</f>
        <v>#NAME?</v>
      </c>
      <c r="H297" s="6" t="e">
        <f ca="1">IF('Log_working_3-way'!$D297="","",'True_Odds_Calculator_3-way'!N296/'True_Odds_Calculator_3-way'!A296-1)</f>
        <v>#NAME?</v>
      </c>
      <c r="I297" s="6" t="e">
        <f ca="1">IF('Log_working_3-way'!$D297="","",'True_Odds_Calculator_3-way'!O296/'True_Odds_Calculator_3-way'!B296-1)</f>
        <v>#NAME?</v>
      </c>
      <c r="J297" s="6" t="e">
        <f ca="1">IF('Log_working_3-way'!$D297="","",'True_Odds_Calculator_3-way'!#REF!/'True_Odds_Calculator_3-way'!C296-1)</f>
        <v>#NAME?</v>
      </c>
      <c r="K297" s="6" t="e">
        <f ca="1">IF('Log_working_3-way'!$D297="","",1/'True_Odds_Calculator_3-way'!A296+1/'True_Odds_Calculator_3-way'!B296+1/'True_Odds_Calculator_3-way'!C296-1)</f>
        <v>#NAME?</v>
      </c>
    </row>
    <row r="298" spans="4:11" x14ac:dyDescent="0.25">
      <c r="D298" t="e">
        <f ca="1">solve_for_c('True_Odds_Calculator_3-way'!A297,'True_Odds_Calculator_3-way'!B297,'True_Odds_Calculator_3-way'!C297,'Log_working_3-way'!B$1,'Log_working_3-way'!B$2)</f>
        <v>#NAME?</v>
      </c>
      <c r="F298" s="6" t="e">
        <f ca="1">IF('Log_working_3-way'!D298="","",1/'True_Odds_Calculator_3-way'!N297+1/'True_Odds_Calculator_3-way'!O297+1/'True_Odds_Calculator_3-way'!#REF!-1)</f>
        <v>#NAME?</v>
      </c>
      <c r="H298" s="6" t="e">
        <f ca="1">IF('Log_working_3-way'!$D298="","",'True_Odds_Calculator_3-way'!N297/'True_Odds_Calculator_3-way'!A297-1)</f>
        <v>#NAME?</v>
      </c>
      <c r="I298" s="6" t="e">
        <f ca="1">IF('Log_working_3-way'!$D298="","",'True_Odds_Calculator_3-way'!O297/'True_Odds_Calculator_3-way'!B297-1)</f>
        <v>#NAME?</v>
      </c>
      <c r="J298" s="6" t="e">
        <f ca="1">IF('Log_working_3-way'!$D298="","",'True_Odds_Calculator_3-way'!#REF!/'True_Odds_Calculator_3-way'!C297-1)</f>
        <v>#NAME?</v>
      </c>
      <c r="K298" s="6" t="e">
        <f ca="1">IF('Log_working_3-way'!$D298="","",1/'True_Odds_Calculator_3-way'!A297+1/'True_Odds_Calculator_3-way'!B297+1/'True_Odds_Calculator_3-way'!C297-1)</f>
        <v>#NAME?</v>
      </c>
    </row>
    <row r="299" spans="4:11" x14ac:dyDescent="0.25">
      <c r="D299" t="e">
        <f ca="1">solve_for_c('True_Odds_Calculator_3-way'!A298,'True_Odds_Calculator_3-way'!B298,'True_Odds_Calculator_3-way'!C298,'Log_working_3-way'!B$1,'Log_working_3-way'!B$2)</f>
        <v>#NAME?</v>
      </c>
      <c r="F299" s="6" t="e">
        <f ca="1">IF('Log_working_3-way'!D299="","",1/'True_Odds_Calculator_3-way'!N298+1/'True_Odds_Calculator_3-way'!O298+1/'True_Odds_Calculator_3-way'!#REF!-1)</f>
        <v>#NAME?</v>
      </c>
      <c r="H299" s="6" t="e">
        <f ca="1">IF('Log_working_3-way'!$D299="","",'True_Odds_Calculator_3-way'!N298/'True_Odds_Calculator_3-way'!A298-1)</f>
        <v>#NAME?</v>
      </c>
      <c r="I299" s="6" t="e">
        <f ca="1">IF('Log_working_3-way'!$D299="","",'True_Odds_Calculator_3-way'!O298/'True_Odds_Calculator_3-way'!B298-1)</f>
        <v>#NAME?</v>
      </c>
      <c r="J299" s="6" t="e">
        <f ca="1">IF('Log_working_3-way'!$D299="","",'True_Odds_Calculator_3-way'!#REF!/'True_Odds_Calculator_3-way'!C298-1)</f>
        <v>#NAME?</v>
      </c>
      <c r="K299" s="6" t="e">
        <f ca="1">IF('Log_working_3-way'!$D299="","",1/'True_Odds_Calculator_3-way'!A298+1/'True_Odds_Calculator_3-way'!B298+1/'True_Odds_Calculator_3-way'!C298-1)</f>
        <v>#NAME?</v>
      </c>
    </row>
    <row r="300" spans="4:11" x14ac:dyDescent="0.25">
      <c r="D300" t="e">
        <f ca="1">solve_for_c('True_Odds_Calculator_3-way'!A299,'True_Odds_Calculator_3-way'!B299,'True_Odds_Calculator_3-way'!C299,'Log_working_3-way'!B$1,'Log_working_3-way'!B$2)</f>
        <v>#NAME?</v>
      </c>
      <c r="F300" s="6" t="e">
        <f ca="1">IF('Log_working_3-way'!D300="","",1/'True_Odds_Calculator_3-way'!N299+1/'True_Odds_Calculator_3-way'!O299+1/'True_Odds_Calculator_3-way'!#REF!-1)</f>
        <v>#NAME?</v>
      </c>
      <c r="H300" s="6" t="e">
        <f ca="1">IF('Log_working_3-way'!$D300="","",'True_Odds_Calculator_3-way'!N299/'True_Odds_Calculator_3-way'!A299-1)</f>
        <v>#NAME?</v>
      </c>
      <c r="I300" s="6" t="e">
        <f ca="1">IF('Log_working_3-way'!$D300="","",'True_Odds_Calculator_3-way'!O299/'True_Odds_Calculator_3-way'!B299-1)</f>
        <v>#NAME?</v>
      </c>
      <c r="J300" s="6" t="e">
        <f ca="1">IF('Log_working_3-way'!$D300="","",'True_Odds_Calculator_3-way'!#REF!/'True_Odds_Calculator_3-way'!C299-1)</f>
        <v>#NAME?</v>
      </c>
      <c r="K300" s="6" t="e">
        <f ca="1">IF('Log_working_3-way'!$D300="","",1/'True_Odds_Calculator_3-way'!A299+1/'True_Odds_Calculator_3-way'!B299+1/'True_Odds_Calculator_3-way'!C299-1)</f>
        <v>#NAME?</v>
      </c>
    </row>
    <row r="301" spans="4:11" x14ac:dyDescent="0.25">
      <c r="D301" t="e">
        <f ca="1">solve_for_c('True_Odds_Calculator_3-way'!A300,'True_Odds_Calculator_3-way'!B300,'True_Odds_Calculator_3-way'!C300,'Log_working_3-way'!B$1,'Log_working_3-way'!B$2)</f>
        <v>#NAME?</v>
      </c>
      <c r="F301" s="6" t="e">
        <f ca="1">IF('Log_working_3-way'!D301="","",1/'True_Odds_Calculator_3-way'!N300+1/'True_Odds_Calculator_3-way'!O300+1/'True_Odds_Calculator_3-way'!#REF!-1)</f>
        <v>#NAME?</v>
      </c>
      <c r="H301" s="6" t="e">
        <f ca="1">IF('Log_working_3-way'!$D301="","",'True_Odds_Calculator_3-way'!N300/'True_Odds_Calculator_3-way'!A300-1)</f>
        <v>#NAME?</v>
      </c>
      <c r="I301" s="6" t="e">
        <f ca="1">IF('Log_working_3-way'!$D301="","",'True_Odds_Calculator_3-way'!O300/'True_Odds_Calculator_3-way'!B300-1)</f>
        <v>#NAME?</v>
      </c>
      <c r="J301" s="6" t="e">
        <f ca="1">IF('Log_working_3-way'!$D301="","",'True_Odds_Calculator_3-way'!#REF!/'True_Odds_Calculator_3-way'!C300-1)</f>
        <v>#NAME?</v>
      </c>
      <c r="K301" s="6" t="e">
        <f ca="1">IF('Log_working_3-way'!$D301="","",1/'True_Odds_Calculator_3-way'!A300+1/'True_Odds_Calculator_3-way'!B300+1/'True_Odds_Calculator_3-way'!C300-1)</f>
        <v>#NAME?</v>
      </c>
    </row>
    <row r="302" spans="4:11" x14ac:dyDescent="0.25">
      <c r="D302" t="e">
        <f ca="1">solve_for_c('True_Odds_Calculator_3-way'!A301,'True_Odds_Calculator_3-way'!B301,'True_Odds_Calculator_3-way'!C301,'Log_working_3-way'!B$1,'Log_working_3-way'!B$2)</f>
        <v>#NAME?</v>
      </c>
      <c r="F302" s="6" t="e">
        <f ca="1">IF('Log_working_3-way'!D302="","",1/'True_Odds_Calculator_3-way'!N301+1/'True_Odds_Calculator_3-way'!O301+1/'True_Odds_Calculator_3-way'!#REF!-1)</f>
        <v>#NAME?</v>
      </c>
      <c r="H302" s="6" t="e">
        <f ca="1">IF('Log_working_3-way'!$D302="","",'True_Odds_Calculator_3-way'!N301/'True_Odds_Calculator_3-way'!A301-1)</f>
        <v>#NAME?</v>
      </c>
      <c r="I302" s="6" t="e">
        <f ca="1">IF('Log_working_3-way'!$D302="","",'True_Odds_Calculator_3-way'!O301/'True_Odds_Calculator_3-way'!B301-1)</f>
        <v>#NAME?</v>
      </c>
      <c r="J302" s="6" t="e">
        <f ca="1">IF('Log_working_3-way'!$D302="","",'True_Odds_Calculator_3-way'!#REF!/'True_Odds_Calculator_3-way'!C301-1)</f>
        <v>#NAME?</v>
      </c>
      <c r="K302" s="6" t="e">
        <f ca="1">IF('Log_working_3-way'!$D302="","",1/'True_Odds_Calculator_3-way'!A301+1/'True_Odds_Calculator_3-way'!B301+1/'True_Odds_Calculator_3-way'!C301-1)</f>
        <v>#NAME?</v>
      </c>
    </row>
    <row r="303" spans="4:11" x14ac:dyDescent="0.25">
      <c r="D303" t="e">
        <f ca="1">solve_for_c('True_Odds_Calculator_3-way'!A302,'True_Odds_Calculator_3-way'!B302,'True_Odds_Calculator_3-way'!C302,'Log_working_3-way'!B$1,'Log_working_3-way'!B$2)</f>
        <v>#NAME?</v>
      </c>
      <c r="F303" s="6" t="e">
        <f ca="1">IF('Log_working_3-way'!D303="","",1/'True_Odds_Calculator_3-way'!N302+1/'True_Odds_Calculator_3-way'!O302+1/'True_Odds_Calculator_3-way'!#REF!-1)</f>
        <v>#NAME?</v>
      </c>
      <c r="H303" s="6" t="e">
        <f ca="1">IF('Log_working_3-way'!$D303="","",'True_Odds_Calculator_3-way'!N302/'True_Odds_Calculator_3-way'!A302-1)</f>
        <v>#NAME?</v>
      </c>
      <c r="I303" s="6" t="e">
        <f ca="1">IF('Log_working_3-way'!$D303="","",'True_Odds_Calculator_3-way'!O302/'True_Odds_Calculator_3-way'!B302-1)</f>
        <v>#NAME?</v>
      </c>
      <c r="J303" s="6" t="e">
        <f ca="1">IF('Log_working_3-way'!$D303="","",'True_Odds_Calculator_3-way'!#REF!/'True_Odds_Calculator_3-way'!C302-1)</f>
        <v>#NAME?</v>
      </c>
      <c r="K303" s="6" t="e">
        <f ca="1">IF('Log_working_3-way'!$D303="","",1/'True_Odds_Calculator_3-way'!A302+1/'True_Odds_Calculator_3-way'!B302+1/'True_Odds_Calculator_3-way'!C302-1)</f>
        <v>#NAME?</v>
      </c>
    </row>
    <row r="304" spans="4:11" x14ac:dyDescent="0.25">
      <c r="D304" t="e">
        <f ca="1">solve_for_c('True_Odds_Calculator_3-way'!A303,'True_Odds_Calculator_3-way'!B303,'True_Odds_Calculator_3-way'!C303,'Log_working_3-way'!B$1,'Log_working_3-way'!B$2)</f>
        <v>#NAME?</v>
      </c>
      <c r="F304" s="6" t="e">
        <f ca="1">IF('Log_working_3-way'!D304="","",1/'True_Odds_Calculator_3-way'!N303+1/'True_Odds_Calculator_3-way'!O303+1/'True_Odds_Calculator_3-way'!#REF!-1)</f>
        <v>#NAME?</v>
      </c>
      <c r="H304" s="6" t="e">
        <f ca="1">IF('Log_working_3-way'!$D304="","",'True_Odds_Calculator_3-way'!N303/'True_Odds_Calculator_3-way'!A303-1)</f>
        <v>#NAME?</v>
      </c>
      <c r="I304" s="6" t="e">
        <f ca="1">IF('Log_working_3-way'!$D304="","",'True_Odds_Calculator_3-way'!O303/'True_Odds_Calculator_3-way'!B303-1)</f>
        <v>#NAME?</v>
      </c>
      <c r="J304" s="6" t="e">
        <f ca="1">IF('Log_working_3-way'!$D304="","",'True_Odds_Calculator_3-way'!#REF!/'True_Odds_Calculator_3-way'!C303-1)</f>
        <v>#NAME?</v>
      </c>
      <c r="K304" s="6" t="e">
        <f ca="1">IF('Log_working_3-way'!$D304="","",1/'True_Odds_Calculator_3-way'!A303+1/'True_Odds_Calculator_3-way'!B303+1/'True_Odds_Calculator_3-way'!C303-1)</f>
        <v>#NAME?</v>
      </c>
    </row>
    <row r="305" spans="4:11" x14ac:dyDescent="0.25">
      <c r="D305" t="e">
        <f ca="1">solve_for_c('True_Odds_Calculator_3-way'!A304,'True_Odds_Calculator_3-way'!B304,'True_Odds_Calculator_3-way'!C304,'Log_working_3-way'!B$1,'Log_working_3-way'!B$2)</f>
        <v>#NAME?</v>
      </c>
      <c r="F305" s="6" t="e">
        <f ca="1">IF('Log_working_3-way'!D305="","",1/'True_Odds_Calculator_3-way'!N304+1/'True_Odds_Calculator_3-way'!O304+1/'True_Odds_Calculator_3-way'!#REF!-1)</f>
        <v>#NAME?</v>
      </c>
      <c r="H305" s="6" t="e">
        <f ca="1">IF('Log_working_3-way'!$D305="","",'True_Odds_Calculator_3-way'!N304/'True_Odds_Calculator_3-way'!A304-1)</f>
        <v>#NAME?</v>
      </c>
      <c r="I305" s="6" t="e">
        <f ca="1">IF('Log_working_3-way'!$D305="","",'True_Odds_Calculator_3-way'!O304/'True_Odds_Calculator_3-way'!B304-1)</f>
        <v>#NAME?</v>
      </c>
      <c r="J305" s="6" t="e">
        <f ca="1">IF('Log_working_3-way'!$D305="","",'True_Odds_Calculator_3-way'!#REF!/'True_Odds_Calculator_3-way'!C304-1)</f>
        <v>#NAME?</v>
      </c>
      <c r="K305" s="6" t="e">
        <f ca="1">IF('Log_working_3-way'!$D305="","",1/'True_Odds_Calculator_3-way'!A304+1/'True_Odds_Calculator_3-way'!B304+1/'True_Odds_Calculator_3-way'!C304-1)</f>
        <v>#NAME?</v>
      </c>
    </row>
    <row r="306" spans="4:11" x14ac:dyDescent="0.25">
      <c r="D306" t="e">
        <f ca="1">solve_for_c('True_Odds_Calculator_3-way'!A305,'True_Odds_Calculator_3-way'!B305,'True_Odds_Calculator_3-way'!C305,'Log_working_3-way'!B$1,'Log_working_3-way'!B$2)</f>
        <v>#NAME?</v>
      </c>
      <c r="F306" s="6" t="e">
        <f ca="1">IF('Log_working_3-way'!D306="","",1/'True_Odds_Calculator_3-way'!N305+1/'True_Odds_Calculator_3-way'!O305+1/'True_Odds_Calculator_3-way'!#REF!-1)</f>
        <v>#NAME?</v>
      </c>
      <c r="H306" s="6" t="e">
        <f ca="1">IF('Log_working_3-way'!$D306="","",'True_Odds_Calculator_3-way'!N305/'True_Odds_Calculator_3-way'!A305-1)</f>
        <v>#NAME?</v>
      </c>
      <c r="I306" s="6" t="e">
        <f ca="1">IF('Log_working_3-way'!$D306="","",'True_Odds_Calculator_3-way'!O305/'True_Odds_Calculator_3-way'!B305-1)</f>
        <v>#NAME?</v>
      </c>
      <c r="J306" s="6" t="e">
        <f ca="1">IF('Log_working_3-way'!$D306="","",'True_Odds_Calculator_3-way'!#REF!/'True_Odds_Calculator_3-way'!C305-1)</f>
        <v>#NAME?</v>
      </c>
      <c r="K306" s="6" t="e">
        <f ca="1">IF('Log_working_3-way'!$D306="","",1/'True_Odds_Calculator_3-way'!A305+1/'True_Odds_Calculator_3-way'!B305+1/'True_Odds_Calculator_3-way'!C305-1)</f>
        <v>#NAME?</v>
      </c>
    </row>
    <row r="307" spans="4:11" x14ac:dyDescent="0.25">
      <c r="D307" t="e">
        <f ca="1">solve_for_c('True_Odds_Calculator_3-way'!A306,'True_Odds_Calculator_3-way'!B306,'True_Odds_Calculator_3-way'!C306,'Log_working_3-way'!B$1,'Log_working_3-way'!B$2)</f>
        <v>#NAME?</v>
      </c>
      <c r="F307" s="6" t="e">
        <f ca="1">IF('Log_working_3-way'!D307="","",1/'True_Odds_Calculator_3-way'!N306+1/'True_Odds_Calculator_3-way'!O306+1/'True_Odds_Calculator_3-way'!#REF!-1)</f>
        <v>#NAME?</v>
      </c>
      <c r="H307" s="6" t="e">
        <f ca="1">IF('Log_working_3-way'!$D307="","",'True_Odds_Calculator_3-way'!N306/'True_Odds_Calculator_3-way'!A306-1)</f>
        <v>#NAME?</v>
      </c>
      <c r="I307" s="6" t="e">
        <f ca="1">IF('Log_working_3-way'!$D307="","",'True_Odds_Calculator_3-way'!O306/'True_Odds_Calculator_3-way'!B306-1)</f>
        <v>#NAME?</v>
      </c>
      <c r="J307" s="6" t="e">
        <f ca="1">IF('Log_working_3-way'!$D307="","",'True_Odds_Calculator_3-way'!#REF!/'True_Odds_Calculator_3-way'!C306-1)</f>
        <v>#NAME?</v>
      </c>
      <c r="K307" s="6" t="e">
        <f ca="1">IF('Log_working_3-way'!$D307="","",1/'True_Odds_Calculator_3-way'!A306+1/'True_Odds_Calculator_3-way'!B306+1/'True_Odds_Calculator_3-way'!C306-1)</f>
        <v>#NAME?</v>
      </c>
    </row>
    <row r="308" spans="4:11" x14ac:dyDescent="0.25">
      <c r="D308" t="e">
        <f ca="1">solve_for_c('True_Odds_Calculator_3-way'!A307,'True_Odds_Calculator_3-way'!B307,'True_Odds_Calculator_3-way'!C307,'Log_working_3-way'!B$1,'Log_working_3-way'!B$2)</f>
        <v>#NAME?</v>
      </c>
      <c r="F308" s="6" t="e">
        <f ca="1">IF('Log_working_3-way'!D308="","",1/'True_Odds_Calculator_3-way'!N307+1/'True_Odds_Calculator_3-way'!O307+1/'True_Odds_Calculator_3-way'!#REF!-1)</f>
        <v>#NAME?</v>
      </c>
      <c r="H308" s="6" t="e">
        <f ca="1">IF('Log_working_3-way'!$D308="","",'True_Odds_Calculator_3-way'!N307/'True_Odds_Calculator_3-way'!A307-1)</f>
        <v>#NAME?</v>
      </c>
      <c r="I308" s="6" t="e">
        <f ca="1">IF('Log_working_3-way'!$D308="","",'True_Odds_Calculator_3-way'!O307/'True_Odds_Calculator_3-way'!B307-1)</f>
        <v>#NAME?</v>
      </c>
      <c r="J308" s="6" t="e">
        <f ca="1">IF('Log_working_3-way'!$D308="","",'True_Odds_Calculator_3-way'!#REF!/'True_Odds_Calculator_3-way'!C307-1)</f>
        <v>#NAME?</v>
      </c>
      <c r="K308" s="6" t="e">
        <f ca="1">IF('Log_working_3-way'!$D308="","",1/'True_Odds_Calculator_3-way'!A307+1/'True_Odds_Calculator_3-way'!B307+1/'True_Odds_Calculator_3-way'!C307-1)</f>
        <v>#NAME?</v>
      </c>
    </row>
    <row r="309" spans="4:11" x14ac:dyDescent="0.25">
      <c r="D309" t="e">
        <f ca="1">solve_for_c('True_Odds_Calculator_3-way'!A308,'True_Odds_Calculator_3-way'!B308,'True_Odds_Calculator_3-way'!C308,'Log_working_3-way'!B$1,'Log_working_3-way'!B$2)</f>
        <v>#NAME?</v>
      </c>
      <c r="F309" s="6" t="e">
        <f ca="1">IF('Log_working_3-way'!D309="","",1/'True_Odds_Calculator_3-way'!N308+1/'True_Odds_Calculator_3-way'!O308+1/'True_Odds_Calculator_3-way'!#REF!-1)</f>
        <v>#NAME?</v>
      </c>
      <c r="H309" s="6" t="e">
        <f ca="1">IF('Log_working_3-way'!$D309="","",'True_Odds_Calculator_3-way'!N308/'True_Odds_Calculator_3-way'!A308-1)</f>
        <v>#NAME?</v>
      </c>
      <c r="I309" s="6" t="e">
        <f ca="1">IF('Log_working_3-way'!$D309="","",'True_Odds_Calculator_3-way'!O308/'True_Odds_Calculator_3-way'!B308-1)</f>
        <v>#NAME?</v>
      </c>
      <c r="J309" s="6" t="e">
        <f ca="1">IF('Log_working_3-way'!$D309="","",'True_Odds_Calculator_3-way'!#REF!/'True_Odds_Calculator_3-way'!C308-1)</f>
        <v>#NAME?</v>
      </c>
      <c r="K309" s="6" t="e">
        <f ca="1">IF('Log_working_3-way'!$D309="","",1/'True_Odds_Calculator_3-way'!A308+1/'True_Odds_Calculator_3-way'!B308+1/'True_Odds_Calculator_3-way'!C308-1)</f>
        <v>#NAME?</v>
      </c>
    </row>
    <row r="310" spans="4:11" x14ac:dyDescent="0.25">
      <c r="D310" t="e">
        <f ca="1">solve_for_c('True_Odds_Calculator_3-way'!A309,'True_Odds_Calculator_3-way'!B309,'True_Odds_Calculator_3-way'!C309,'Log_working_3-way'!B$1,'Log_working_3-way'!B$2)</f>
        <v>#NAME?</v>
      </c>
      <c r="F310" s="6" t="e">
        <f ca="1">IF('Log_working_3-way'!D310="","",1/'True_Odds_Calculator_3-way'!N309+1/'True_Odds_Calculator_3-way'!O309+1/'True_Odds_Calculator_3-way'!#REF!-1)</f>
        <v>#NAME?</v>
      </c>
      <c r="H310" s="6" t="e">
        <f ca="1">IF('Log_working_3-way'!$D310="","",'True_Odds_Calculator_3-way'!N309/'True_Odds_Calculator_3-way'!A309-1)</f>
        <v>#NAME?</v>
      </c>
      <c r="I310" s="6" t="e">
        <f ca="1">IF('Log_working_3-way'!$D310="","",'True_Odds_Calculator_3-way'!O309/'True_Odds_Calculator_3-way'!B309-1)</f>
        <v>#NAME?</v>
      </c>
      <c r="J310" s="6" t="e">
        <f ca="1">IF('Log_working_3-way'!$D310="","",'True_Odds_Calculator_3-way'!#REF!/'True_Odds_Calculator_3-way'!C309-1)</f>
        <v>#NAME?</v>
      </c>
      <c r="K310" s="6" t="e">
        <f ca="1">IF('Log_working_3-way'!$D310="","",1/'True_Odds_Calculator_3-way'!A309+1/'True_Odds_Calculator_3-way'!B309+1/'True_Odds_Calculator_3-way'!C309-1)</f>
        <v>#NAME?</v>
      </c>
    </row>
    <row r="311" spans="4:11" x14ac:dyDescent="0.25">
      <c r="D311" t="e">
        <f ca="1">solve_for_c('True_Odds_Calculator_3-way'!A310,'True_Odds_Calculator_3-way'!B310,'True_Odds_Calculator_3-way'!C310,'Log_working_3-way'!B$1,'Log_working_3-way'!B$2)</f>
        <v>#NAME?</v>
      </c>
      <c r="F311" s="6" t="e">
        <f ca="1">IF('Log_working_3-way'!D311="","",1/'True_Odds_Calculator_3-way'!N310+1/'True_Odds_Calculator_3-way'!O310+1/'True_Odds_Calculator_3-way'!#REF!-1)</f>
        <v>#NAME?</v>
      </c>
      <c r="H311" s="6" t="e">
        <f ca="1">IF('Log_working_3-way'!$D311="","",'True_Odds_Calculator_3-way'!N310/'True_Odds_Calculator_3-way'!A310-1)</f>
        <v>#NAME?</v>
      </c>
      <c r="I311" s="6" t="e">
        <f ca="1">IF('Log_working_3-way'!$D311="","",'True_Odds_Calculator_3-way'!O310/'True_Odds_Calculator_3-way'!B310-1)</f>
        <v>#NAME?</v>
      </c>
      <c r="J311" s="6" t="e">
        <f ca="1">IF('Log_working_3-way'!$D311="","",'True_Odds_Calculator_3-way'!#REF!/'True_Odds_Calculator_3-way'!C310-1)</f>
        <v>#NAME?</v>
      </c>
      <c r="K311" s="6" t="e">
        <f ca="1">IF('Log_working_3-way'!$D311="","",1/'True_Odds_Calculator_3-way'!A310+1/'True_Odds_Calculator_3-way'!B310+1/'True_Odds_Calculator_3-way'!C310-1)</f>
        <v>#NAME?</v>
      </c>
    </row>
    <row r="312" spans="4:11" x14ac:dyDescent="0.25">
      <c r="D312" t="e">
        <f ca="1">solve_for_c('True_Odds_Calculator_3-way'!A311,'True_Odds_Calculator_3-way'!B311,'True_Odds_Calculator_3-way'!C311,'Log_working_3-way'!B$1,'Log_working_3-way'!B$2)</f>
        <v>#NAME?</v>
      </c>
      <c r="F312" s="6" t="e">
        <f ca="1">IF('Log_working_3-way'!D312="","",1/'True_Odds_Calculator_3-way'!N311+1/'True_Odds_Calculator_3-way'!O311+1/'True_Odds_Calculator_3-way'!#REF!-1)</f>
        <v>#NAME?</v>
      </c>
      <c r="H312" s="6" t="e">
        <f ca="1">IF('Log_working_3-way'!$D312="","",'True_Odds_Calculator_3-way'!N311/'True_Odds_Calculator_3-way'!A311-1)</f>
        <v>#NAME?</v>
      </c>
      <c r="I312" s="6" t="e">
        <f ca="1">IF('Log_working_3-way'!$D312="","",'True_Odds_Calculator_3-way'!O311/'True_Odds_Calculator_3-way'!B311-1)</f>
        <v>#NAME?</v>
      </c>
      <c r="J312" s="6" t="e">
        <f ca="1">IF('Log_working_3-way'!$D312="","",'True_Odds_Calculator_3-way'!#REF!/'True_Odds_Calculator_3-way'!C311-1)</f>
        <v>#NAME?</v>
      </c>
      <c r="K312" s="6" t="e">
        <f ca="1">IF('Log_working_3-way'!$D312="","",1/'True_Odds_Calculator_3-way'!A311+1/'True_Odds_Calculator_3-way'!B311+1/'True_Odds_Calculator_3-way'!C311-1)</f>
        <v>#NAME?</v>
      </c>
    </row>
    <row r="313" spans="4:11" x14ac:dyDescent="0.25">
      <c r="D313" t="e">
        <f ca="1">solve_for_c('True_Odds_Calculator_3-way'!A312,'True_Odds_Calculator_3-way'!B312,'True_Odds_Calculator_3-way'!C312,'Log_working_3-way'!B$1,'Log_working_3-way'!B$2)</f>
        <v>#NAME?</v>
      </c>
      <c r="F313" s="6" t="e">
        <f ca="1">IF('Log_working_3-way'!D313="","",1/'True_Odds_Calculator_3-way'!N312+1/'True_Odds_Calculator_3-way'!O312+1/'True_Odds_Calculator_3-way'!#REF!-1)</f>
        <v>#NAME?</v>
      </c>
      <c r="H313" s="6" t="e">
        <f ca="1">IF('Log_working_3-way'!$D313="","",'True_Odds_Calculator_3-way'!N312/'True_Odds_Calculator_3-way'!A312-1)</f>
        <v>#NAME?</v>
      </c>
      <c r="I313" s="6" t="e">
        <f ca="1">IF('Log_working_3-way'!$D313="","",'True_Odds_Calculator_3-way'!O312/'True_Odds_Calculator_3-way'!B312-1)</f>
        <v>#NAME?</v>
      </c>
      <c r="J313" s="6" t="e">
        <f ca="1">IF('Log_working_3-way'!$D313="","",'True_Odds_Calculator_3-way'!#REF!/'True_Odds_Calculator_3-way'!C312-1)</f>
        <v>#NAME?</v>
      </c>
      <c r="K313" s="6" t="e">
        <f ca="1">IF('Log_working_3-way'!$D313="","",1/'True_Odds_Calculator_3-way'!A312+1/'True_Odds_Calculator_3-way'!B312+1/'True_Odds_Calculator_3-way'!C312-1)</f>
        <v>#NAME?</v>
      </c>
    </row>
    <row r="314" spans="4:11" x14ac:dyDescent="0.25">
      <c r="D314" t="e">
        <f ca="1">solve_for_c('True_Odds_Calculator_3-way'!A313,'True_Odds_Calculator_3-way'!B313,'True_Odds_Calculator_3-way'!C313,'Log_working_3-way'!B$1,'Log_working_3-way'!B$2)</f>
        <v>#NAME?</v>
      </c>
      <c r="F314" s="6" t="e">
        <f ca="1">IF('Log_working_3-way'!D314="","",1/'True_Odds_Calculator_3-way'!N313+1/'True_Odds_Calculator_3-way'!O313+1/'True_Odds_Calculator_3-way'!#REF!-1)</f>
        <v>#NAME?</v>
      </c>
      <c r="H314" s="6" t="e">
        <f ca="1">IF('Log_working_3-way'!$D314="","",'True_Odds_Calculator_3-way'!N313/'True_Odds_Calculator_3-way'!A313-1)</f>
        <v>#NAME?</v>
      </c>
      <c r="I314" s="6" t="e">
        <f ca="1">IF('Log_working_3-way'!$D314="","",'True_Odds_Calculator_3-way'!O313/'True_Odds_Calculator_3-way'!B313-1)</f>
        <v>#NAME?</v>
      </c>
      <c r="J314" s="6" t="e">
        <f ca="1">IF('Log_working_3-way'!$D314="","",'True_Odds_Calculator_3-way'!#REF!/'True_Odds_Calculator_3-way'!C313-1)</f>
        <v>#NAME?</v>
      </c>
      <c r="K314" s="6" t="e">
        <f ca="1">IF('Log_working_3-way'!$D314="","",1/'True_Odds_Calculator_3-way'!A313+1/'True_Odds_Calculator_3-way'!B313+1/'True_Odds_Calculator_3-way'!C313-1)</f>
        <v>#NAME?</v>
      </c>
    </row>
    <row r="315" spans="4:11" x14ac:dyDescent="0.25">
      <c r="D315" t="e">
        <f ca="1">solve_for_c('True_Odds_Calculator_3-way'!A314,'True_Odds_Calculator_3-way'!B314,'True_Odds_Calculator_3-way'!C314,'Log_working_3-way'!B$1,'Log_working_3-way'!B$2)</f>
        <v>#NAME?</v>
      </c>
      <c r="F315" s="6" t="e">
        <f ca="1">IF('Log_working_3-way'!D315="","",1/'True_Odds_Calculator_3-way'!N314+1/'True_Odds_Calculator_3-way'!O314+1/'True_Odds_Calculator_3-way'!#REF!-1)</f>
        <v>#NAME?</v>
      </c>
      <c r="H315" s="6" t="e">
        <f ca="1">IF('Log_working_3-way'!$D315="","",'True_Odds_Calculator_3-way'!N314/'True_Odds_Calculator_3-way'!A314-1)</f>
        <v>#NAME?</v>
      </c>
      <c r="I315" s="6" t="e">
        <f ca="1">IF('Log_working_3-way'!$D315="","",'True_Odds_Calculator_3-way'!O314/'True_Odds_Calculator_3-way'!B314-1)</f>
        <v>#NAME?</v>
      </c>
      <c r="J315" s="6" t="e">
        <f ca="1">IF('Log_working_3-way'!$D315="","",'True_Odds_Calculator_3-way'!#REF!/'True_Odds_Calculator_3-way'!C314-1)</f>
        <v>#NAME?</v>
      </c>
      <c r="K315" s="6" t="e">
        <f ca="1">IF('Log_working_3-way'!$D315="","",1/'True_Odds_Calculator_3-way'!A314+1/'True_Odds_Calculator_3-way'!B314+1/'True_Odds_Calculator_3-way'!C314-1)</f>
        <v>#NAME?</v>
      </c>
    </row>
    <row r="316" spans="4:11" x14ac:dyDescent="0.25">
      <c r="D316" t="e">
        <f ca="1">solve_for_c('True_Odds_Calculator_3-way'!A315,'True_Odds_Calculator_3-way'!B315,'True_Odds_Calculator_3-way'!C315,'Log_working_3-way'!B$1,'Log_working_3-way'!B$2)</f>
        <v>#NAME?</v>
      </c>
      <c r="F316" s="6" t="e">
        <f ca="1">IF('Log_working_3-way'!D316="","",1/'True_Odds_Calculator_3-way'!N315+1/'True_Odds_Calculator_3-way'!O315+1/'True_Odds_Calculator_3-way'!#REF!-1)</f>
        <v>#NAME?</v>
      </c>
      <c r="H316" s="6" t="e">
        <f ca="1">IF('Log_working_3-way'!$D316="","",'True_Odds_Calculator_3-way'!N315/'True_Odds_Calculator_3-way'!A315-1)</f>
        <v>#NAME?</v>
      </c>
      <c r="I316" s="6" t="e">
        <f ca="1">IF('Log_working_3-way'!$D316="","",'True_Odds_Calculator_3-way'!O315/'True_Odds_Calculator_3-way'!B315-1)</f>
        <v>#NAME?</v>
      </c>
      <c r="J316" s="6" t="e">
        <f ca="1">IF('Log_working_3-way'!$D316="","",'True_Odds_Calculator_3-way'!#REF!/'True_Odds_Calculator_3-way'!C315-1)</f>
        <v>#NAME?</v>
      </c>
      <c r="K316" s="6" t="e">
        <f ca="1">IF('Log_working_3-way'!$D316="","",1/'True_Odds_Calculator_3-way'!A315+1/'True_Odds_Calculator_3-way'!B315+1/'True_Odds_Calculator_3-way'!C315-1)</f>
        <v>#NAME?</v>
      </c>
    </row>
    <row r="317" spans="4:11" x14ac:dyDescent="0.25">
      <c r="D317" t="e">
        <f ca="1">solve_for_c('True_Odds_Calculator_3-way'!A316,'True_Odds_Calculator_3-way'!B316,'True_Odds_Calculator_3-way'!C316,'Log_working_3-way'!B$1,'Log_working_3-way'!B$2)</f>
        <v>#NAME?</v>
      </c>
      <c r="F317" s="6" t="e">
        <f ca="1">IF('Log_working_3-way'!D317="","",1/'True_Odds_Calculator_3-way'!N316+1/'True_Odds_Calculator_3-way'!O316+1/'True_Odds_Calculator_3-way'!#REF!-1)</f>
        <v>#NAME?</v>
      </c>
      <c r="H317" s="6" t="e">
        <f ca="1">IF('Log_working_3-way'!$D317="","",'True_Odds_Calculator_3-way'!N316/'True_Odds_Calculator_3-way'!A316-1)</f>
        <v>#NAME?</v>
      </c>
      <c r="I317" s="6" t="e">
        <f ca="1">IF('Log_working_3-way'!$D317="","",'True_Odds_Calculator_3-way'!O316/'True_Odds_Calculator_3-way'!B316-1)</f>
        <v>#NAME?</v>
      </c>
      <c r="J317" s="6" t="e">
        <f ca="1">IF('Log_working_3-way'!$D317="","",'True_Odds_Calculator_3-way'!#REF!/'True_Odds_Calculator_3-way'!C316-1)</f>
        <v>#NAME?</v>
      </c>
      <c r="K317" s="6" t="e">
        <f ca="1">IF('Log_working_3-way'!$D317="","",1/'True_Odds_Calculator_3-way'!A316+1/'True_Odds_Calculator_3-way'!B316+1/'True_Odds_Calculator_3-way'!C316-1)</f>
        <v>#NAME?</v>
      </c>
    </row>
    <row r="318" spans="4:11" x14ac:dyDescent="0.25">
      <c r="D318" t="e">
        <f ca="1">solve_for_c('True_Odds_Calculator_3-way'!A317,'True_Odds_Calculator_3-way'!B317,'True_Odds_Calculator_3-way'!C317,'Log_working_3-way'!B$1,'Log_working_3-way'!B$2)</f>
        <v>#NAME?</v>
      </c>
      <c r="F318" s="6" t="e">
        <f ca="1">IF('Log_working_3-way'!D318="","",1/'True_Odds_Calculator_3-way'!N317+1/'True_Odds_Calculator_3-way'!O317+1/'True_Odds_Calculator_3-way'!#REF!-1)</f>
        <v>#NAME?</v>
      </c>
      <c r="H318" s="6" t="e">
        <f ca="1">IF('Log_working_3-way'!$D318="","",'True_Odds_Calculator_3-way'!N317/'True_Odds_Calculator_3-way'!A317-1)</f>
        <v>#NAME?</v>
      </c>
      <c r="I318" s="6" t="e">
        <f ca="1">IF('Log_working_3-way'!$D318="","",'True_Odds_Calculator_3-way'!O317/'True_Odds_Calculator_3-way'!B317-1)</f>
        <v>#NAME?</v>
      </c>
      <c r="J318" s="6" t="e">
        <f ca="1">IF('Log_working_3-way'!$D318="","",'True_Odds_Calculator_3-way'!#REF!/'True_Odds_Calculator_3-way'!C317-1)</f>
        <v>#NAME?</v>
      </c>
      <c r="K318" s="6" t="e">
        <f ca="1">IF('Log_working_3-way'!$D318="","",1/'True_Odds_Calculator_3-way'!A317+1/'True_Odds_Calculator_3-way'!B317+1/'True_Odds_Calculator_3-way'!C317-1)</f>
        <v>#NAME?</v>
      </c>
    </row>
    <row r="319" spans="4:11" x14ac:dyDescent="0.25">
      <c r="D319" t="e">
        <f ca="1">solve_for_c('True_Odds_Calculator_3-way'!A318,'True_Odds_Calculator_3-way'!B318,'True_Odds_Calculator_3-way'!C318,'Log_working_3-way'!B$1,'Log_working_3-way'!B$2)</f>
        <v>#NAME?</v>
      </c>
      <c r="F319" s="6" t="e">
        <f ca="1">IF('Log_working_3-way'!D319="","",1/'True_Odds_Calculator_3-way'!N318+1/'True_Odds_Calculator_3-way'!O318+1/'True_Odds_Calculator_3-way'!#REF!-1)</f>
        <v>#NAME?</v>
      </c>
      <c r="H319" s="6" t="e">
        <f ca="1">IF('Log_working_3-way'!$D319="","",'True_Odds_Calculator_3-way'!N318/'True_Odds_Calculator_3-way'!A318-1)</f>
        <v>#NAME?</v>
      </c>
      <c r="I319" s="6" t="e">
        <f ca="1">IF('Log_working_3-way'!$D319="","",'True_Odds_Calculator_3-way'!O318/'True_Odds_Calculator_3-way'!B318-1)</f>
        <v>#NAME?</v>
      </c>
      <c r="J319" s="6" t="e">
        <f ca="1">IF('Log_working_3-way'!$D319="","",'True_Odds_Calculator_3-way'!#REF!/'True_Odds_Calculator_3-way'!C318-1)</f>
        <v>#NAME?</v>
      </c>
      <c r="K319" s="6" t="e">
        <f ca="1">IF('Log_working_3-way'!$D319="","",1/'True_Odds_Calculator_3-way'!A318+1/'True_Odds_Calculator_3-way'!B318+1/'True_Odds_Calculator_3-way'!C318-1)</f>
        <v>#NAME?</v>
      </c>
    </row>
    <row r="320" spans="4:11" x14ac:dyDescent="0.25">
      <c r="D320" t="e">
        <f ca="1">solve_for_c('True_Odds_Calculator_3-way'!A319,'True_Odds_Calculator_3-way'!B319,'True_Odds_Calculator_3-way'!C319,'Log_working_3-way'!B$1,'Log_working_3-way'!B$2)</f>
        <v>#NAME?</v>
      </c>
      <c r="F320" s="6" t="e">
        <f ca="1">IF('Log_working_3-way'!D320="","",1/'True_Odds_Calculator_3-way'!N319+1/'True_Odds_Calculator_3-way'!O319+1/'True_Odds_Calculator_3-way'!#REF!-1)</f>
        <v>#NAME?</v>
      </c>
      <c r="H320" s="6" t="e">
        <f ca="1">IF('Log_working_3-way'!$D320="","",'True_Odds_Calculator_3-way'!N319/'True_Odds_Calculator_3-way'!A319-1)</f>
        <v>#NAME?</v>
      </c>
      <c r="I320" s="6" t="e">
        <f ca="1">IF('Log_working_3-way'!$D320="","",'True_Odds_Calculator_3-way'!O319/'True_Odds_Calculator_3-way'!B319-1)</f>
        <v>#NAME?</v>
      </c>
      <c r="J320" s="6" t="e">
        <f ca="1">IF('Log_working_3-way'!$D320="","",'True_Odds_Calculator_3-way'!#REF!/'True_Odds_Calculator_3-way'!C319-1)</f>
        <v>#NAME?</v>
      </c>
      <c r="K320" s="6" t="e">
        <f ca="1">IF('Log_working_3-way'!$D320="","",1/'True_Odds_Calculator_3-way'!A319+1/'True_Odds_Calculator_3-way'!B319+1/'True_Odds_Calculator_3-way'!C319-1)</f>
        <v>#NAME?</v>
      </c>
    </row>
    <row r="321" spans="4:11" x14ac:dyDescent="0.25">
      <c r="D321" t="e">
        <f ca="1">solve_for_c('True_Odds_Calculator_3-way'!A320,'True_Odds_Calculator_3-way'!B320,'True_Odds_Calculator_3-way'!C320,'Log_working_3-way'!B$1,'Log_working_3-way'!B$2)</f>
        <v>#NAME?</v>
      </c>
      <c r="F321" s="6" t="e">
        <f ca="1">IF('Log_working_3-way'!D321="","",1/'True_Odds_Calculator_3-way'!N320+1/'True_Odds_Calculator_3-way'!O320+1/'True_Odds_Calculator_3-way'!#REF!-1)</f>
        <v>#NAME?</v>
      </c>
      <c r="H321" s="6" t="e">
        <f ca="1">IF('Log_working_3-way'!$D321="","",'True_Odds_Calculator_3-way'!N320/'True_Odds_Calculator_3-way'!A320-1)</f>
        <v>#NAME?</v>
      </c>
      <c r="I321" s="6" t="e">
        <f ca="1">IF('Log_working_3-way'!$D321="","",'True_Odds_Calculator_3-way'!O320/'True_Odds_Calculator_3-way'!B320-1)</f>
        <v>#NAME?</v>
      </c>
      <c r="J321" s="6" t="e">
        <f ca="1">IF('Log_working_3-way'!$D321="","",'True_Odds_Calculator_3-way'!#REF!/'True_Odds_Calculator_3-way'!C320-1)</f>
        <v>#NAME?</v>
      </c>
      <c r="K321" s="6" t="e">
        <f ca="1">IF('Log_working_3-way'!$D321="","",1/'True_Odds_Calculator_3-way'!A320+1/'True_Odds_Calculator_3-way'!B320+1/'True_Odds_Calculator_3-way'!C320-1)</f>
        <v>#NAME?</v>
      </c>
    </row>
    <row r="322" spans="4:11" x14ac:dyDescent="0.25">
      <c r="D322" t="e">
        <f ca="1">solve_for_c('True_Odds_Calculator_3-way'!A321,'True_Odds_Calculator_3-way'!B321,'True_Odds_Calculator_3-way'!C321,'Log_working_3-way'!B$1,'Log_working_3-way'!B$2)</f>
        <v>#NAME?</v>
      </c>
      <c r="F322" s="6" t="e">
        <f ca="1">IF('Log_working_3-way'!D322="","",1/'True_Odds_Calculator_3-way'!N321+1/'True_Odds_Calculator_3-way'!O321+1/'True_Odds_Calculator_3-way'!#REF!-1)</f>
        <v>#NAME?</v>
      </c>
      <c r="H322" s="6" t="e">
        <f ca="1">IF('Log_working_3-way'!$D322="","",'True_Odds_Calculator_3-way'!N321/'True_Odds_Calculator_3-way'!A321-1)</f>
        <v>#NAME?</v>
      </c>
      <c r="I322" s="6" t="e">
        <f ca="1">IF('Log_working_3-way'!$D322="","",'True_Odds_Calculator_3-way'!O321/'True_Odds_Calculator_3-way'!B321-1)</f>
        <v>#NAME?</v>
      </c>
      <c r="J322" s="6" t="e">
        <f ca="1">IF('Log_working_3-way'!$D322="","",'True_Odds_Calculator_3-way'!#REF!/'True_Odds_Calculator_3-way'!C321-1)</f>
        <v>#NAME?</v>
      </c>
      <c r="K322" s="6" t="e">
        <f ca="1">IF('Log_working_3-way'!$D322="","",1/'True_Odds_Calculator_3-way'!A321+1/'True_Odds_Calculator_3-way'!B321+1/'True_Odds_Calculator_3-way'!C321-1)</f>
        <v>#NAME?</v>
      </c>
    </row>
    <row r="323" spans="4:11" x14ac:dyDescent="0.25">
      <c r="D323" t="e">
        <f ca="1">solve_for_c('True_Odds_Calculator_3-way'!A322,'True_Odds_Calculator_3-way'!B322,'True_Odds_Calculator_3-way'!C322,'Log_working_3-way'!B$1,'Log_working_3-way'!B$2)</f>
        <v>#NAME?</v>
      </c>
      <c r="F323" s="6" t="e">
        <f ca="1">IF('Log_working_3-way'!D323="","",1/'True_Odds_Calculator_3-way'!N322+1/'True_Odds_Calculator_3-way'!O322+1/'True_Odds_Calculator_3-way'!#REF!-1)</f>
        <v>#NAME?</v>
      </c>
      <c r="H323" s="6" t="e">
        <f ca="1">IF('Log_working_3-way'!$D323="","",'True_Odds_Calculator_3-way'!N322/'True_Odds_Calculator_3-way'!A322-1)</f>
        <v>#NAME?</v>
      </c>
      <c r="I323" s="6" t="e">
        <f ca="1">IF('Log_working_3-way'!$D323="","",'True_Odds_Calculator_3-way'!O322/'True_Odds_Calculator_3-way'!B322-1)</f>
        <v>#NAME?</v>
      </c>
      <c r="J323" s="6" t="e">
        <f ca="1">IF('Log_working_3-way'!$D323="","",'True_Odds_Calculator_3-way'!#REF!/'True_Odds_Calculator_3-way'!C322-1)</f>
        <v>#NAME?</v>
      </c>
      <c r="K323" s="6" t="e">
        <f ca="1">IF('Log_working_3-way'!$D323="","",1/'True_Odds_Calculator_3-way'!A322+1/'True_Odds_Calculator_3-way'!B322+1/'True_Odds_Calculator_3-way'!C322-1)</f>
        <v>#NAME?</v>
      </c>
    </row>
    <row r="324" spans="4:11" x14ac:dyDescent="0.25">
      <c r="D324" t="e">
        <f ca="1">solve_for_c('True_Odds_Calculator_3-way'!A323,'True_Odds_Calculator_3-way'!B323,'True_Odds_Calculator_3-way'!C323,'Log_working_3-way'!B$1,'Log_working_3-way'!B$2)</f>
        <v>#NAME?</v>
      </c>
      <c r="F324" s="6" t="e">
        <f ca="1">IF('Log_working_3-way'!D324="","",1/'True_Odds_Calculator_3-way'!N323+1/'True_Odds_Calculator_3-way'!O323+1/'True_Odds_Calculator_3-way'!#REF!-1)</f>
        <v>#NAME?</v>
      </c>
      <c r="H324" s="6" t="e">
        <f ca="1">IF('Log_working_3-way'!$D324="","",'True_Odds_Calculator_3-way'!N323/'True_Odds_Calculator_3-way'!A323-1)</f>
        <v>#NAME?</v>
      </c>
      <c r="I324" s="6" t="e">
        <f ca="1">IF('Log_working_3-way'!$D324="","",'True_Odds_Calculator_3-way'!O323/'True_Odds_Calculator_3-way'!B323-1)</f>
        <v>#NAME?</v>
      </c>
      <c r="J324" s="6" t="e">
        <f ca="1">IF('Log_working_3-way'!$D324="","",'True_Odds_Calculator_3-way'!#REF!/'True_Odds_Calculator_3-way'!C323-1)</f>
        <v>#NAME?</v>
      </c>
      <c r="K324" s="6" t="e">
        <f ca="1">IF('Log_working_3-way'!$D324="","",1/'True_Odds_Calculator_3-way'!A323+1/'True_Odds_Calculator_3-way'!B323+1/'True_Odds_Calculator_3-way'!C323-1)</f>
        <v>#NAME?</v>
      </c>
    </row>
    <row r="325" spans="4:11" x14ac:dyDescent="0.25">
      <c r="D325" t="e">
        <f ca="1">solve_for_c('True_Odds_Calculator_3-way'!A324,'True_Odds_Calculator_3-way'!B324,'True_Odds_Calculator_3-way'!C324,'Log_working_3-way'!B$1,'Log_working_3-way'!B$2)</f>
        <v>#NAME?</v>
      </c>
      <c r="F325" s="6" t="e">
        <f ca="1">IF('Log_working_3-way'!D325="","",1/'True_Odds_Calculator_3-way'!N324+1/'True_Odds_Calculator_3-way'!O324+1/'True_Odds_Calculator_3-way'!#REF!-1)</f>
        <v>#NAME?</v>
      </c>
      <c r="H325" s="6" t="e">
        <f ca="1">IF('Log_working_3-way'!$D325="","",'True_Odds_Calculator_3-way'!N324/'True_Odds_Calculator_3-way'!A324-1)</f>
        <v>#NAME?</v>
      </c>
      <c r="I325" s="6" t="e">
        <f ca="1">IF('Log_working_3-way'!$D325="","",'True_Odds_Calculator_3-way'!O324/'True_Odds_Calculator_3-way'!B324-1)</f>
        <v>#NAME?</v>
      </c>
      <c r="J325" s="6" t="e">
        <f ca="1">IF('Log_working_3-way'!$D325="","",'True_Odds_Calculator_3-way'!#REF!/'True_Odds_Calculator_3-way'!C324-1)</f>
        <v>#NAME?</v>
      </c>
      <c r="K325" s="6" t="e">
        <f ca="1">IF('Log_working_3-way'!$D325="","",1/'True_Odds_Calculator_3-way'!A324+1/'True_Odds_Calculator_3-way'!B324+1/'True_Odds_Calculator_3-way'!C324-1)</f>
        <v>#NAME?</v>
      </c>
    </row>
    <row r="326" spans="4:11" x14ac:dyDescent="0.25">
      <c r="D326" t="e">
        <f ca="1">solve_for_c('True_Odds_Calculator_3-way'!A325,'True_Odds_Calculator_3-way'!B325,'True_Odds_Calculator_3-way'!C325,'Log_working_3-way'!B$1,'Log_working_3-way'!B$2)</f>
        <v>#NAME?</v>
      </c>
      <c r="F326" s="6" t="e">
        <f ca="1">IF('Log_working_3-way'!D326="","",1/'True_Odds_Calculator_3-way'!N325+1/'True_Odds_Calculator_3-way'!O325+1/'True_Odds_Calculator_3-way'!#REF!-1)</f>
        <v>#NAME?</v>
      </c>
      <c r="H326" s="6" t="e">
        <f ca="1">IF('Log_working_3-way'!$D326="","",'True_Odds_Calculator_3-way'!N325/'True_Odds_Calculator_3-way'!A325-1)</f>
        <v>#NAME?</v>
      </c>
      <c r="I326" s="6" t="e">
        <f ca="1">IF('Log_working_3-way'!$D326="","",'True_Odds_Calculator_3-way'!O325/'True_Odds_Calculator_3-way'!B325-1)</f>
        <v>#NAME?</v>
      </c>
      <c r="J326" s="6" t="e">
        <f ca="1">IF('Log_working_3-way'!$D326="","",'True_Odds_Calculator_3-way'!#REF!/'True_Odds_Calculator_3-way'!C325-1)</f>
        <v>#NAME?</v>
      </c>
      <c r="K326" s="6" t="e">
        <f ca="1">IF('Log_working_3-way'!$D326="","",1/'True_Odds_Calculator_3-way'!A325+1/'True_Odds_Calculator_3-way'!B325+1/'True_Odds_Calculator_3-way'!C325-1)</f>
        <v>#NAME?</v>
      </c>
    </row>
    <row r="327" spans="4:11" x14ac:dyDescent="0.25">
      <c r="D327" t="e">
        <f ca="1">solve_for_c('True_Odds_Calculator_3-way'!A326,'True_Odds_Calculator_3-way'!B326,'True_Odds_Calculator_3-way'!C326,'Log_working_3-way'!B$1,'Log_working_3-way'!B$2)</f>
        <v>#NAME?</v>
      </c>
      <c r="F327" s="6" t="e">
        <f ca="1">IF('Log_working_3-way'!D327="","",1/'True_Odds_Calculator_3-way'!N326+1/'True_Odds_Calculator_3-way'!O326+1/'True_Odds_Calculator_3-way'!#REF!-1)</f>
        <v>#NAME?</v>
      </c>
      <c r="H327" s="6" t="e">
        <f ca="1">IF('Log_working_3-way'!$D327="","",'True_Odds_Calculator_3-way'!N326/'True_Odds_Calculator_3-way'!A326-1)</f>
        <v>#NAME?</v>
      </c>
      <c r="I327" s="6" t="e">
        <f ca="1">IF('Log_working_3-way'!$D327="","",'True_Odds_Calculator_3-way'!O326/'True_Odds_Calculator_3-way'!B326-1)</f>
        <v>#NAME?</v>
      </c>
      <c r="J327" s="6" t="e">
        <f ca="1">IF('Log_working_3-way'!$D327="","",'True_Odds_Calculator_3-way'!#REF!/'True_Odds_Calculator_3-way'!C326-1)</f>
        <v>#NAME?</v>
      </c>
      <c r="K327" s="6" t="e">
        <f ca="1">IF('Log_working_3-way'!$D327="","",1/'True_Odds_Calculator_3-way'!A326+1/'True_Odds_Calculator_3-way'!B326+1/'True_Odds_Calculator_3-way'!C326-1)</f>
        <v>#NAME?</v>
      </c>
    </row>
    <row r="328" spans="4:11" x14ac:dyDescent="0.25">
      <c r="D328" t="e">
        <f ca="1">solve_for_c('True_Odds_Calculator_3-way'!A327,'True_Odds_Calculator_3-way'!B327,'True_Odds_Calculator_3-way'!C327,'Log_working_3-way'!B$1,'Log_working_3-way'!B$2)</f>
        <v>#NAME?</v>
      </c>
      <c r="F328" s="6" t="e">
        <f ca="1">IF('Log_working_3-way'!D328="","",1/'True_Odds_Calculator_3-way'!N327+1/'True_Odds_Calculator_3-way'!O327+1/'True_Odds_Calculator_3-way'!#REF!-1)</f>
        <v>#NAME?</v>
      </c>
      <c r="H328" s="6" t="e">
        <f ca="1">IF('Log_working_3-way'!$D328="","",'True_Odds_Calculator_3-way'!N327/'True_Odds_Calculator_3-way'!A327-1)</f>
        <v>#NAME?</v>
      </c>
      <c r="I328" s="6" t="e">
        <f ca="1">IF('Log_working_3-way'!$D328="","",'True_Odds_Calculator_3-way'!O327/'True_Odds_Calculator_3-way'!B327-1)</f>
        <v>#NAME?</v>
      </c>
      <c r="J328" s="6" t="e">
        <f ca="1">IF('Log_working_3-way'!$D328="","",'True_Odds_Calculator_3-way'!#REF!/'True_Odds_Calculator_3-way'!C327-1)</f>
        <v>#NAME?</v>
      </c>
      <c r="K328" s="6" t="e">
        <f ca="1">IF('Log_working_3-way'!$D328="","",1/'True_Odds_Calculator_3-way'!A327+1/'True_Odds_Calculator_3-way'!B327+1/'True_Odds_Calculator_3-way'!C327-1)</f>
        <v>#NAME?</v>
      </c>
    </row>
    <row r="329" spans="4:11" x14ac:dyDescent="0.25">
      <c r="D329" t="e">
        <f ca="1">solve_for_c('True_Odds_Calculator_3-way'!A328,'True_Odds_Calculator_3-way'!B328,'True_Odds_Calculator_3-way'!C328,'Log_working_3-way'!B$1,'Log_working_3-way'!B$2)</f>
        <v>#NAME?</v>
      </c>
      <c r="F329" s="6" t="e">
        <f ca="1">IF('Log_working_3-way'!D329="","",1/'True_Odds_Calculator_3-way'!N328+1/'True_Odds_Calculator_3-way'!O328+1/'True_Odds_Calculator_3-way'!#REF!-1)</f>
        <v>#NAME?</v>
      </c>
      <c r="H329" s="6" t="e">
        <f ca="1">IF('Log_working_3-way'!$D329="","",'True_Odds_Calculator_3-way'!N328/'True_Odds_Calculator_3-way'!A328-1)</f>
        <v>#NAME?</v>
      </c>
      <c r="I329" s="6" t="e">
        <f ca="1">IF('Log_working_3-way'!$D329="","",'True_Odds_Calculator_3-way'!O328/'True_Odds_Calculator_3-way'!B328-1)</f>
        <v>#NAME?</v>
      </c>
      <c r="J329" s="6" t="e">
        <f ca="1">IF('Log_working_3-way'!$D329="","",'True_Odds_Calculator_3-way'!#REF!/'True_Odds_Calculator_3-way'!C328-1)</f>
        <v>#NAME?</v>
      </c>
      <c r="K329" s="6" t="e">
        <f ca="1">IF('Log_working_3-way'!$D329="","",1/'True_Odds_Calculator_3-way'!A328+1/'True_Odds_Calculator_3-way'!B328+1/'True_Odds_Calculator_3-way'!C328-1)</f>
        <v>#NAME?</v>
      </c>
    </row>
    <row r="330" spans="4:11" x14ac:dyDescent="0.25">
      <c r="D330" t="e">
        <f ca="1">solve_for_c('True_Odds_Calculator_3-way'!A329,'True_Odds_Calculator_3-way'!B329,'True_Odds_Calculator_3-way'!C329,'Log_working_3-way'!B$1,'Log_working_3-way'!B$2)</f>
        <v>#NAME?</v>
      </c>
      <c r="F330" s="6" t="e">
        <f ca="1">IF('Log_working_3-way'!D330="","",1/'True_Odds_Calculator_3-way'!N329+1/'True_Odds_Calculator_3-way'!O329+1/'True_Odds_Calculator_3-way'!#REF!-1)</f>
        <v>#NAME?</v>
      </c>
      <c r="H330" s="6" t="e">
        <f ca="1">IF('Log_working_3-way'!$D330="","",'True_Odds_Calculator_3-way'!N329/'True_Odds_Calculator_3-way'!A329-1)</f>
        <v>#NAME?</v>
      </c>
      <c r="I330" s="6" t="e">
        <f ca="1">IF('Log_working_3-way'!$D330="","",'True_Odds_Calculator_3-way'!O329/'True_Odds_Calculator_3-way'!B329-1)</f>
        <v>#NAME?</v>
      </c>
      <c r="J330" s="6" t="e">
        <f ca="1">IF('Log_working_3-way'!$D330="","",'True_Odds_Calculator_3-way'!#REF!/'True_Odds_Calculator_3-way'!C329-1)</f>
        <v>#NAME?</v>
      </c>
      <c r="K330" s="6" t="e">
        <f ca="1">IF('Log_working_3-way'!$D330="","",1/'True_Odds_Calculator_3-way'!A329+1/'True_Odds_Calculator_3-way'!B329+1/'True_Odds_Calculator_3-way'!C329-1)</f>
        <v>#NAME?</v>
      </c>
    </row>
    <row r="331" spans="4:11" x14ac:dyDescent="0.25">
      <c r="D331" t="e">
        <f ca="1">solve_for_c('True_Odds_Calculator_3-way'!A330,'True_Odds_Calculator_3-way'!B330,'True_Odds_Calculator_3-way'!C330,'Log_working_3-way'!B$1,'Log_working_3-way'!B$2)</f>
        <v>#NAME?</v>
      </c>
      <c r="F331" s="6" t="e">
        <f ca="1">IF('Log_working_3-way'!D331="","",1/'True_Odds_Calculator_3-way'!N330+1/'True_Odds_Calculator_3-way'!O330+1/'True_Odds_Calculator_3-way'!#REF!-1)</f>
        <v>#NAME?</v>
      </c>
      <c r="H331" s="6" t="e">
        <f ca="1">IF('Log_working_3-way'!$D331="","",'True_Odds_Calculator_3-way'!N330/'True_Odds_Calculator_3-way'!A330-1)</f>
        <v>#NAME?</v>
      </c>
      <c r="I331" s="6" t="e">
        <f ca="1">IF('Log_working_3-way'!$D331="","",'True_Odds_Calculator_3-way'!O330/'True_Odds_Calculator_3-way'!B330-1)</f>
        <v>#NAME?</v>
      </c>
      <c r="J331" s="6" t="e">
        <f ca="1">IF('Log_working_3-way'!$D331="","",'True_Odds_Calculator_3-way'!#REF!/'True_Odds_Calculator_3-way'!C330-1)</f>
        <v>#NAME?</v>
      </c>
      <c r="K331" s="6" t="e">
        <f ca="1">IF('Log_working_3-way'!$D331="","",1/'True_Odds_Calculator_3-way'!A330+1/'True_Odds_Calculator_3-way'!B330+1/'True_Odds_Calculator_3-way'!C330-1)</f>
        <v>#NAME?</v>
      </c>
    </row>
    <row r="332" spans="4:11" x14ac:dyDescent="0.25">
      <c r="D332" t="e">
        <f ca="1">solve_for_c('True_Odds_Calculator_3-way'!A331,'True_Odds_Calculator_3-way'!B331,'True_Odds_Calculator_3-way'!C331,'Log_working_3-way'!B$1,'Log_working_3-way'!B$2)</f>
        <v>#NAME?</v>
      </c>
      <c r="F332" s="6" t="e">
        <f ca="1">IF('Log_working_3-way'!D332="","",1/'True_Odds_Calculator_3-way'!N331+1/'True_Odds_Calculator_3-way'!O331+1/'True_Odds_Calculator_3-way'!#REF!-1)</f>
        <v>#NAME?</v>
      </c>
      <c r="H332" s="6" t="e">
        <f ca="1">IF('Log_working_3-way'!$D332="","",'True_Odds_Calculator_3-way'!N331/'True_Odds_Calculator_3-way'!A331-1)</f>
        <v>#NAME?</v>
      </c>
      <c r="I332" s="6" t="e">
        <f ca="1">IF('Log_working_3-way'!$D332="","",'True_Odds_Calculator_3-way'!O331/'True_Odds_Calculator_3-way'!B331-1)</f>
        <v>#NAME?</v>
      </c>
      <c r="J332" s="6" t="e">
        <f ca="1">IF('Log_working_3-way'!$D332="","",'True_Odds_Calculator_3-way'!#REF!/'True_Odds_Calculator_3-way'!C331-1)</f>
        <v>#NAME?</v>
      </c>
      <c r="K332" s="6" t="e">
        <f ca="1">IF('Log_working_3-way'!$D332="","",1/'True_Odds_Calculator_3-way'!A331+1/'True_Odds_Calculator_3-way'!B331+1/'True_Odds_Calculator_3-way'!C331-1)</f>
        <v>#NAME?</v>
      </c>
    </row>
    <row r="333" spans="4:11" x14ac:dyDescent="0.25">
      <c r="D333" t="e">
        <f ca="1">solve_for_c('True_Odds_Calculator_3-way'!A332,'True_Odds_Calculator_3-way'!B332,'True_Odds_Calculator_3-way'!C332,'Log_working_3-way'!B$1,'Log_working_3-way'!B$2)</f>
        <v>#NAME?</v>
      </c>
      <c r="F333" s="6" t="e">
        <f ca="1">IF('Log_working_3-way'!D333="","",1/'True_Odds_Calculator_3-way'!N332+1/'True_Odds_Calculator_3-way'!O332+1/'True_Odds_Calculator_3-way'!#REF!-1)</f>
        <v>#NAME?</v>
      </c>
      <c r="H333" s="6" t="e">
        <f ca="1">IF('Log_working_3-way'!$D333="","",'True_Odds_Calculator_3-way'!N332/'True_Odds_Calculator_3-way'!A332-1)</f>
        <v>#NAME?</v>
      </c>
      <c r="I333" s="6" t="e">
        <f ca="1">IF('Log_working_3-way'!$D333="","",'True_Odds_Calculator_3-way'!O332/'True_Odds_Calculator_3-way'!B332-1)</f>
        <v>#NAME?</v>
      </c>
      <c r="J333" s="6" t="e">
        <f ca="1">IF('Log_working_3-way'!$D333="","",'True_Odds_Calculator_3-way'!#REF!/'True_Odds_Calculator_3-way'!C332-1)</f>
        <v>#NAME?</v>
      </c>
      <c r="K333" s="6" t="e">
        <f ca="1">IF('Log_working_3-way'!$D333="","",1/'True_Odds_Calculator_3-way'!A332+1/'True_Odds_Calculator_3-way'!B332+1/'True_Odds_Calculator_3-way'!C332-1)</f>
        <v>#NAME?</v>
      </c>
    </row>
    <row r="334" spans="4:11" x14ac:dyDescent="0.25">
      <c r="D334" t="e">
        <f ca="1">solve_for_c('True_Odds_Calculator_3-way'!A333,'True_Odds_Calculator_3-way'!B333,'True_Odds_Calculator_3-way'!C333,'Log_working_3-way'!B$1,'Log_working_3-way'!B$2)</f>
        <v>#NAME?</v>
      </c>
      <c r="F334" s="6" t="e">
        <f ca="1">IF('Log_working_3-way'!D334="","",1/'True_Odds_Calculator_3-way'!N333+1/'True_Odds_Calculator_3-way'!O333+1/'True_Odds_Calculator_3-way'!#REF!-1)</f>
        <v>#NAME?</v>
      </c>
      <c r="H334" s="6" t="e">
        <f ca="1">IF('Log_working_3-way'!$D334="","",'True_Odds_Calculator_3-way'!N333/'True_Odds_Calculator_3-way'!A333-1)</f>
        <v>#NAME?</v>
      </c>
      <c r="I334" s="6" t="e">
        <f ca="1">IF('Log_working_3-way'!$D334="","",'True_Odds_Calculator_3-way'!O333/'True_Odds_Calculator_3-way'!B333-1)</f>
        <v>#NAME?</v>
      </c>
      <c r="J334" s="6" t="e">
        <f ca="1">IF('Log_working_3-way'!$D334="","",'True_Odds_Calculator_3-way'!#REF!/'True_Odds_Calculator_3-way'!C333-1)</f>
        <v>#NAME?</v>
      </c>
      <c r="K334" s="6" t="e">
        <f ca="1">IF('Log_working_3-way'!$D334="","",1/'True_Odds_Calculator_3-way'!A333+1/'True_Odds_Calculator_3-way'!B333+1/'True_Odds_Calculator_3-way'!C333-1)</f>
        <v>#NAME?</v>
      </c>
    </row>
    <row r="335" spans="4:11" x14ac:dyDescent="0.25">
      <c r="D335" t="e">
        <f ca="1">solve_for_c('True_Odds_Calculator_3-way'!A334,'True_Odds_Calculator_3-way'!B334,'True_Odds_Calculator_3-way'!C334,'Log_working_3-way'!B$1,'Log_working_3-way'!B$2)</f>
        <v>#NAME?</v>
      </c>
      <c r="F335" s="6" t="e">
        <f ca="1">IF('Log_working_3-way'!D335="","",1/'True_Odds_Calculator_3-way'!N334+1/'True_Odds_Calculator_3-way'!O334+1/'True_Odds_Calculator_3-way'!#REF!-1)</f>
        <v>#NAME?</v>
      </c>
      <c r="H335" s="6" t="e">
        <f ca="1">IF('Log_working_3-way'!$D335="","",'True_Odds_Calculator_3-way'!N334/'True_Odds_Calculator_3-way'!A334-1)</f>
        <v>#NAME?</v>
      </c>
      <c r="I335" s="6" t="e">
        <f ca="1">IF('Log_working_3-way'!$D335="","",'True_Odds_Calculator_3-way'!O334/'True_Odds_Calculator_3-way'!B334-1)</f>
        <v>#NAME?</v>
      </c>
      <c r="J335" s="6" t="e">
        <f ca="1">IF('Log_working_3-way'!$D335="","",'True_Odds_Calculator_3-way'!#REF!/'True_Odds_Calculator_3-way'!C334-1)</f>
        <v>#NAME?</v>
      </c>
      <c r="K335" s="6" t="e">
        <f ca="1">IF('Log_working_3-way'!$D335="","",1/'True_Odds_Calculator_3-way'!A334+1/'True_Odds_Calculator_3-way'!B334+1/'True_Odds_Calculator_3-way'!C334-1)</f>
        <v>#NAME?</v>
      </c>
    </row>
    <row r="336" spans="4:11" x14ac:dyDescent="0.25">
      <c r="D336" t="e">
        <f ca="1">solve_for_c('True_Odds_Calculator_3-way'!A335,'True_Odds_Calculator_3-way'!B335,'True_Odds_Calculator_3-way'!C335,'Log_working_3-way'!B$1,'Log_working_3-way'!B$2)</f>
        <v>#NAME?</v>
      </c>
      <c r="F336" s="6" t="e">
        <f ca="1">IF('Log_working_3-way'!D336="","",1/'True_Odds_Calculator_3-way'!N335+1/'True_Odds_Calculator_3-way'!O335+1/'True_Odds_Calculator_3-way'!#REF!-1)</f>
        <v>#NAME?</v>
      </c>
      <c r="H336" s="6" t="e">
        <f ca="1">IF('Log_working_3-way'!$D336="","",'True_Odds_Calculator_3-way'!N335/'True_Odds_Calculator_3-way'!A335-1)</f>
        <v>#NAME?</v>
      </c>
      <c r="I336" s="6" t="e">
        <f ca="1">IF('Log_working_3-way'!$D336="","",'True_Odds_Calculator_3-way'!O335/'True_Odds_Calculator_3-way'!B335-1)</f>
        <v>#NAME?</v>
      </c>
      <c r="J336" s="6" t="e">
        <f ca="1">IF('Log_working_3-way'!$D336="","",'True_Odds_Calculator_3-way'!#REF!/'True_Odds_Calculator_3-way'!C335-1)</f>
        <v>#NAME?</v>
      </c>
      <c r="K336" s="6" t="e">
        <f ca="1">IF('Log_working_3-way'!$D336="","",1/'True_Odds_Calculator_3-way'!A335+1/'True_Odds_Calculator_3-way'!B335+1/'True_Odds_Calculator_3-way'!C335-1)</f>
        <v>#NAME?</v>
      </c>
    </row>
    <row r="337" spans="4:11" x14ac:dyDescent="0.25">
      <c r="D337" t="e">
        <f ca="1">solve_for_c('True_Odds_Calculator_3-way'!A336,'True_Odds_Calculator_3-way'!B336,'True_Odds_Calculator_3-way'!C336,'Log_working_3-way'!B$1,'Log_working_3-way'!B$2)</f>
        <v>#NAME?</v>
      </c>
      <c r="F337" s="6" t="e">
        <f ca="1">IF('Log_working_3-way'!D337="","",1/'True_Odds_Calculator_3-way'!N336+1/'True_Odds_Calculator_3-way'!O336+1/'True_Odds_Calculator_3-way'!#REF!-1)</f>
        <v>#NAME?</v>
      </c>
      <c r="H337" s="6" t="e">
        <f ca="1">IF('Log_working_3-way'!$D337="","",'True_Odds_Calculator_3-way'!N336/'True_Odds_Calculator_3-way'!A336-1)</f>
        <v>#NAME?</v>
      </c>
      <c r="I337" s="6" t="e">
        <f ca="1">IF('Log_working_3-way'!$D337="","",'True_Odds_Calculator_3-way'!O336/'True_Odds_Calculator_3-way'!B336-1)</f>
        <v>#NAME?</v>
      </c>
      <c r="J337" s="6" t="e">
        <f ca="1">IF('Log_working_3-way'!$D337="","",'True_Odds_Calculator_3-way'!#REF!/'True_Odds_Calculator_3-way'!C336-1)</f>
        <v>#NAME?</v>
      </c>
      <c r="K337" s="6" t="e">
        <f ca="1">IF('Log_working_3-way'!$D337="","",1/'True_Odds_Calculator_3-way'!A336+1/'True_Odds_Calculator_3-way'!B336+1/'True_Odds_Calculator_3-way'!C336-1)</f>
        <v>#NAME?</v>
      </c>
    </row>
    <row r="338" spans="4:11" x14ac:dyDescent="0.25">
      <c r="D338" t="e">
        <f ca="1">solve_for_c('True_Odds_Calculator_3-way'!A337,'True_Odds_Calculator_3-way'!B337,'True_Odds_Calculator_3-way'!C337,'Log_working_3-way'!B$1,'Log_working_3-way'!B$2)</f>
        <v>#NAME?</v>
      </c>
      <c r="F338" s="6" t="e">
        <f ca="1">IF('Log_working_3-way'!D338="","",1/'True_Odds_Calculator_3-way'!N337+1/'True_Odds_Calculator_3-way'!O337+1/'True_Odds_Calculator_3-way'!#REF!-1)</f>
        <v>#NAME?</v>
      </c>
      <c r="H338" s="6" t="e">
        <f ca="1">IF('Log_working_3-way'!$D338="","",'True_Odds_Calculator_3-way'!N337/'True_Odds_Calculator_3-way'!A337-1)</f>
        <v>#NAME?</v>
      </c>
      <c r="I338" s="6" t="e">
        <f ca="1">IF('Log_working_3-way'!$D338="","",'True_Odds_Calculator_3-way'!O337/'True_Odds_Calculator_3-way'!B337-1)</f>
        <v>#NAME?</v>
      </c>
      <c r="J338" s="6" t="e">
        <f ca="1">IF('Log_working_3-way'!$D338="","",'True_Odds_Calculator_3-way'!#REF!/'True_Odds_Calculator_3-way'!C337-1)</f>
        <v>#NAME?</v>
      </c>
      <c r="K338" s="6" t="e">
        <f ca="1">IF('Log_working_3-way'!$D338="","",1/'True_Odds_Calculator_3-way'!A337+1/'True_Odds_Calculator_3-way'!B337+1/'True_Odds_Calculator_3-way'!C337-1)</f>
        <v>#NAME?</v>
      </c>
    </row>
    <row r="339" spans="4:11" x14ac:dyDescent="0.25">
      <c r="D339" t="e">
        <f ca="1">solve_for_c('True_Odds_Calculator_3-way'!A338,'True_Odds_Calculator_3-way'!B338,'True_Odds_Calculator_3-way'!C338,'Log_working_3-way'!B$1,'Log_working_3-way'!B$2)</f>
        <v>#NAME?</v>
      </c>
      <c r="F339" s="6" t="e">
        <f ca="1">IF('Log_working_3-way'!D339="","",1/'True_Odds_Calculator_3-way'!N338+1/'True_Odds_Calculator_3-way'!O338+1/'True_Odds_Calculator_3-way'!#REF!-1)</f>
        <v>#NAME?</v>
      </c>
      <c r="H339" s="6" t="e">
        <f ca="1">IF('Log_working_3-way'!$D339="","",'True_Odds_Calculator_3-way'!N338/'True_Odds_Calculator_3-way'!A338-1)</f>
        <v>#NAME?</v>
      </c>
      <c r="I339" s="6" t="e">
        <f ca="1">IF('Log_working_3-way'!$D339="","",'True_Odds_Calculator_3-way'!O338/'True_Odds_Calculator_3-way'!B338-1)</f>
        <v>#NAME?</v>
      </c>
      <c r="J339" s="6" t="e">
        <f ca="1">IF('Log_working_3-way'!$D339="","",'True_Odds_Calculator_3-way'!#REF!/'True_Odds_Calculator_3-way'!C338-1)</f>
        <v>#NAME?</v>
      </c>
      <c r="K339" s="6" t="e">
        <f ca="1">IF('Log_working_3-way'!$D339="","",1/'True_Odds_Calculator_3-way'!A338+1/'True_Odds_Calculator_3-way'!B338+1/'True_Odds_Calculator_3-way'!C338-1)</f>
        <v>#NAME?</v>
      </c>
    </row>
    <row r="340" spans="4:11" x14ac:dyDescent="0.25">
      <c r="D340" t="e">
        <f ca="1">solve_for_c('True_Odds_Calculator_3-way'!A339,'True_Odds_Calculator_3-way'!B339,'True_Odds_Calculator_3-way'!C339,'Log_working_3-way'!B$1,'Log_working_3-way'!B$2)</f>
        <v>#NAME?</v>
      </c>
      <c r="F340" s="6" t="e">
        <f ca="1">IF('Log_working_3-way'!D340="","",1/'True_Odds_Calculator_3-way'!N339+1/'True_Odds_Calculator_3-way'!O339+1/'True_Odds_Calculator_3-way'!#REF!-1)</f>
        <v>#NAME?</v>
      </c>
      <c r="H340" s="6" t="e">
        <f ca="1">IF('Log_working_3-way'!$D340="","",'True_Odds_Calculator_3-way'!N339/'True_Odds_Calculator_3-way'!A339-1)</f>
        <v>#NAME?</v>
      </c>
      <c r="I340" s="6" t="e">
        <f ca="1">IF('Log_working_3-way'!$D340="","",'True_Odds_Calculator_3-way'!O339/'True_Odds_Calculator_3-way'!B339-1)</f>
        <v>#NAME?</v>
      </c>
      <c r="J340" s="6" t="e">
        <f ca="1">IF('Log_working_3-way'!$D340="","",'True_Odds_Calculator_3-way'!#REF!/'True_Odds_Calculator_3-way'!C339-1)</f>
        <v>#NAME?</v>
      </c>
      <c r="K340" s="6" t="e">
        <f ca="1">IF('Log_working_3-way'!$D340="","",1/'True_Odds_Calculator_3-way'!A339+1/'True_Odds_Calculator_3-way'!B339+1/'True_Odds_Calculator_3-way'!C339-1)</f>
        <v>#NAME?</v>
      </c>
    </row>
    <row r="341" spans="4:11" x14ac:dyDescent="0.25">
      <c r="D341" t="e">
        <f ca="1">solve_for_c('True_Odds_Calculator_3-way'!A340,'True_Odds_Calculator_3-way'!B340,'True_Odds_Calculator_3-way'!C340,'Log_working_3-way'!B$1,'Log_working_3-way'!B$2)</f>
        <v>#NAME?</v>
      </c>
      <c r="F341" s="6" t="e">
        <f ca="1">IF('Log_working_3-way'!D341="","",1/'True_Odds_Calculator_3-way'!N340+1/'True_Odds_Calculator_3-way'!O340+1/'True_Odds_Calculator_3-way'!#REF!-1)</f>
        <v>#NAME?</v>
      </c>
      <c r="H341" s="6" t="e">
        <f ca="1">IF('Log_working_3-way'!$D341="","",'True_Odds_Calculator_3-way'!N340/'True_Odds_Calculator_3-way'!A340-1)</f>
        <v>#NAME?</v>
      </c>
      <c r="I341" s="6" t="e">
        <f ca="1">IF('Log_working_3-way'!$D341="","",'True_Odds_Calculator_3-way'!O340/'True_Odds_Calculator_3-way'!B340-1)</f>
        <v>#NAME?</v>
      </c>
      <c r="J341" s="6" t="e">
        <f ca="1">IF('Log_working_3-way'!$D341="","",'True_Odds_Calculator_3-way'!#REF!/'True_Odds_Calculator_3-way'!C340-1)</f>
        <v>#NAME?</v>
      </c>
      <c r="K341" s="6" t="e">
        <f ca="1">IF('Log_working_3-way'!$D341="","",1/'True_Odds_Calculator_3-way'!A340+1/'True_Odds_Calculator_3-way'!B340+1/'True_Odds_Calculator_3-way'!C340-1)</f>
        <v>#NAME?</v>
      </c>
    </row>
    <row r="342" spans="4:11" x14ac:dyDescent="0.25">
      <c r="D342" t="e">
        <f ca="1">solve_for_c('True_Odds_Calculator_3-way'!A341,'True_Odds_Calculator_3-way'!B341,'True_Odds_Calculator_3-way'!C341,'Log_working_3-way'!B$1,'Log_working_3-way'!B$2)</f>
        <v>#NAME?</v>
      </c>
      <c r="F342" s="6" t="e">
        <f ca="1">IF('Log_working_3-way'!D342="","",1/'True_Odds_Calculator_3-way'!N341+1/'True_Odds_Calculator_3-way'!O341+1/'True_Odds_Calculator_3-way'!#REF!-1)</f>
        <v>#NAME?</v>
      </c>
      <c r="H342" s="6" t="e">
        <f ca="1">IF('Log_working_3-way'!$D342="","",'True_Odds_Calculator_3-way'!N341/'True_Odds_Calculator_3-way'!A341-1)</f>
        <v>#NAME?</v>
      </c>
      <c r="I342" s="6" t="e">
        <f ca="1">IF('Log_working_3-way'!$D342="","",'True_Odds_Calculator_3-way'!O341/'True_Odds_Calculator_3-way'!B341-1)</f>
        <v>#NAME?</v>
      </c>
      <c r="J342" s="6" t="e">
        <f ca="1">IF('Log_working_3-way'!$D342="","",'True_Odds_Calculator_3-way'!#REF!/'True_Odds_Calculator_3-way'!C341-1)</f>
        <v>#NAME?</v>
      </c>
      <c r="K342" s="6" t="e">
        <f ca="1">IF('Log_working_3-way'!$D342="","",1/'True_Odds_Calculator_3-way'!A341+1/'True_Odds_Calculator_3-way'!B341+1/'True_Odds_Calculator_3-way'!C341-1)</f>
        <v>#NAME?</v>
      </c>
    </row>
    <row r="343" spans="4:11" x14ac:dyDescent="0.25">
      <c r="D343" t="e">
        <f ca="1">solve_for_c('True_Odds_Calculator_3-way'!A342,'True_Odds_Calculator_3-way'!B342,'True_Odds_Calculator_3-way'!C342,'Log_working_3-way'!B$1,'Log_working_3-way'!B$2)</f>
        <v>#NAME?</v>
      </c>
      <c r="F343" s="6" t="e">
        <f ca="1">IF('Log_working_3-way'!D343="","",1/'True_Odds_Calculator_3-way'!N342+1/'True_Odds_Calculator_3-way'!O342+1/'True_Odds_Calculator_3-way'!#REF!-1)</f>
        <v>#NAME?</v>
      </c>
      <c r="H343" s="6" t="e">
        <f ca="1">IF('Log_working_3-way'!$D343="","",'True_Odds_Calculator_3-way'!N342/'True_Odds_Calculator_3-way'!A342-1)</f>
        <v>#NAME?</v>
      </c>
      <c r="I343" s="6" t="e">
        <f ca="1">IF('Log_working_3-way'!$D343="","",'True_Odds_Calculator_3-way'!O342/'True_Odds_Calculator_3-way'!B342-1)</f>
        <v>#NAME?</v>
      </c>
      <c r="J343" s="6" t="e">
        <f ca="1">IF('Log_working_3-way'!$D343="","",'True_Odds_Calculator_3-way'!#REF!/'True_Odds_Calculator_3-way'!C342-1)</f>
        <v>#NAME?</v>
      </c>
      <c r="K343" s="6" t="e">
        <f ca="1">IF('Log_working_3-way'!$D343="","",1/'True_Odds_Calculator_3-way'!A342+1/'True_Odds_Calculator_3-way'!B342+1/'True_Odds_Calculator_3-way'!C342-1)</f>
        <v>#NAME?</v>
      </c>
    </row>
    <row r="344" spans="4:11" x14ac:dyDescent="0.25">
      <c r="D344" t="e">
        <f ca="1">solve_for_c('True_Odds_Calculator_3-way'!A343,'True_Odds_Calculator_3-way'!B343,'True_Odds_Calculator_3-way'!C343,'Log_working_3-way'!B$1,'Log_working_3-way'!B$2)</f>
        <v>#NAME?</v>
      </c>
      <c r="F344" s="6" t="e">
        <f ca="1">IF('Log_working_3-way'!D344="","",1/'True_Odds_Calculator_3-way'!N343+1/'True_Odds_Calculator_3-way'!O343+1/'True_Odds_Calculator_3-way'!#REF!-1)</f>
        <v>#NAME?</v>
      </c>
      <c r="H344" s="6" t="e">
        <f ca="1">IF('Log_working_3-way'!$D344="","",'True_Odds_Calculator_3-way'!N343/'True_Odds_Calculator_3-way'!A343-1)</f>
        <v>#NAME?</v>
      </c>
      <c r="I344" s="6" t="e">
        <f ca="1">IF('Log_working_3-way'!$D344="","",'True_Odds_Calculator_3-way'!O343/'True_Odds_Calculator_3-way'!B343-1)</f>
        <v>#NAME?</v>
      </c>
      <c r="J344" s="6" t="e">
        <f ca="1">IF('Log_working_3-way'!$D344="","",'True_Odds_Calculator_3-way'!#REF!/'True_Odds_Calculator_3-way'!C343-1)</f>
        <v>#NAME?</v>
      </c>
      <c r="K344" s="6" t="e">
        <f ca="1">IF('Log_working_3-way'!$D344="","",1/'True_Odds_Calculator_3-way'!A343+1/'True_Odds_Calculator_3-way'!B343+1/'True_Odds_Calculator_3-way'!C343-1)</f>
        <v>#NAME?</v>
      </c>
    </row>
    <row r="345" spans="4:11" x14ac:dyDescent="0.25">
      <c r="D345" t="e">
        <f ca="1">solve_for_c('True_Odds_Calculator_3-way'!A344,'True_Odds_Calculator_3-way'!B344,'True_Odds_Calculator_3-way'!C344,'Log_working_3-way'!B$1,'Log_working_3-way'!B$2)</f>
        <v>#NAME?</v>
      </c>
      <c r="F345" s="6" t="e">
        <f ca="1">IF('Log_working_3-way'!D345="","",1/'True_Odds_Calculator_3-way'!N344+1/'True_Odds_Calculator_3-way'!O344+1/'True_Odds_Calculator_3-way'!#REF!-1)</f>
        <v>#NAME?</v>
      </c>
      <c r="H345" s="6" t="e">
        <f ca="1">IF('Log_working_3-way'!$D345="","",'True_Odds_Calculator_3-way'!N344/'True_Odds_Calculator_3-way'!A344-1)</f>
        <v>#NAME?</v>
      </c>
      <c r="I345" s="6" t="e">
        <f ca="1">IF('Log_working_3-way'!$D345="","",'True_Odds_Calculator_3-way'!O344/'True_Odds_Calculator_3-way'!B344-1)</f>
        <v>#NAME?</v>
      </c>
      <c r="J345" s="6" t="e">
        <f ca="1">IF('Log_working_3-way'!$D345="","",'True_Odds_Calculator_3-way'!#REF!/'True_Odds_Calculator_3-way'!C344-1)</f>
        <v>#NAME?</v>
      </c>
      <c r="K345" s="6" t="e">
        <f ca="1">IF('Log_working_3-way'!$D345="","",1/'True_Odds_Calculator_3-way'!A344+1/'True_Odds_Calculator_3-way'!B344+1/'True_Odds_Calculator_3-way'!C344-1)</f>
        <v>#NAME?</v>
      </c>
    </row>
    <row r="346" spans="4:11" x14ac:dyDescent="0.25">
      <c r="D346" t="e">
        <f ca="1">solve_for_c('True_Odds_Calculator_3-way'!A345,'True_Odds_Calculator_3-way'!B345,'True_Odds_Calculator_3-way'!C345,'Log_working_3-way'!B$1,'Log_working_3-way'!B$2)</f>
        <v>#NAME?</v>
      </c>
      <c r="F346" s="6" t="e">
        <f ca="1">IF('Log_working_3-way'!D346="","",1/'True_Odds_Calculator_3-way'!N345+1/'True_Odds_Calculator_3-way'!O345+1/'True_Odds_Calculator_3-way'!#REF!-1)</f>
        <v>#NAME?</v>
      </c>
      <c r="H346" s="6" t="e">
        <f ca="1">IF('Log_working_3-way'!$D346="","",'True_Odds_Calculator_3-way'!N345/'True_Odds_Calculator_3-way'!A345-1)</f>
        <v>#NAME?</v>
      </c>
      <c r="I346" s="6" t="e">
        <f ca="1">IF('Log_working_3-way'!$D346="","",'True_Odds_Calculator_3-way'!O345/'True_Odds_Calculator_3-way'!B345-1)</f>
        <v>#NAME?</v>
      </c>
      <c r="J346" s="6" t="e">
        <f ca="1">IF('Log_working_3-way'!$D346="","",'True_Odds_Calculator_3-way'!#REF!/'True_Odds_Calculator_3-way'!C345-1)</f>
        <v>#NAME?</v>
      </c>
      <c r="K346" s="6" t="e">
        <f ca="1">IF('Log_working_3-way'!$D346="","",1/'True_Odds_Calculator_3-way'!A345+1/'True_Odds_Calculator_3-way'!B345+1/'True_Odds_Calculator_3-way'!C345-1)</f>
        <v>#NAME?</v>
      </c>
    </row>
    <row r="347" spans="4:11" x14ac:dyDescent="0.25">
      <c r="D347" t="e">
        <f ca="1">solve_for_c('True_Odds_Calculator_3-way'!A346,'True_Odds_Calculator_3-way'!B346,'True_Odds_Calculator_3-way'!C346,'Log_working_3-way'!B$1,'Log_working_3-way'!B$2)</f>
        <v>#NAME?</v>
      </c>
      <c r="F347" s="6" t="e">
        <f ca="1">IF('Log_working_3-way'!D347="","",1/'True_Odds_Calculator_3-way'!N346+1/'True_Odds_Calculator_3-way'!O346+1/'True_Odds_Calculator_3-way'!#REF!-1)</f>
        <v>#NAME?</v>
      </c>
      <c r="H347" s="6" t="e">
        <f ca="1">IF('Log_working_3-way'!$D347="","",'True_Odds_Calculator_3-way'!N346/'True_Odds_Calculator_3-way'!A346-1)</f>
        <v>#NAME?</v>
      </c>
      <c r="I347" s="6" t="e">
        <f ca="1">IF('Log_working_3-way'!$D347="","",'True_Odds_Calculator_3-way'!O346/'True_Odds_Calculator_3-way'!B346-1)</f>
        <v>#NAME?</v>
      </c>
      <c r="J347" s="6" t="e">
        <f ca="1">IF('Log_working_3-way'!$D347="","",'True_Odds_Calculator_3-way'!#REF!/'True_Odds_Calculator_3-way'!C346-1)</f>
        <v>#NAME?</v>
      </c>
      <c r="K347" s="6" t="e">
        <f ca="1">IF('Log_working_3-way'!$D347="","",1/'True_Odds_Calculator_3-way'!A346+1/'True_Odds_Calculator_3-way'!B346+1/'True_Odds_Calculator_3-way'!C346-1)</f>
        <v>#NAME?</v>
      </c>
    </row>
    <row r="348" spans="4:11" x14ac:dyDescent="0.25">
      <c r="D348" t="e">
        <f ca="1">solve_for_c('True_Odds_Calculator_3-way'!A347,'True_Odds_Calculator_3-way'!B347,'True_Odds_Calculator_3-way'!C347,'Log_working_3-way'!B$1,'Log_working_3-way'!B$2)</f>
        <v>#NAME?</v>
      </c>
      <c r="F348" s="6" t="e">
        <f ca="1">IF('Log_working_3-way'!D348="","",1/'True_Odds_Calculator_3-way'!N347+1/'True_Odds_Calculator_3-way'!O347+1/'True_Odds_Calculator_3-way'!#REF!-1)</f>
        <v>#NAME?</v>
      </c>
      <c r="H348" s="6" t="e">
        <f ca="1">IF('Log_working_3-way'!$D348="","",'True_Odds_Calculator_3-way'!N347/'True_Odds_Calculator_3-way'!A347-1)</f>
        <v>#NAME?</v>
      </c>
      <c r="I348" s="6" t="e">
        <f ca="1">IF('Log_working_3-way'!$D348="","",'True_Odds_Calculator_3-way'!O347/'True_Odds_Calculator_3-way'!B347-1)</f>
        <v>#NAME?</v>
      </c>
      <c r="J348" s="6" t="e">
        <f ca="1">IF('Log_working_3-way'!$D348="","",'True_Odds_Calculator_3-way'!#REF!/'True_Odds_Calculator_3-way'!C347-1)</f>
        <v>#NAME?</v>
      </c>
      <c r="K348" s="6" t="e">
        <f ca="1">IF('Log_working_3-way'!$D348="","",1/'True_Odds_Calculator_3-way'!A347+1/'True_Odds_Calculator_3-way'!B347+1/'True_Odds_Calculator_3-way'!C347-1)</f>
        <v>#NAME?</v>
      </c>
    </row>
    <row r="349" spans="4:11" x14ac:dyDescent="0.25">
      <c r="D349" t="e">
        <f ca="1">solve_for_c('True_Odds_Calculator_3-way'!A348,'True_Odds_Calculator_3-way'!B348,'True_Odds_Calculator_3-way'!C348,'Log_working_3-way'!B$1,'Log_working_3-way'!B$2)</f>
        <v>#NAME?</v>
      </c>
      <c r="F349" s="6" t="e">
        <f ca="1">IF('Log_working_3-way'!D349="","",1/'True_Odds_Calculator_3-way'!N348+1/'True_Odds_Calculator_3-way'!O348+1/'True_Odds_Calculator_3-way'!#REF!-1)</f>
        <v>#NAME?</v>
      </c>
      <c r="H349" s="6" t="e">
        <f ca="1">IF('Log_working_3-way'!$D349="","",'True_Odds_Calculator_3-way'!N348/'True_Odds_Calculator_3-way'!A348-1)</f>
        <v>#NAME?</v>
      </c>
      <c r="I349" s="6" t="e">
        <f ca="1">IF('Log_working_3-way'!$D349="","",'True_Odds_Calculator_3-way'!O348/'True_Odds_Calculator_3-way'!B348-1)</f>
        <v>#NAME?</v>
      </c>
      <c r="J349" s="6" t="e">
        <f ca="1">IF('Log_working_3-way'!$D349="","",'True_Odds_Calculator_3-way'!#REF!/'True_Odds_Calculator_3-way'!C348-1)</f>
        <v>#NAME?</v>
      </c>
      <c r="K349" s="6" t="e">
        <f ca="1">IF('Log_working_3-way'!$D349="","",1/'True_Odds_Calculator_3-way'!A348+1/'True_Odds_Calculator_3-way'!B348+1/'True_Odds_Calculator_3-way'!C348-1)</f>
        <v>#NAME?</v>
      </c>
    </row>
    <row r="350" spans="4:11" x14ac:dyDescent="0.25">
      <c r="D350" t="e">
        <f ca="1">solve_for_c('True_Odds_Calculator_3-way'!A349,'True_Odds_Calculator_3-way'!B349,'True_Odds_Calculator_3-way'!C349,'Log_working_3-way'!B$1,'Log_working_3-way'!B$2)</f>
        <v>#NAME?</v>
      </c>
      <c r="F350" s="6" t="e">
        <f ca="1">IF('Log_working_3-way'!D350="","",1/'True_Odds_Calculator_3-way'!N349+1/'True_Odds_Calculator_3-way'!O349+1/'True_Odds_Calculator_3-way'!#REF!-1)</f>
        <v>#NAME?</v>
      </c>
      <c r="H350" s="6" t="e">
        <f ca="1">IF('Log_working_3-way'!$D350="","",'True_Odds_Calculator_3-way'!N349/'True_Odds_Calculator_3-way'!A349-1)</f>
        <v>#NAME?</v>
      </c>
      <c r="I350" s="6" t="e">
        <f ca="1">IF('Log_working_3-way'!$D350="","",'True_Odds_Calculator_3-way'!O349/'True_Odds_Calculator_3-way'!B349-1)</f>
        <v>#NAME?</v>
      </c>
      <c r="J350" s="6" t="e">
        <f ca="1">IF('Log_working_3-way'!$D350="","",'True_Odds_Calculator_3-way'!#REF!/'True_Odds_Calculator_3-way'!C349-1)</f>
        <v>#NAME?</v>
      </c>
      <c r="K350" s="6" t="e">
        <f ca="1">IF('Log_working_3-way'!$D350="","",1/'True_Odds_Calculator_3-way'!A349+1/'True_Odds_Calculator_3-way'!B349+1/'True_Odds_Calculator_3-way'!C349-1)</f>
        <v>#NAME?</v>
      </c>
    </row>
    <row r="351" spans="4:11" x14ac:dyDescent="0.25">
      <c r="D351" t="e">
        <f ca="1">solve_for_c('True_Odds_Calculator_3-way'!A350,'True_Odds_Calculator_3-way'!B350,'True_Odds_Calculator_3-way'!C350,'Log_working_3-way'!B$1,'Log_working_3-way'!B$2)</f>
        <v>#NAME?</v>
      </c>
      <c r="F351" s="6" t="e">
        <f ca="1">IF('Log_working_3-way'!D351="","",1/'True_Odds_Calculator_3-way'!N350+1/'True_Odds_Calculator_3-way'!O350+1/'True_Odds_Calculator_3-way'!#REF!-1)</f>
        <v>#NAME?</v>
      </c>
      <c r="H351" s="6" t="e">
        <f ca="1">IF('Log_working_3-way'!$D351="","",'True_Odds_Calculator_3-way'!N350/'True_Odds_Calculator_3-way'!A350-1)</f>
        <v>#NAME?</v>
      </c>
      <c r="I351" s="6" t="e">
        <f ca="1">IF('Log_working_3-way'!$D351="","",'True_Odds_Calculator_3-way'!O350/'True_Odds_Calculator_3-way'!B350-1)</f>
        <v>#NAME?</v>
      </c>
      <c r="J351" s="6" t="e">
        <f ca="1">IF('Log_working_3-way'!$D351="","",'True_Odds_Calculator_3-way'!#REF!/'True_Odds_Calculator_3-way'!C350-1)</f>
        <v>#NAME?</v>
      </c>
      <c r="K351" s="6" t="e">
        <f ca="1">IF('Log_working_3-way'!$D351="","",1/'True_Odds_Calculator_3-way'!A350+1/'True_Odds_Calculator_3-way'!B350+1/'True_Odds_Calculator_3-way'!C350-1)</f>
        <v>#NAME?</v>
      </c>
    </row>
    <row r="352" spans="4:11" x14ac:dyDescent="0.25">
      <c r="D352" t="e">
        <f ca="1">solve_for_c('True_Odds_Calculator_3-way'!A351,'True_Odds_Calculator_3-way'!B351,'True_Odds_Calculator_3-way'!C351,'Log_working_3-way'!B$1,'Log_working_3-way'!B$2)</f>
        <v>#NAME?</v>
      </c>
      <c r="F352" s="6" t="e">
        <f ca="1">IF('Log_working_3-way'!D352="","",1/'True_Odds_Calculator_3-way'!N351+1/'True_Odds_Calculator_3-way'!O351+1/'True_Odds_Calculator_3-way'!#REF!-1)</f>
        <v>#NAME?</v>
      </c>
      <c r="H352" s="6" t="e">
        <f ca="1">IF('Log_working_3-way'!$D352="","",'True_Odds_Calculator_3-way'!N351/'True_Odds_Calculator_3-way'!A351-1)</f>
        <v>#NAME?</v>
      </c>
      <c r="I352" s="6" t="e">
        <f ca="1">IF('Log_working_3-way'!$D352="","",'True_Odds_Calculator_3-way'!O351/'True_Odds_Calculator_3-way'!B351-1)</f>
        <v>#NAME?</v>
      </c>
      <c r="J352" s="6" t="e">
        <f ca="1">IF('Log_working_3-way'!$D352="","",'True_Odds_Calculator_3-way'!#REF!/'True_Odds_Calculator_3-way'!C351-1)</f>
        <v>#NAME?</v>
      </c>
      <c r="K352" s="6" t="e">
        <f ca="1">IF('Log_working_3-way'!$D352="","",1/'True_Odds_Calculator_3-way'!A351+1/'True_Odds_Calculator_3-way'!B351+1/'True_Odds_Calculator_3-way'!C351-1)</f>
        <v>#NAME?</v>
      </c>
    </row>
    <row r="353" spans="4:11" x14ac:dyDescent="0.25">
      <c r="D353" t="e">
        <f ca="1">solve_for_c('True_Odds_Calculator_3-way'!A352,'True_Odds_Calculator_3-way'!B352,'True_Odds_Calculator_3-way'!C352,'Log_working_3-way'!B$1,'Log_working_3-way'!B$2)</f>
        <v>#NAME?</v>
      </c>
      <c r="F353" s="6" t="e">
        <f ca="1">IF('Log_working_3-way'!D353="","",1/'True_Odds_Calculator_3-way'!N352+1/'True_Odds_Calculator_3-way'!O352+1/'True_Odds_Calculator_3-way'!#REF!-1)</f>
        <v>#NAME?</v>
      </c>
      <c r="H353" s="6" t="e">
        <f ca="1">IF('Log_working_3-way'!$D353="","",'True_Odds_Calculator_3-way'!N352/'True_Odds_Calculator_3-way'!A352-1)</f>
        <v>#NAME?</v>
      </c>
      <c r="I353" s="6" t="e">
        <f ca="1">IF('Log_working_3-way'!$D353="","",'True_Odds_Calculator_3-way'!O352/'True_Odds_Calculator_3-way'!B352-1)</f>
        <v>#NAME?</v>
      </c>
      <c r="J353" s="6" t="e">
        <f ca="1">IF('Log_working_3-way'!$D353="","",'True_Odds_Calculator_3-way'!#REF!/'True_Odds_Calculator_3-way'!C352-1)</f>
        <v>#NAME?</v>
      </c>
      <c r="K353" s="6" t="e">
        <f ca="1">IF('Log_working_3-way'!$D353="","",1/'True_Odds_Calculator_3-way'!A352+1/'True_Odds_Calculator_3-way'!B352+1/'True_Odds_Calculator_3-way'!C352-1)</f>
        <v>#NAME?</v>
      </c>
    </row>
    <row r="354" spans="4:11" x14ac:dyDescent="0.25">
      <c r="D354" t="e">
        <f ca="1">solve_for_c('True_Odds_Calculator_3-way'!A353,'True_Odds_Calculator_3-way'!B353,'True_Odds_Calculator_3-way'!C353,'Log_working_3-way'!B$1,'Log_working_3-way'!B$2)</f>
        <v>#NAME?</v>
      </c>
      <c r="F354" s="6" t="e">
        <f ca="1">IF('Log_working_3-way'!D354="","",1/'True_Odds_Calculator_3-way'!N353+1/'True_Odds_Calculator_3-way'!O353+1/'True_Odds_Calculator_3-way'!#REF!-1)</f>
        <v>#NAME?</v>
      </c>
      <c r="H354" s="6" t="e">
        <f ca="1">IF('Log_working_3-way'!$D354="","",'True_Odds_Calculator_3-way'!N353/'True_Odds_Calculator_3-way'!A353-1)</f>
        <v>#NAME?</v>
      </c>
      <c r="I354" s="6" t="e">
        <f ca="1">IF('Log_working_3-way'!$D354="","",'True_Odds_Calculator_3-way'!O353/'True_Odds_Calculator_3-way'!B353-1)</f>
        <v>#NAME?</v>
      </c>
      <c r="J354" s="6" t="e">
        <f ca="1">IF('Log_working_3-way'!$D354="","",'True_Odds_Calculator_3-way'!#REF!/'True_Odds_Calculator_3-way'!C353-1)</f>
        <v>#NAME?</v>
      </c>
      <c r="K354" s="6" t="e">
        <f ca="1">IF('Log_working_3-way'!$D354="","",1/'True_Odds_Calculator_3-way'!A353+1/'True_Odds_Calculator_3-way'!B353+1/'True_Odds_Calculator_3-way'!C353-1)</f>
        <v>#NAME?</v>
      </c>
    </row>
    <row r="355" spans="4:11" x14ac:dyDescent="0.25">
      <c r="D355" t="e">
        <f ca="1">solve_for_c('True_Odds_Calculator_3-way'!A354,'True_Odds_Calculator_3-way'!B354,'True_Odds_Calculator_3-way'!C354,'Log_working_3-way'!B$1,'Log_working_3-way'!B$2)</f>
        <v>#NAME?</v>
      </c>
      <c r="F355" s="6" t="e">
        <f ca="1">IF('Log_working_3-way'!D355="","",1/'True_Odds_Calculator_3-way'!N354+1/'True_Odds_Calculator_3-way'!O354+1/'True_Odds_Calculator_3-way'!#REF!-1)</f>
        <v>#NAME?</v>
      </c>
      <c r="H355" s="6" t="e">
        <f ca="1">IF('Log_working_3-way'!$D355="","",'True_Odds_Calculator_3-way'!N354/'True_Odds_Calculator_3-way'!A354-1)</f>
        <v>#NAME?</v>
      </c>
      <c r="I355" s="6" t="e">
        <f ca="1">IF('Log_working_3-way'!$D355="","",'True_Odds_Calculator_3-way'!O354/'True_Odds_Calculator_3-way'!B354-1)</f>
        <v>#NAME?</v>
      </c>
      <c r="J355" s="6" t="e">
        <f ca="1">IF('Log_working_3-way'!$D355="","",'True_Odds_Calculator_3-way'!#REF!/'True_Odds_Calculator_3-way'!C354-1)</f>
        <v>#NAME?</v>
      </c>
      <c r="K355" s="6" t="e">
        <f ca="1">IF('Log_working_3-way'!$D355="","",1/'True_Odds_Calculator_3-way'!A354+1/'True_Odds_Calculator_3-way'!B354+1/'True_Odds_Calculator_3-way'!C354-1)</f>
        <v>#NAME?</v>
      </c>
    </row>
    <row r="356" spans="4:11" x14ac:dyDescent="0.25">
      <c r="D356" t="e">
        <f ca="1">solve_for_c('True_Odds_Calculator_3-way'!A355,'True_Odds_Calculator_3-way'!B355,'True_Odds_Calculator_3-way'!C355,'Log_working_3-way'!B$1,'Log_working_3-way'!B$2)</f>
        <v>#NAME?</v>
      </c>
      <c r="F356" s="6" t="e">
        <f ca="1">IF('Log_working_3-way'!D356="","",1/'True_Odds_Calculator_3-way'!N355+1/'True_Odds_Calculator_3-way'!O355+1/'True_Odds_Calculator_3-way'!#REF!-1)</f>
        <v>#NAME?</v>
      </c>
      <c r="H356" s="6" t="e">
        <f ca="1">IF('Log_working_3-way'!$D356="","",'True_Odds_Calculator_3-way'!N355/'True_Odds_Calculator_3-way'!A355-1)</f>
        <v>#NAME?</v>
      </c>
      <c r="I356" s="6" t="e">
        <f ca="1">IF('Log_working_3-way'!$D356="","",'True_Odds_Calculator_3-way'!O355/'True_Odds_Calculator_3-way'!B355-1)</f>
        <v>#NAME?</v>
      </c>
      <c r="J356" s="6" t="e">
        <f ca="1">IF('Log_working_3-way'!$D356="","",'True_Odds_Calculator_3-way'!#REF!/'True_Odds_Calculator_3-way'!C355-1)</f>
        <v>#NAME?</v>
      </c>
      <c r="K356" s="6" t="e">
        <f ca="1">IF('Log_working_3-way'!$D356="","",1/'True_Odds_Calculator_3-way'!A355+1/'True_Odds_Calculator_3-way'!B355+1/'True_Odds_Calculator_3-way'!C355-1)</f>
        <v>#NAME?</v>
      </c>
    </row>
    <row r="357" spans="4:11" x14ac:dyDescent="0.25">
      <c r="D357" t="e">
        <f ca="1">solve_for_c('True_Odds_Calculator_3-way'!A356,'True_Odds_Calculator_3-way'!B356,'True_Odds_Calculator_3-way'!C356,'Log_working_3-way'!B$1,'Log_working_3-way'!B$2)</f>
        <v>#NAME?</v>
      </c>
      <c r="F357" s="6" t="e">
        <f ca="1">IF('Log_working_3-way'!D357="","",1/'True_Odds_Calculator_3-way'!N356+1/'True_Odds_Calculator_3-way'!O356+1/'True_Odds_Calculator_3-way'!#REF!-1)</f>
        <v>#NAME?</v>
      </c>
      <c r="H357" s="6" t="e">
        <f ca="1">IF('Log_working_3-way'!$D357="","",'True_Odds_Calculator_3-way'!N356/'True_Odds_Calculator_3-way'!A356-1)</f>
        <v>#NAME?</v>
      </c>
      <c r="I357" s="6" t="e">
        <f ca="1">IF('Log_working_3-way'!$D357="","",'True_Odds_Calculator_3-way'!O356/'True_Odds_Calculator_3-way'!B356-1)</f>
        <v>#NAME?</v>
      </c>
      <c r="J357" s="6" t="e">
        <f ca="1">IF('Log_working_3-way'!$D357="","",'True_Odds_Calculator_3-way'!#REF!/'True_Odds_Calculator_3-way'!C356-1)</f>
        <v>#NAME?</v>
      </c>
      <c r="K357" s="6" t="e">
        <f ca="1">IF('Log_working_3-way'!$D357="","",1/'True_Odds_Calculator_3-way'!A356+1/'True_Odds_Calculator_3-way'!B356+1/'True_Odds_Calculator_3-way'!C356-1)</f>
        <v>#NAME?</v>
      </c>
    </row>
    <row r="358" spans="4:11" x14ac:dyDescent="0.25">
      <c r="D358" t="e">
        <f ca="1">solve_for_c('True_Odds_Calculator_3-way'!A357,'True_Odds_Calculator_3-way'!B357,'True_Odds_Calculator_3-way'!C357,'Log_working_3-way'!B$1,'Log_working_3-way'!B$2)</f>
        <v>#NAME?</v>
      </c>
      <c r="F358" s="6" t="e">
        <f ca="1">IF('Log_working_3-way'!D358="","",1/'True_Odds_Calculator_3-way'!N357+1/'True_Odds_Calculator_3-way'!O357+1/'True_Odds_Calculator_3-way'!#REF!-1)</f>
        <v>#NAME?</v>
      </c>
      <c r="H358" s="6" t="e">
        <f ca="1">IF('Log_working_3-way'!$D358="","",'True_Odds_Calculator_3-way'!N357/'True_Odds_Calculator_3-way'!A357-1)</f>
        <v>#NAME?</v>
      </c>
      <c r="I358" s="6" t="e">
        <f ca="1">IF('Log_working_3-way'!$D358="","",'True_Odds_Calculator_3-way'!O357/'True_Odds_Calculator_3-way'!B357-1)</f>
        <v>#NAME?</v>
      </c>
      <c r="J358" s="6" t="e">
        <f ca="1">IF('Log_working_3-way'!$D358="","",'True_Odds_Calculator_3-way'!#REF!/'True_Odds_Calculator_3-way'!C357-1)</f>
        <v>#NAME?</v>
      </c>
      <c r="K358" s="6" t="e">
        <f ca="1">IF('Log_working_3-way'!$D358="","",1/'True_Odds_Calculator_3-way'!A357+1/'True_Odds_Calculator_3-way'!B357+1/'True_Odds_Calculator_3-way'!C357-1)</f>
        <v>#NAME?</v>
      </c>
    </row>
    <row r="359" spans="4:11" x14ac:dyDescent="0.25">
      <c r="D359" t="e">
        <f ca="1">solve_for_c('True_Odds_Calculator_3-way'!A358,'True_Odds_Calculator_3-way'!B358,'True_Odds_Calculator_3-way'!C358,'Log_working_3-way'!B$1,'Log_working_3-way'!B$2)</f>
        <v>#NAME?</v>
      </c>
      <c r="F359" s="6" t="e">
        <f ca="1">IF('Log_working_3-way'!D359="","",1/'True_Odds_Calculator_3-way'!N358+1/'True_Odds_Calculator_3-way'!O358+1/'True_Odds_Calculator_3-way'!#REF!-1)</f>
        <v>#NAME?</v>
      </c>
      <c r="H359" s="6" t="e">
        <f ca="1">IF('Log_working_3-way'!$D359="","",'True_Odds_Calculator_3-way'!N358/'True_Odds_Calculator_3-way'!A358-1)</f>
        <v>#NAME?</v>
      </c>
      <c r="I359" s="6" t="e">
        <f ca="1">IF('Log_working_3-way'!$D359="","",'True_Odds_Calculator_3-way'!O358/'True_Odds_Calculator_3-way'!B358-1)</f>
        <v>#NAME?</v>
      </c>
      <c r="J359" s="6" t="e">
        <f ca="1">IF('Log_working_3-way'!$D359="","",'True_Odds_Calculator_3-way'!#REF!/'True_Odds_Calculator_3-way'!C358-1)</f>
        <v>#NAME?</v>
      </c>
      <c r="K359" s="6" t="e">
        <f ca="1">IF('Log_working_3-way'!$D359="","",1/'True_Odds_Calculator_3-way'!A358+1/'True_Odds_Calculator_3-way'!B358+1/'True_Odds_Calculator_3-way'!C358-1)</f>
        <v>#NAME?</v>
      </c>
    </row>
    <row r="360" spans="4:11" x14ac:dyDescent="0.25">
      <c r="D360" t="e">
        <f ca="1">solve_for_c('True_Odds_Calculator_3-way'!A359,'True_Odds_Calculator_3-way'!B359,'True_Odds_Calculator_3-way'!C359,'Log_working_3-way'!B$1,'Log_working_3-way'!B$2)</f>
        <v>#NAME?</v>
      </c>
      <c r="F360" s="6" t="e">
        <f ca="1">IF('Log_working_3-way'!D360="","",1/'True_Odds_Calculator_3-way'!N359+1/'True_Odds_Calculator_3-way'!O359+1/'True_Odds_Calculator_3-way'!#REF!-1)</f>
        <v>#NAME?</v>
      </c>
      <c r="H360" s="6" t="e">
        <f ca="1">IF('Log_working_3-way'!$D360="","",'True_Odds_Calculator_3-way'!N359/'True_Odds_Calculator_3-way'!A359-1)</f>
        <v>#NAME?</v>
      </c>
      <c r="I360" s="6" t="e">
        <f ca="1">IF('Log_working_3-way'!$D360="","",'True_Odds_Calculator_3-way'!O359/'True_Odds_Calculator_3-way'!B359-1)</f>
        <v>#NAME?</v>
      </c>
      <c r="J360" s="6" t="e">
        <f ca="1">IF('Log_working_3-way'!$D360="","",'True_Odds_Calculator_3-way'!#REF!/'True_Odds_Calculator_3-way'!C359-1)</f>
        <v>#NAME?</v>
      </c>
      <c r="K360" s="6" t="e">
        <f ca="1">IF('Log_working_3-way'!$D360="","",1/'True_Odds_Calculator_3-way'!A359+1/'True_Odds_Calculator_3-way'!B359+1/'True_Odds_Calculator_3-way'!C359-1)</f>
        <v>#NAME?</v>
      </c>
    </row>
    <row r="361" spans="4:11" x14ac:dyDescent="0.25">
      <c r="D361" t="e">
        <f ca="1">solve_for_c('True_Odds_Calculator_3-way'!A360,'True_Odds_Calculator_3-way'!B360,'True_Odds_Calculator_3-way'!C360,'Log_working_3-way'!B$1,'Log_working_3-way'!B$2)</f>
        <v>#NAME?</v>
      </c>
      <c r="F361" s="6" t="e">
        <f ca="1">IF('Log_working_3-way'!D361="","",1/'True_Odds_Calculator_3-way'!N360+1/'True_Odds_Calculator_3-way'!O360+1/'True_Odds_Calculator_3-way'!#REF!-1)</f>
        <v>#NAME?</v>
      </c>
      <c r="H361" s="6" t="e">
        <f ca="1">IF('Log_working_3-way'!$D361="","",'True_Odds_Calculator_3-way'!N360/'True_Odds_Calculator_3-way'!A360-1)</f>
        <v>#NAME?</v>
      </c>
      <c r="I361" s="6" t="e">
        <f ca="1">IF('Log_working_3-way'!$D361="","",'True_Odds_Calculator_3-way'!O360/'True_Odds_Calculator_3-way'!B360-1)</f>
        <v>#NAME?</v>
      </c>
      <c r="J361" s="6" t="e">
        <f ca="1">IF('Log_working_3-way'!$D361="","",'True_Odds_Calculator_3-way'!#REF!/'True_Odds_Calculator_3-way'!C360-1)</f>
        <v>#NAME?</v>
      </c>
      <c r="K361" s="6" t="e">
        <f ca="1">IF('Log_working_3-way'!$D361="","",1/'True_Odds_Calculator_3-way'!A360+1/'True_Odds_Calculator_3-way'!B360+1/'True_Odds_Calculator_3-way'!C360-1)</f>
        <v>#NAME?</v>
      </c>
    </row>
    <row r="362" spans="4:11" x14ac:dyDescent="0.25">
      <c r="D362" t="e">
        <f ca="1">solve_for_c('True_Odds_Calculator_3-way'!A361,'True_Odds_Calculator_3-way'!B361,'True_Odds_Calculator_3-way'!C361,'Log_working_3-way'!B$1,'Log_working_3-way'!B$2)</f>
        <v>#NAME?</v>
      </c>
      <c r="F362" s="6" t="e">
        <f ca="1">IF('Log_working_3-way'!D362="","",1/'True_Odds_Calculator_3-way'!N361+1/'True_Odds_Calculator_3-way'!O361+1/'True_Odds_Calculator_3-way'!#REF!-1)</f>
        <v>#NAME?</v>
      </c>
      <c r="H362" s="6" t="e">
        <f ca="1">IF('Log_working_3-way'!$D362="","",'True_Odds_Calculator_3-way'!N361/'True_Odds_Calculator_3-way'!A361-1)</f>
        <v>#NAME?</v>
      </c>
      <c r="I362" s="6" t="e">
        <f ca="1">IF('Log_working_3-way'!$D362="","",'True_Odds_Calculator_3-way'!O361/'True_Odds_Calculator_3-way'!B361-1)</f>
        <v>#NAME?</v>
      </c>
      <c r="J362" s="6" t="e">
        <f ca="1">IF('Log_working_3-way'!$D362="","",'True_Odds_Calculator_3-way'!#REF!/'True_Odds_Calculator_3-way'!C361-1)</f>
        <v>#NAME?</v>
      </c>
      <c r="K362" s="6" t="e">
        <f ca="1">IF('Log_working_3-way'!$D362="","",1/'True_Odds_Calculator_3-way'!A361+1/'True_Odds_Calculator_3-way'!B361+1/'True_Odds_Calculator_3-way'!C361-1)</f>
        <v>#NAME?</v>
      </c>
    </row>
    <row r="363" spans="4:11" x14ac:dyDescent="0.25">
      <c r="D363" t="e">
        <f ca="1">solve_for_c('True_Odds_Calculator_3-way'!A362,'True_Odds_Calculator_3-way'!B362,'True_Odds_Calculator_3-way'!C362,'Log_working_3-way'!B$1,'Log_working_3-way'!B$2)</f>
        <v>#NAME?</v>
      </c>
      <c r="F363" s="6" t="e">
        <f ca="1">IF('Log_working_3-way'!D363="","",1/'True_Odds_Calculator_3-way'!N362+1/'True_Odds_Calculator_3-way'!O362+1/'True_Odds_Calculator_3-way'!#REF!-1)</f>
        <v>#NAME?</v>
      </c>
      <c r="H363" s="6" t="e">
        <f ca="1">IF('Log_working_3-way'!$D363="","",'True_Odds_Calculator_3-way'!N362/'True_Odds_Calculator_3-way'!A362-1)</f>
        <v>#NAME?</v>
      </c>
      <c r="I363" s="6" t="e">
        <f ca="1">IF('Log_working_3-way'!$D363="","",'True_Odds_Calculator_3-way'!O362/'True_Odds_Calculator_3-way'!B362-1)</f>
        <v>#NAME?</v>
      </c>
      <c r="J363" s="6" t="e">
        <f ca="1">IF('Log_working_3-way'!$D363="","",'True_Odds_Calculator_3-way'!#REF!/'True_Odds_Calculator_3-way'!C362-1)</f>
        <v>#NAME?</v>
      </c>
      <c r="K363" s="6" t="e">
        <f ca="1">IF('Log_working_3-way'!$D363="","",1/'True_Odds_Calculator_3-way'!A362+1/'True_Odds_Calculator_3-way'!B362+1/'True_Odds_Calculator_3-way'!C362-1)</f>
        <v>#NAME?</v>
      </c>
    </row>
    <row r="364" spans="4:11" x14ac:dyDescent="0.25">
      <c r="D364" t="e">
        <f ca="1">solve_for_c('True_Odds_Calculator_3-way'!A363,'True_Odds_Calculator_3-way'!B363,'True_Odds_Calculator_3-way'!C363,'Log_working_3-way'!B$1,'Log_working_3-way'!B$2)</f>
        <v>#NAME?</v>
      </c>
      <c r="F364" s="6" t="e">
        <f ca="1">IF('Log_working_3-way'!D364="","",1/'True_Odds_Calculator_3-way'!N363+1/'True_Odds_Calculator_3-way'!O363+1/'True_Odds_Calculator_3-way'!#REF!-1)</f>
        <v>#NAME?</v>
      </c>
      <c r="H364" s="6" t="e">
        <f ca="1">IF('Log_working_3-way'!$D364="","",'True_Odds_Calculator_3-way'!N363/'True_Odds_Calculator_3-way'!A363-1)</f>
        <v>#NAME?</v>
      </c>
      <c r="I364" s="6" t="e">
        <f ca="1">IF('Log_working_3-way'!$D364="","",'True_Odds_Calculator_3-way'!O363/'True_Odds_Calculator_3-way'!B363-1)</f>
        <v>#NAME?</v>
      </c>
      <c r="J364" s="6" t="e">
        <f ca="1">IF('Log_working_3-way'!$D364="","",'True_Odds_Calculator_3-way'!#REF!/'True_Odds_Calculator_3-way'!C363-1)</f>
        <v>#NAME?</v>
      </c>
      <c r="K364" s="6" t="e">
        <f ca="1">IF('Log_working_3-way'!$D364="","",1/'True_Odds_Calculator_3-way'!A363+1/'True_Odds_Calculator_3-way'!B363+1/'True_Odds_Calculator_3-way'!C363-1)</f>
        <v>#NAME?</v>
      </c>
    </row>
    <row r="365" spans="4:11" x14ac:dyDescent="0.25">
      <c r="D365" t="e">
        <f ca="1">solve_for_c('True_Odds_Calculator_3-way'!A364,'True_Odds_Calculator_3-way'!B364,'True_Odds_Calculator_3-way'!C364,'Log_working_3-way'!B$1,'Log_working_3-way'!B$2)</f>
        <v>#NAME?</v>
      </c>
      <c r="F365" s="6" t="e">
        <f ca="1">IF('Log_working_3-way'!D365="","",1/'True_Odds_Calculator_3-way'!N364+1/'True_Odds_Calculator_3-way'!O364+1/'True_Odds_Calculator_3-way'!#REF!-1)</f>
        <v>#NAME?</v>
      </c>
      <c r="H365" s="6" t="e">
        <f ca="1">IF('Log_working_3-way'!$D365="","",'True_Odds_Calculator_3-way'!N364/'True_Odds_Calculator_3-way'!A364-1)</f>
        <v>#NAME?</v>
      </c>
      <c r="I365" s="6" t="e">
        <f ca="1">IF('Log_working_3-way'!$D365="","",'True_Odds_Calculator_3-way'!O364/'True_Odds_Calculator_3-way'!B364-1)</f>
        <v>#NAME?</v>
      </c>
      <c r="J365" s="6" t="e">
        <f ca="1">IF('Log_working_3-way'!$D365="","",'True_Odds_Calculator_3-way'!#REF!/'True_Odds_Calculator_3-way'!C364-1)</f>
        <v>#NAME?</v>
      </c>
      <c r="K365" s="6" t="e">
        <f ca="1">IF('Log_working_3-way'!$D365="","",1/'True_Odds_Calculator_3-way'!A364+1/'True_Odds_Calculator_3-way'!B364+1/'True_Odds_Calculator_3-way'!C364-1)</f>
        <v>#NAME?</v>
      </c>
    </row>
    <row r="366" spans="4:11" x14ac:dyDescent="0.25">
      <c r="D366" t="e">
        <f ca="1">solve_for_c('True_Odds_Calculator_3-way'!A365,'True_Odds_Calculator_3-way'!B365,'True_Odds_Calculator_3-way'!C365,'Log_working_3-way'!B$1,'Log_working_3-way'!B$2)</f>
        <v>#NAME?</v>
      </c>
      <c r="F366" s="6" t="e">
        <f ca="1">IF('Log_working_3-way'!D366="","",1/'True_Odds_Calculator_3-way'!N365+1/'True_Odds_Calculator_3-way'!O365+1/'True_Odds_Calculator_3-way'!#REF!-1)</f>
        <v>#NAME?</v>
      </c>
      <c r="H366" s="6" t="e">
        <f ca="1">IF('Log_working_3-way'!$D366="","",'True_Odds_Calculator_3-way'!N365/'True_Odds_Calculator_3-way'!A365-1)</f>
        <v>#NAME?</v>
      </c>
      <c r="I366" s="6" t="e">
        <f ca="1">IF('Log_working_3-way'!$D366="","",'True_Odds_Calculator_3-way'!O365/'True_Odds_Calculator_3-way'!B365-1)</f>
        <v>#NAME?</v>
      </c>
      <c r="J366" s="6" t="e">
        <f ca="1">IF('Log_working_3-way'!$D366="","",'True_Odds_Calculator_3-way'!#REF!/'True_Odds_Calculator_3-way'!C365-1)</f>
        <v>#NAME?</v>
      </c>
      <c r="K366" s="6" t="e">
        <f ca="1">IF('Log_working_3-way'!$D366="","",1/'True_Odds_Calculator_3-way'!A365+1/'True_Odds_Calculator_3-way'!B365+1/'True_Odds_Calculator_3-way'!C365-1)</f>
        <v>#NAME?</v>
      </c>
    </row>
    <row r="367" spans="4:11" x14ac:dyDescent="0.25">
      <c r="D367" t="e">
        <f ca="1">solve_for_c('True_Odds_Calculator_3-way'!A366,'True_Odds_Calculator_3-way'!B366,'True_Odds_Calculator_3-way'!C366,'Log_working_3-way'!B$1,'Log_working_3-way'!B$2)</f>
        <v>#NAME?</v>
      </c>
      <c r="F367" s="6" t="e">
        <f ca="1">IF('Log_working_3-way'!D367="","",1/'True_Odds_Calculator_3-way'!N366+1/'True_Odds_Calculator_3-way'!O366+1/'True_Odds_Calculator_3-way'!#REF!-1)</f>
        <v>#NAME?</v>
      </c>
      <c r="H367" s="6" t="e">
        <f ca="1">IF('Log_working_3-way'!$D367="","",'True_Odds_Calculator_3-way'!N366/'True_Odds_Calculator_3-way'!A366-1)</f>
        <v>#NAME?</v>
      </c>
      <c r="I367" s="6" t="e">
        <f ca="1">IF('Log_working_3-way'!$D367="","",'True_Odds_Calculator_3-way'!O366/'True_Odds_Calculator_3-way'!B366-1)</f>
        <v>#NAME?</v>
      </c>
      <c r="J367" s="6" t="e">
        <f ca="1">IF('Log_working_3-way'!$D367="","",'True_Odds_Calculator_3-way'!#REF!/'True_Odds_Calculator_3-way'!C366-1)</f>
        <v>#NAME?</v>
      </c>
      <c r="K367" s="6" t="e">
        <f ca="1">IF('Log_working_3-way'!$D367="","",1/'True_Odds_Calculator_3-way'!A366+1/'True_Odds_Calculator_3-way'!B366+1/'True_Odds_Calculator_3-way'!C366-1)</f>
        <v>#NAME?</v>
      </c>
    </row>
    <row r="368" spans="4:11" x14ac:dyDescent="0.25">
      <c r="D368" t="e">
        <f ca="1">solve_for_c('True_Odds_Calculator_3-way'!A367,'True_Odds_Calculator_3-way'!B367,'True_Odds_Calculator_3-way'!C367,'Log_working_3-way'!B$1,'Log_working_3-way'!B$2)</f>
        <v>#NAME?</v>
      </c>
      <c r="F368" s="6" t="e">
        <f ca="1">IF('Log_working_3-way'!D368="","",1/'True_Odds_Calculator_3-way'!N367+1/'True_Odds_Calculator_3-way'!O367+1/'True_Odds_Calculator_3-way'!#REF!-1)</f>
        <v>#NAME?</v>
      </c>
      <c r="H368" s="6" t="e">
        <f ca="1">IF('Log_working_3-way'!$D368="","",'True_Odds_Calculator_3-way'!N367/'True_Odds_Calculator_3-way'!A367-1)</f>
        <v>#NAME?</v>
      </c>
      <c r="I368" s="6" t="e">
        <f ca="1">IF('Log_working_3-way'!$D368="","",'True_Odds_Calculator_3-way'!O367/'True_Odds_Calculator_3-way'!B367-1)</f>
        <v>#NAME?</v>
      </c>
      <c r="J368" s="6" t="e">
        <f ca="1">IF('Log_working_3-way'!$D368="","",'True_Odds_Calculator_3-way'!#REF!/'True_Odds_Calculator_3-way'!C367-1)</f>
        <v>#NAME?</v>
      </c>
      <c r="K368" s="6" t="e">
        <f ca="1">IF('Log_working_3-way'!$D368="","",1/'True_Odds_Calculator_3-way'!A367+1/'True_Odds_Calculator_3-way'!B367+1/'True_Odds_Calculator_3-way'!C367-1)</f>
        <v>#NAME?</v>
      </c>
    </row>
    <row r="369" spans="4:11" x14ac:dyDescent="0.25">
      <c r="D369" t="e">
        <f ca="1">solve_for_c('True_Odds_Calculator_3-way'!A368,'True_Odds_Calculator_3-way'!B368,'True_Odds_Calculator_3-way'!C368,'Log_working_3-way'!B$1,'Log_working_3-way'!B$2)</f>
        <v>#NAME?</v>
      </c>
      <c r="F369" s="6" t="e">
        <f ca="1">IF('Log_working_3-way'!D369="","",1/'True_Odds_Calculator_3-way'!N368+1/'True_Odds_Calculator_3-way'!O368+1/'True_Odds_Calculator_3-way'!#REF!-1)</f>
        <v>#NAME?</v>
      </c>
      <c r="H369" s="6" t="e">
        <f ca="1">IF('Log_working_3-way'!$D369="","",'True_Odds_Calculator_3-way'!N368/'True_Odds_Calculator_3-way'!A368-1)</f>
        <v>#NAME?</v>
      </c>
      <c r="I369" s="6" t="e">
        <f ca="1">IF('Log_working_3-way'!$D369="","",'True_Odds_Calculator_3-way'!O368/'True_Odds_Calculator_3-way'!B368-1)</f>
        <v>#NAME?</v>
      </c>
      <c r="J369" s="6" t="e">
        <f ca="1">IF('Log_working_3-way'!$D369="","",'True_Odds_Calculator_3-way'!#REF!/'True_Odds_Calculator_3-way'!C368-1)</f>
        <v>#NAME?</v>
      </c>
      <c r="K369" s="6" t="e">
        <f ca="1">IF('Log_working_3-way'!$D369="","",1/'True_Odds_Calculator_3-way'!A368+1/'True_Odds_Calculator_3-way'!B368+1/'True_Odds_Calculator_3-way'!C368-1)</f>
        <v>#NAME?</v>
      </c>
    </row>
    <row r="370" spans="4:11" x14ac:dyDescent="0.25">
      <c r="D370" t="e">
        <f ca="1">solve_for_c('True_Odds_Calculator_3-way'!A369,'True_Odds_Calculator_3-way'!B369,'True_Odds_Calculator_3-way'!C369,'Log_working_3-way'!B$1,'Log_working_3-way'!B$2)</f>
        <v>#NAME?</v>
      </c>
      <c r="F370" s="6" t="e">
        <f ca="1">IF('Log_working_3-way'!D370="","",1/'True_Odds_Calculator_3-way'!N369+1/'True_Odds_Calculator_3-way'!O369+1/'True_Odds_Calculator_3-way'!#REF!-1)</f>
        <v>#NAME?</v>
      </c>
      <c r="H370" s="6" t="e">
        <f ca="1">IF('Log_working_3-way'!$D370="","",'True_Odds_Calculator_3-way'!N369/'True_Odds_Calculator_3-way'!A369-1)</f>
        <v>#NAME?</v>
      </c>
      <c r="I370" s="6" t="e">
        <f ca="1">IF('Log_working_3-way'!$D370="","",'True_Odds_Calculator_3-way'!O369/'True_Odds_Calculator_3-way'!B369-1)</f>
        <v>#NAME?</v>
      </c>
      <c r="J370" s="6" t="e">
        <f ca="1">IF('Log_working_3-way'!$D370="","",'True_Odds_Calculator_3-way'!#REF!/'True_Odds_Calculator_3-way'!C369-1)</f>
        <v>#NAME?</v>
      </c>
      <c r="K370" s="6" t="e">
        <f ca="1">IF('Log_working_3-way'!$D370="","",1/'True_Odds_Calculator_3-way'!A369+1/'True_Odds_Calculator_3-way'!B369+1/'True_Odds_Calculator_3-way'!C369-1)</f>
        <v>#NAME?</v>
      </c>
    </row>
    <row r="371" spans="4:11" x14ac:dyDescent="0.25">
      <c r="D371" t="e">
        <f ca="1">solve_for_c('True_Odds_Calculator_3-way'!A370,'True_Odds_Calculator_3-way'!B370,'True_Odds_Calculator_3-way'!C370,'Log_working_3-way'!B$1,'Log_working_3-way'!B$2)</f>
        <v>#NAME?</v>
      </c>
      <c r="F371" s="6" t="e">
        <f ca="1">IF('Log_working_3-way'!D371="","",1/'True_Odds_Calculator_3-way'!N370+1/'True_Odds_Calculator_3-way'!O370+1/'True_Odds_Calculator_3-way'!#REF!-1)</f>
        <v>#NAME?</v>
      </c>
      <c r="H371" s="6" t="e">
        <f ca="1">IF('Log_working_3-way'!$D371="","",'True_Odds_Calculator_3-way'!N370/'True_Odds_Calculator_3-way'!A370-1)</f>
        <v>#NAME?</v>
      </c>
      <c r="I371" s="6" t="e">
        <f ca="1">IF('Log_working_3-way'!$D371="","",'True_Odds_Calculator_3-way'!O370/'True_Odds_Calculator_3-way'!B370-1)</f>
        <v>#NAME?</v>
      </c>
      <c r="J371" s="6" t="e">
        <f ca="1">IF('Log_working_3-way'!$D371="","",'True_Odds_Calculator_3-way'!#REF!/'True_Odds_Calculator_3-way'!C370-1)</f>
        <v>#NAME?</v>
      </c>
      <c r="K371" s="6" t="e">
        <f ca="1">IF('Log_working_3-way'!$D371="","",1/'True_Odds_Calculator_3-way'!A370+1/'True_Odds_Calculator_3-way'!B370+1/'True_Odds_Calculator_3-way'!C370-1)</f>
        <v>#NAME?</v>
      </c>
    </row>
    <row r="372" spans="4:11" x14ac:dyDescent="0.25">
      <c r="D372" t="e">
        <f ca="1">solve_for_c('True_Odds_Calculator_3-way'!A371,'True_Odds_Calculator_3-way'!B371,'True_Odds_Calculator_3-way'!C371,'Log_working_3-way'!B$1,'Log_working_3-way'!B$2)</f>
        <v>#NAME?</v>
      </c>
      <c r="F372" s="6" t="e">
        <f ca="1">IF('Log_working_3-way'!D372="","",1/'True_Odds_Calculator_3-way'!N371+1/'True_Odds_Calculator_3-way'!O371+1/'True_Odds_Calculator_3-way'!#REF!-1)</f>
        <v>#NAME?</v>
      </c>
      <c r="H372" s="6" t="e">
        <f ca="1">IF('Log_working_3-way'!$D372="","",'True_Odds_Calculator_3-way'!N371/'True_Odds_Calculator_3-way'!A371-1)</f>
        <v>#NAME?</v>
      </c>
      <c r="I372" s="6" t="e">
        <f ca="1">IF('Log_working_3-way'!$D372="","",'True_Odds_Calculator_3-way'!O371/'True_Odds_Calculator_3-way'!B371-1)</f>
        <v>#NAME?</v>
      </c>
      <c r="J372" s="6" t="e">
        <f ca="1">IF('Log_working_3-way'!$D372="","",'True_Odds_Calculator_3-way'!#REF!/'True_Odds_Calculator_3-way'!C371-1)</f>
        <v>#NAME?</v>
      </c>
      <c r="K372" s="6" t="e">
        <f ca="1">IF('Log_working_3-way'!$D372="","",1/'True_Odds_Calculator_3-way'!A371+1/'True_Odds_Calculator_3-way'!B371+1/'True_Odds_Calculator_3-way'!C371-1)</f>
        <v>#NAME?</v>
      </c>
    </row>
    <row r="373" spans="4:11" x14ac:dyDescent="0.25">
      <c r="D373" t="e">
        <f ca="1">solve_for_c('True_Odds_Calculator_3-way'!A372,'True_Odds_Calculator_3-way'!B372,'True_Odds_Calculator_3-way'!C372,'Log_working_3-way'!B$1,'Log_working_3-way'!B$2)</f>
        <v>#NAME?</v>
      </c>
      <c r="F373" s="6" t="e">
        <f ca="1">IF('Log_working_3-way'!D373="","",1/'True_Odds_Calculator_3-way'!N372+1/'True_Odds_Calculator_3-way'!O372+1/'True_Odds_Calculator_3-way'!#REF!-1)</f>
        <v>#NAME?</v>
      </c>
      <c r="H373" s="6" t="e">
        <f ca="1">IF('Log_working_3-way'!$D373="","",'True_Odds_Calculator_3-way'!N372/'True_Odds_Calculator_3-way'!A372-1)</f>
        <v>#NAME?</v>
      </c>
      <c r="I373" s="6" t="e">
        <f ca="1">IF('Log_working_3-way'!$D373="","",'True_Odds_Calculator_3-way'!O372/'True_Odds_Calculator_3-way'!B372-1)</f>
        <v>#NAME?</v>
      </c>
      <c r="J373" s="6" t="e">
        <f ca="1">IF('Log_working_3-way'!$D373="","",'True_Odds_Calculator_3-way'!#REF!/'True_Odds_Calculator_3-way'!C372-1)</f>
        <v>#NAME?</v>
      </c>
      <c r="K373" s="6" t="e">
        <f ca="1">IF('Log_working_3-way'!$D373="","",1/'True_Odds_Calculator_3-way'!A372+1/'True_Odds_Calculator_3-way'!B372+1/'True_Odds_Calculator_3-way'!C372-1)</f>
        <v>#NAME?</v>
      </c>
    </row>
    <row r="374" spans="4:11" x14ac:dyDescent="0.25">
      <c r="D374" t="e">
        <f ca="1">solve_for_c('True_Odds_Calculator_3-way'!A373,'True_Odds_Calculator_3-way'!B373,'True_Odds_Calculator_3-way'!C373,'Log_working_3-way'!B$1,'Log_working_3-way'!B$2)</f>
        <v>#NAME?</v>
      </c>
      <c r="F374" s="6" t="e">
        <f ca="1">IF('Log_working_3-way'!D374="","",1/'True_Odds_Calculator_3-way'!N373+1/'True_Odds_Calculator_3-way'!O373+1/'True_Odds_Calculator_3-way'!#REF!-1)</f>
        <v>#NAME?</v>
      </c>
      <c r="H374" s="6" t="e">
        <f ca="1">IF('Log_working_3-way'!$D374="","",'True_Odds_Calculator_3-way'!N373/'True_Odds_Calculator_3-way'!A373-1)</f>
        <v>#NAME?</v>
      </c>
      <c r="I374" s="6" t="e">
        <f ca="1">IF('Log_working_3-way'!$D374="","",'True_Odds_Calculator_3-way'!O373/'True_Odds_Calculator_3-way'!B373-1)</f>
        <v>#NAME?</v>
      </c>
      <c r="J374" s="6" t="e">
        <f ca="1">IF('Log_working_3-way'!$D374="","",'True_Odds_Calculator_3-way'!#REF!/'True_Odds_Calculator_3-way'!C373-1)</f>
        <v>#NAME?</v>
      </c>
      <c r="K374" s="6" t="e">
        <f ca="1">IF('Log_working_3-way'!$D374="","",1/'True_Odds_Calculator_3-way'!A373+1/'True_Odds_Calculator_3-way'!B373+1/'True_Odds_Calculator_3-way'!C373-1)</f>
        <v>#NAME?</v>
      </c>
    </row>
    <row r="375" spans="4:11" x14ac:dyDescent="0.25">
      <c r="D375" t="e">
        <f ca="1">solve_for_c('True_Odds_Calculator_3-way'!A374,'True_Odds_Calculator_3-way'!B374,'True_Odds_Calculator_3-way'!C374,'Log_working_3-way'!B$1,'Log_working_3-way'!B$2)</f>
        <v>#NAME?</v>
      </c>
      <c r="F375" s="6" t="e">
        <f ca="1">IF('Log_working_3-way'!D375="","",1/'True_Odds_Calculator_3-way'!N374+1/'True_Odds_Calculator_3-way'!O374+1/'True_Odds_Calculator_3-way'!#REF!-1)</f>
        <v>#NAME?</v>
      </c>
      <c r="H375" s="6" t="e">
        <f ca="1">IF('Log_working_3-way'!$D375="","",'True_Odds_Calculator_3-way'!N374/'True_Odds_Calculator_3-way'!A374-1)</f>
        <v>#NAME?</v>
      </c>
      <c r="I375" s="6" t="e">
        <f ca="1">IF('Log_working_3-way'!$D375="","",'True_Odds_Calculator_3-way'!O374/'True_Odds_Calculator_3-way'!B374-1)</f>
        <v>#NAME?</v>
      </c>
      <c r="J375" s="6" t="e">
        <f ca="1">IF('Log_working_3-way'!$D375="","",'True_Odds_Calculator_3-way'!#REF!/'True_Odds_Calculator_3-way'!C374-1)</f>
        <v>#NAME?</v>
      </c>
      <c r="K375" s="6" t="e">
        <f ca="1">IF('Log_working_3-way'!$D375="","",1/'True_Odds_Calculator_3-way'!A374+1/'True_Odds_Calculator_3-way'!B374+1/'True_Odds_Calculator_3-way'!C374-1)</f>
        <v>#NAME?</v>
      </c>
    </row>
    <row r="376" spans="4:11" x14ac:dyDescent="0.25">
      <c r="D376" t="e">
        <f ca="1">solve_for_c('True_Odds_Calculator_3-way'!A375,'True_Odds_Calculator_3-way'!B375,'True_Odds_Calculator_3-way'!C375,'Log_working_3-way'!B$1,'Log_working_3-way'!B$2)</f>
        <v>#NAME?</v>
      </c>
      <c r="F376" s="6" t="e">
        <f ca="1">IF('Log_working_3-way'!D376="","",1/'True_Odds_Calculator_3-way'!N375+1/'True_Odds_Calculator_3-way'!O375+1/'True_Odds_Calculator_3-way'!#REF!-1)</f>
        <v>#NAME?</v>
      </c>
      <c r="H376" s="6" t="e">
        <f ca="1">IF('Log_working_3-way'!$D376="","",'True_Odds_Calculator_3-way'!N375/'True_Odds_Calculator_3-way'!A375-1)</f>
        <v>#NAME?</v>
      </c>
      <c r="I376" s="6" t="e">
        <f ca="1">IF('Log_working_3-way'!$D376="","",'True_Odds_Calculator_3-way'!O375/'True_Odds_Calculator_3-way'!B375-1)</f>
        <v>#NAME?</v>
      </c>
      <c r="J376" s="6" t="e">
        <f ca="1">IF('Log_working_3-way'!$D376="","",'True_Odds_Calculator_3-way'!#REF!/'True_Odds_Calculator_3-way'!C375-1)</f>
        <v>#NAME?</v>
      </c>
      <c r="K376" s="6" t="e">
        <f ca="1">IF('Log_working_3-way'!$D376="","",1/'True_Odds_Calculator_3-way'!A375+1/'True_Odds_Calculator_3-way'!B375+1/'True_Odds_Calculator_3-way'!C375-1)</f>
        <v>#NAME?</v>
      </c>
    </row>
    <row r="377" spans="4:11" x14ac:dyDescent="0.25">
      <c r="D377" t="e">
        <f ca="1">solve_for_c('True_Odds_Calculator_3-way'!A376,'True_Odds_Calculator_3-way'!B376,'True_Odds_Calculator_3-way'!C376,'Log_working_3-way'!B$1,'Log_working_3-way'!B$2)</f>
        <v>#NAME?</v>
      </c>
      <c r="F377" s="6" t="e">
        <f ca="1">IF('Log_working_3-way'!D377="","",1/'True_Odds_Calculator_3-way'!N376+1/'True_Odds_Calculator_3-way'!O376+1/'True_Odds_Calculator_3-way'!#REF!-1)</f>
        <v>#NAME?</v>
      </c>
      <c r="H377" s="6" t="e">
        <f ca="1">IF('Log_working_3-way'!$D377="","",'True_Odds_Calculator_3-way'!N376/'True_Odds_Calculator_3-way'!A376-1)</f>
        <v>#NAME?</v>
      </c>
      <c r="I377" s="6" t="e">
        <f ca="1">IF('Log_working_3-way'!$D377="","",'True_Odds_Calculator_3-way'!O376/'True_Odds_Calculator_3-way'!B376-1)</f>
        <v>#NAME?</v>
      </c>
      <c r="J377" s="6" t="e">
        <f ca="1">IF('Log_working_3-way'!$D377="","",'True_Odds_Calculator_3-way'!#REF!/'True_Odds_Calculator_3-way'!C376-1)</f>
        <v>#NAME?</v>
      </c>
      <c r="K377" s="6" t="e">
        <f ca="1">IF('Log_working_3-way'!$D377="","",1/'True_Odds_Calculator_3-way'!A376+1/'True_Odds_Calculator_3-way'!B376+1/'True_Odds_Calculator_3-way'!C376-1)</f>
        <v>#NAME?</v>
      </c>
    </row>
    <row r="378" spans="4:11" x14ac:dyDescent="0.25">
      <c r="D378" t="e">
        <f ca="1">solve_for_c('True_Odds_Calculator_3-way'!A377,'True_Odds_Calculator_3-way'!B377,'True_Odds_Calculator_3-way'!C377,'Log_working_3-way'!B$1,'Log_working_3-way'!B$2)</f>
        <v>#NAME?</v>
      </c>
      <c r="F378" s="6" t="e">
        <f ca="1">IF('Log_working_3-way'!D378="","",1/'True_Odds_Calculator_3-way'!N377+1/'True_Odds_Calculator_3-way'!O377+1/'True_Odds_Calculator_3-way'!#REF!-1)</f>
        <v>#NAME?</v>
      </c>
      <c r="H378" s="6" t="e">
        <f ca="1">IF('Log_working_3-way'!$D378="","",'True_Odds_Calculator_3-way'!N377/'True_Odds_Calculator_3-way'!A377-1)</f>
        <v>#NAME?</v>
      </c>
      <c r="I378" s="6" t="e">
        <f ca="1">IF('Log_working_3-way'!$D378="","",'True_Odds_Calculator_3-way'!O377/'True_Odds_Calculator_3-way'!B377-1)</f>
        <v>#NAME?</v>
      </c>
      <c r="J378" s="6" t="e">
        <f ca="1">IF('Log_working_3-way'!$D378="","",'True_Odds_Calculator_3-way'!#REF!/'True_Odds_Calculator_3-way'!C377-1)</f>
        <v>#NAME?</v>
      </c>
      <c r="K378" s="6" t="e">
        <f ca="1">IF('Log_working_3-way'!$D378="","",1/'True_Odds_Calculator_3-way'!A377+1/'True_Odds_Calculator_3-way'!B377+1/'True_Odds_Calculator_3-way'!C377-1)</f>
        <v>#NAME?</v>
      </c>
    </row>
    <row r="379" spans="4:11" x14ac:dyDescent="0.25">
      <c r="D379" t="e">
        <f ca="1">solve_for_c('True_Odds_Calculator_3-way'!A378,'True_Odds_Calculator_3-way'!B378,'True_Odds_Calculator_3-way'!C378,'Log_working_3-way'!B$1,'Log_working_3-way'!B$2)</f>
        <v>#NAME?</v>
      </c>
      <c r="F379" s="6" t="e">
        <f ca="1">IF('Log_working_3-way'!D379="","",1/'True_Odds_Calculator_3-way'!N378+1/'True_Odds_Calculator_3-way'!O378+1/'True_Odds_Calculator_3-way'!#REF!-1)</f>
        <v>#NAME?</v>
      </c>
      <c r="H379" s="6" t="e">
        <f ca="1">IF('Log_working_3-way'!$D379="","",'True_Odds_Calculator_3-way'!N378/'True_Odds_Calculator_3-way'!A378-1)</f>
        <v>#NAME?</v>
      </c>
      <c r="I379" s="6" t="e">
        <f ca="1">IF('Log_working_3-way'!$D379="","",'True_Odds_Calculator_3-way'!O378/'True_Odds_Calculator_3-way'!B378-1)</f>
        <v>#NAME?</v>
      </c>
      <c r="J379" s="6" t="e">
        <f ca="1">IF('Log_working_3-way'!$D379="","",'True_Odds_Calculator_3-way'!#REF!/'True_Odds_Calculator_3-way'!C378-1)</f>
        <v>#NAME?</v>
      </c>
      <c r="K379" s="6" t="e">
        <f ca="1">IF('Log_working_3-way'!$D379="","",1/'True_Odds_Calculator_3-way'!A378+1/'True_Odds_Calculator_3-way'!B378+1/'True_Odds_Calculator_3-way'!C378-1)</f>
        <v>#NAME?</v>
      </c>
    </row>
    <row r="380" spans="4:11" x14ac:dyDescent="0.25">
      <c r="D380" t="e">
        <f ca="1">solve_for_c('True_Odds_Calculator_3-way'!A379,'True_Odds_Calculator_3-way'!B379,'True_Odds_Calculator_3-way'!C379,'Log_working_3-way'!B$1,'Log_working_3-way'!B$2)</f>
        <v>#NAME?</v>
      </c>
      <c r="F380" s="6" t="e">
        <f ca="1">IF('Log_working_3-way'!D380="","",1/'True_Odds_Calculator_3-way'!N379+1/'True_Odds_Calculator_3-way'!O379+1/'True_Odds_Calculator_3-way'!#REF!-1)</f>
        <v>#NAME?</v>
      </c>
      <c r="H380" s="6" t="e">
        <f ca="1">IF('Log_working_3-way'!$D380="","",'True_Odds_Calculator_3-way'!N379/'True_Odds_Calculator_3-way'!A379-1)</f>
        <v>#NAME?</v>
      </c>
      <c r="I380" s="6" t="e">
        <f ca="1">IF('Log_working_3-way'!$D380="","",'True_Odds_Calculator_3-way'!O379/'True_Odds_Calculator_3-way'!B379-1)</f>
        <v>#NAME?</v>
      </c>
      <c r="J380" s="6" t="e">
        <f ca="1">IF('Log_working_3-way'!$D380="","",'True_Odds_Calculator_3-way'!#REF!/'True_Odds_Calculator_3-way'!C379-1)</f>
        <v>#NAME?</v>
      </c>
      <c r="K380" s="6" t="e">
        <f ca="1">IF('Log_working_3-way'!$D380="","",1/'True_Odds_Calculator_3-way'!A379+1/'True_Odds_Calculator_3-way'!B379+1/'True_Odds_Calculator_3-way'!C379-1)</f>
        <v>#NAME?</v>
      </c>
    </row>
    <row r="381" spans="4:11" x14ac:dyDescent="0.25">
      <c r="D381" t="e">
        <f ca="1">solve_for_c('True_Odds_Calculator_3-way'!A380,'True_Odds_Calculator_3-way'!B380,'True_Odds_Calculator_3-way'!C380,'Log_working_3-way'!B$1,'Log_working_3-way'!B$2)</f>
        <v>#NAME?</v>
      </c>
      <c r="F381" s="6" t="e">
        <f ca="1">IF('Log_working_3-way'!D381="","",1/'True_Odds_Calculator_3-way'!N380+1/'True_Odds_Calculator_3-way'!O380+1/'True_Odds_Calculator_3-way'!#REF!-1)</f>
        <v>#NAME?</v>
      </c>
      <c r="H381" s="6" t="e">
        <f ca="1">IF('Log_working_3-way'!$D381="","",'True_Odds_Calculator_3-way'!N380/'True_Odds_Calculator_3-way'!A380-1)</f>
        <v>#NAME?</v>
      </c>
      <c r="I381" s="6" t="e">
        <f ca="1">IF('Log_working_3-way'!$D381="","",'True_Odds_Calculator_3-way'!O380/'True_Odds_Calculator_3-way'!B380-1)</f>
        <v>#NAME?</v>
      </c>
      <c r="J381" s="6" t="e">
        <f ca="1">IF('Log_working_3-way'!$D381="","",'True_Odds_Calculator_3-way'!#REF!/'True_Odds_Calculator_3-way'!C380-1)</f>
        <v>#NAME?</v>
      </c>
      <c r="K381" s="6" t="e">
        <f ca="1">IF('Log_working_3-way'!$D381="","",1/'True_Odds_Calculator_3-way'!A380+1/'True_Odds_Calculator_3-way'!B380+1/'True_Odds_Calculator_3-way'!C380-1)</f>
        <v>#NAME?</v>
      </c>
    </row>
    <row r="382" spans="4:11" x14ac:dyDescent="0.25">
      <c r="D382" t="e">
        <f ca="1">solve_for_c('True_Odds_Calculator_3-way'!A381,'True_Odds_Calculator_3-way'!B381,'True_Odds_Calculator_3-way'!C381,'Log_working_3-way'!B$1,'Log_working_3-way'!B$2)</f>
        <v>#NAME?</v>
      </c>
      <c r="F382" s="6" t="e">
        <f ca="1">IF('Log_working_3-way'!D382="","",1/'True_Odds_Calculator_3-way'!N381+1/'True_Odds_Calculator_3-way'!O381+1/'True_Odds_Calculator_3-way'!#REF!-1)</f>
        <v>#NAME?</v>
      </c>
      <c r="H382" s="6" t="e">
        <f ca="1">IF('Log_working_3-way'!$D382="","",'True_Odds_Calculator_3-way'!N381/'True_Odds_Calculator_3-way'!A381-1)</f>
        <v>#NAME?</v>
      </c>
      <c r="I382" s="6" t="e">
        <f ca="1">IF('Log_working_3-way'!$D382="","",'True_Odds_Calculator_3-way'!O381/'True_Odds_Calculator_3-way'!B381-1)</f>
        <v>#NAME?</v>
      </c>
      <c r="J382" s="6" t="e">
        <f ca="1">IF('Log_working_3-way'!$D382="","",'True_Odds_Calculator_3-way'!#REF!/'True_Odds_Calculator_3-way'!C381-1)</f>
        <v>#NAME?</v>
      </c>
      <c r="K382" s="6" t="e">
        <f ca="1">IF('Log_working_3-way'!$D382="","",1/'True_Odds_Calculator_3-way'!A381+1/'True_Odds_Calculator_3-way'!B381+1/'True_Odds_Calculator_3-way'!C381-1)</f>
        <v>#NAME?</v>
      </c>
    </row>
    <row r="383" spans="4:11" x14ac:dyDescent="0.25">
      <c r="D383" t="e">
        <f ca="1">solve_for_c('True_Odds_Calculator_3-way'!A382,'True_Odds_Calculator_3-way'!B382,'True_Odds_Calculator_3-way'!C382,'Log_working_3-way'!B$1,'Log_working_3-way'!B$2)</f>
        <v>#NAME?</v>
      </c>
      <c r="F383" s="6" t="e">
        <f ca="1">IF('Log_working_3-way'!D383="","",1/'True_Odds_Calculator_3-way'!N382+1/'True_Odds_Calculator_3-way'!O382+1/'True_Odds_Calculator_3-way'!#REF!-1)</f>
        <v>#NAME?</v>
      </c>
      <c r="H383" s="6" t="e">
        <f ca="1">IF('Log_working_3-way'!$D383="","",'True_Odds_Calculator_3-way'!N382/'True_Odds_Calculator_3-way'!A382-1)</f>
        <v>#NAME?</v>
      </c>
      <c r="I383" s="6" t="e">
        <f ca="1">IF('Log_working_3-way'!$D383="","",'True_Odds_Calculator_3-way'!O382/'True_Odds_Calculator_3-way'!B382-1)</f>
        <v>#NAME?</v>
      </c>
      <c r="J383" s="6" t="e">
        <f ca="1">IF('Log_working_3-way'!$D383="","",'True_Odds_Calculator_3-way'!#REF!/'True_Odds_Calculator_3-way'!C382-1)</f>
        <v>#NAME?</v>
      </c>
      <c r="K383" s="6" t="e">
        <f ca="1">IF('Log_working_3-way'!$D383="","",1/'True_Odds_Calculator_3-way'!A382+1/'True_Odds_Calculator_3-way'!B382+1/'True_Odds_Calculator_3-way'!C382-1)</f>
        <v>#NAME?</v>
      </c>
    </row>
    <row r="384" spans="4:11" x14ac:dyDescent="0.25">
      <c r="D384" t="e">
        <f ca="1">solve_for_c('True_Odds_Calculator_3-way'!A383,'True_Odds_Calculator_3-way'!B383,'True_Odds_Calculator_3-way'!C383,'Log_working_3-way'!B$1,'Log_working_3-way'!B$2)</f>
        <v>#NAME?</v>
      </c>
      <c r="F384" s="6" t="e">
        <f ca="1">IF('Log_working_3-way'!D384="","",1/'True_Odds_Calculator_3-way'!N383+1/'True_Odds_Calculator_3-way'!O383+1/'True_Odds_Calculator_3-way'!#REF!-1)</f>
        <v>#NAME?</v>
      </c>
      <c r="H384" s="6" t="e">
        <f ca="1">IF('Log_working_3-way'!$D384="","",'True_Odds_Calculator_3-way'!N383/'True_Odds_Calculator_3-way'!A383-1)</f>
        <v>#NAME?</v>
      </c>
      <c r="I384" s="6" t="e">
        <f ca="1">IF('Log_working_3-way'!$D384="","",'True_Odds_Calculator_3-way'!O383/'True_Odds_Calculator_3-way'!B383-1)</f>
        <v>#NAME?</v>
      </c>
      <c r="J384" s="6" t="e">
        <f ca="1">IF('Log_working_3-way'!$D384="","",'True_Odds_Calculator_3-way'!#REF!/'True_Odds_Calculator_3-way'!C383-1)</f>
        <v>#NAME?</v>
      </c>
      <c r="K384" s="6" t="e">
        <f ca="1">IF('Log_working_3-way'!$D384="","",1/'True_Odds_Calculator_3-way'!A383+1/'True_Odds_Calculator_3-way'!B383+1/'True_Odds_Calculator_3-way'!C383-1)</f>
        <v>#NAME?</v>
      </c>
    </row>
    <row r="385" spans="4:11" x14ac:dyDescent="0.25">
      <c r="D385" t="e">
        <f ca="1">solve_for_c('True_Odds_Calculator_3-way'!A384,'True_Odds_Calculator_3-way'!B384,'True_Odds_Calculator_3-way'!C384,'Log_working_3-way'!B$1,'Log_working_3-way'!B$2)</f>
        <v>#NAME?</v>
      </c>
      <c r="F385" s="6" t="e">
        <f ca="1">IF('Log_working_3-way'!D385="","",1/'True_Odds_Calculator_3-way'!N384+1/'True_Odds_Calculator_3-way'!O384+1/'True_Odds_Calculator_3-way'!#REF!-1)</f>
        <v>#NAME?</v>
      </c>
      <c r="H385" s="6" t="e">
        <f ca="1">IF('Log_working_3-way'!$D385="","",'True_Odds_Calculator_3-way'!N384/'True_Odds_Calculator_3-way'!A384-1)</f>
        <v>#NAME?</v>
      </c>
      <c r="I385" s="6" t="e">
        <f ca="1">IF('Log_working_3-way'!$D385="","",'True_Odds_Calculator_3-way'!O384/'True_Odds_Calculator_3-way'!B384-1)</f>
        <v>#NAME?</v>
      </c>
      <c r="J385" s="6" t="e">
        <f ca="1">IF('Log_working_3-way'!$D385="","",'True_Odds_Calculator_3-way'!#REF!/'True_Odds_Calculator_3-way'!C384-1)</f>
        <v>#NAME?</v>
      </c>
      <c r="K385" s="6" t="e">
        <f ca="1">IF('Log_working_3-way'!$D385="","",1/'True_Odds_Calculator_3-way'!A384+1/'True_Odds_Calculator_3-way'!B384+1/'True_Odds_Calculator_3-way'!C384-1)</f>
        <v>#NAME?</v>
      </c>
    </row>
    <row r="386" spans="4:11" x14ac:dyDescent="0.25">
      <c r="D386" t="e">
        <f ca="1">solve_for_c('True_Odds_Calculator_3-way'!A385,'True_Odds_Calculator_3-way'!B385,'True_Odds_Calculator_3-way'!C385,'Log_working_3-way'!B$1,'Log_working_3-way'!B$2)</f>
        <v>#NAME?</v>
      </c>
      <c r="F386" s="6" t="e">
        <f ca="1">IF('Log_working_3-way'!D386="","",1/'True_Odds_Calculator_3-way'!N385+1/'True_Odds_Calculator_3-way'!O385+1/'True_Odds_Calculator_3-way'!#REF!-1)</f>
        <v>#NAME?</v>
      </c>
      <c r="H386" s="6" t="e">
        <f ca="1">IF('Log_working_3-way'!$D386="","",'True_Odds_Calculator_3-way'!N385/'True_Odds_Calculator_3-way'!A385-1)</f>
        <v>#NAME?</v>
      </c>
      <c r="I386" s="6" t="e">
        <f ca="1">IF('Log_working_3-way'!$D386="","",'True_Odds_Calculator_3-way'!O385/'True_Odds_Calculator_3-way'!B385-1)</f>
        <v>#NAME?</v>
      </c>
      <c r="J386" s="6" t="e">
        <f ca="1">IF('Log_working_3-way'!$D386="","",'True_Odds_Calculator_3-way'!#REF!/'True_Odds_Calculator_3-way'!C385-1)</f>
        <v>#NAME?</v>
      </c>
      <c r="K386" s="6" t="e">
        <f ca="1">IF('Log_working_3-way'!$D386="","",1/'True_Odds_Calculator_3-way'!A385+1/'True_Odds_Calculator_3-way'!B385+1/'True_Odds_Calculator_3-way'!C385-1)</f>
        <v>#NAME?</v>
      </c>
    </row>
    <row r="387" spans="4:11" x14ac:dyDescent="0.25">
      <c r="D387" t="e">
        <f ca="1">solve_for_c('True_Odds_Calculator_3-way'!A386,'True_Odds_Calculator_3-way'!B386,'True_Odds_Calculator_3-way'!C386,'Log_working_3-way'!B$1,'Log_working_3-way'!B$2)</f>
        <v>#NAME?</v>
      </c>
      <c r="F387" s="6" t="e">
        <f ca="1">IF('Log_working_3-way'!D387="","",1/'True_Odds_Calculator_3-way'!N386+1/'True_Odds_Calculator_3-way'!O386+1/'True_Odds_Calculator_3-way'!#REF!-1)</f>
        <v>#NAME?</v>
      </c>
      <c r="H387" s="6" t="e">
        <f ca="1">IF('Log_working_3-way'!$D387="","",'True_Odds_Calculator_3-way'!N386/'True_Odds_Calculator_3-way'!A386-1)</f>
        <v>#NAME?</v>
      </c>
      <c r="I387" s="6" t="e">
        <f ca="1">IF('Log_working_3-way'!$D387="","",'True_Odds_Calculator_3-way'!O386/'True_Odds_Calculator_3-way'!B386-1)</f>
        <v>#NAME?</v>
      </c>
      <c r="J387" s="6" t="e">
        <f ca="1">IF('Log_working_3-way'!$D387="","",'True_Odds_Calculator_3-way'!#REF!/'True_Odds_Calculator_3-way'!C386-1)</f>
        <v>#NAME?</v>
      </c>
      <c r="K387" s="6" t="e">
        <f ca="1">IF('Log_working_3-way'!$D387="","",1/'True_Odds_Calculator_3-way'!A386+1/'True_Odds_Calculator_3-way'!B386+1/'True_Odds_Calculator_3-way'!C386-1)</f>
        <v>#NAME?</v>
      </c>
    </row>
    <row r="388" spans="4:11" x14ac:dyDescent="0.25">
      <c r="D388" t="e">
        <f ca="1">solve_for_c('True_Odds_Calculator_3-way'!A387,'True_Odds_Calculator_3-way'!B387,'True_Odds_Calculator_3-way'!C387,'Log_working_3-way'!B$1,'Log_working_3-way'!B$2)</f>
        <v>#NAME?</v>
      </c>
      <c r="F388" s="6" t="e">
        <f ca="1">IF('Log_working_3-way'!D388="","",1/'True_Odds_Calculator_3-way'!N387+1/'True_Odds_Calculator_3-way'!O387+1/'True_Odds_Calculator_3-way'!#REF!-1)</f>
        <v>#NAME?</v>
      </c>
      <c r="H388" s="6" t="e">
        <f ca="1">IF('Log_working_3-way'!$D388="","",'True_Odds_Calculator_3-way'!N387/'True_Odds_Calculator_3-way'!A387-1)</f>
        <v>#NAME?</v>
      </c>
      <c r="I388" s="6" t="e">
        <f ca="1">IF('Log_working_3-way'!$D388="","",'True_Odds_Calculator_3-way'!O387/'True_Odds_Calculator_3-way'!B387-1)</f>
        <v>#NAME?</v>
      </c>
      <c r="J388" s="6" t="e">
        <f ca="1">IF('Log_working_3-way'!$D388="","",'True_Odds_Calculator_3-way'!#REF!/'True_Odds_Calculator_3-way'!C387-1)</f>
        <v>#NAME?</v>
      </c>
      <c r="K388" s="6" t="e">
        <f ca="1">IF('Log_working_3-way'!$D388="","",1/'True_Odds_Calculator_3-way'!A387+1/'True_Odds_Calculator_3-way'!B387+1/'True_Odds_Calculator_3-way'!C387-1)</f>
        <v>#NAME?</v>
      </c>
    </row>
    <row r="389" spans="4:11" x14ac:dyDescent="0.25">
      <c r="D389" t="e">
        <f ca="1">solve_for_c('True_Odds_Calculator_3-way'!A388,'True_Odds_Calculator_3-way'!B388,'True_Odds_Calculator_3-way'!C388,'Log_working_3-way'!B$1,'Log_working_3-way'!B$2)</f>
        <v>#NAME?</v>
      </c>
      <c r="F389" s="6" t="e">
        <f ca="1">IF('Log_working_3-way'!D389="","",1/'True_Odds_Calculator_3-way'!N388+1/'True_Odds_Calculator_3-way'!O388+1/'True_Odds_Calculator_3-way'!#REF!-1)</f>
        <v>#NAME?</v>
      </c>
      <c r="H389" s="6" t="e">
        <f ca="1">IF('Log_working_3-way'!$D389="","",'True_Odds_Calculator_3-way'!N388/'True_Odds_Calculator_3-way'!A388-1)</f>
        <v>#NAME?</v>
      </c>
      <c r="I389" s="6" t="e">
        <f ca="1">IF('Log_working_3-way'!$D389="","",'True_Odds_Calculator_3-way'!O388/'True_Odds_Calculator_3-way'!B388-1)</f>
        <v>#NAME?</v>
      </c>
      <c r="J389" s="6" t="e">
        <f ca="1">IF('Log_working_3-way'!$D389="","",'True_Odds_Calculator_3-way'!#REF!/'True_Odds_Calculator_3-way'!C388-1)</f>
        <v>#NAME?</v>
      </c>
      <c r="K389" s="6" t="e">
        <f ca="1">IF('Log_working_3-way'!$D389="","",1/'True_Odds_Calculator_3-way'!A388+1/'True_Odds_Calculator_3-way'!B388+1/'True_Odds_Calculator_3-way'!C388-1)</f>
        <v>#NAME?</v>
      </c>
    </row>
    <row r="390" spans="4:11" x14ac:dyDescent="0.25">
      <c r="D390" t="e">
        <f ca="1">solve_for_c('True_Odds_Calculator_3-way'!A389,'True_Odds_Calculator_3-way'!B389,'True_Odds_Calculator_3-way'!C389,'Log_working_3-way'!B$1,'Log_working_3-way'!B$2)</f>
        <v>#NAME?</v>
      </c>
      <c r="F390" s="6" t="e">
        <f ca="1">IF('Log_working_3-way'!D390="","",1/'True_Odds_Calculator_3-way'!N389+1/'True_Odds_Calculator_3-way'!O389+1/'True_Odds_Calculator_3-way'!#REF!-1)</f>
        <v>#NAME?</v>
      </c>
      <c r="H390" s="6" t="e">
        <f ca="1">IF('Log_working_3-way'!$D390="","",'True_Odds_Calculator_3-way'!N389/'True_Odds_Calculator_3-way'!A389-1)</f>
        <v>#NAME?</v>
      </c>
      <c r="I390" s="6" t="e">
        <f ca="1">IF('Log_working_3-way'!$D390="","",'True_Odds_Calculator_3-way'!O389/'True_Odds_Calculator_3-way'!B389-1)</f>
        <v>#NAME?</v>
      </c>
      <c r="J390" s="6" t="e">
        <f ca="1">IF('Log_working_3-way'!$D390="","",'True_Odds_Calculator_3-way'!#REF!/'True_Odds_Calculator_3-way'!C389-1)</f>
        <v>#NAME?</v>
      </c>
      <c r="K390" s="6" t="e">
        <f ca="1">IF('Log_working_3-way'!$D390="","",1/'True_Odds_Calculator_3-way'!A389+1/'True_Odds_Calculator_3-way'!B389+1/'True_Odds_Calculator_3-way'!C389-1)</f>
        <v>#NAME?</v>
      </c>
    </row>
    <row r="391" spans="4:11" x14ac:dyDescent="0.25">
      <c r="D391" t="e">
        <f ca="1">solve_for_c('True_Odds_Calculator_3-way'!A390,'True_Odds_Calculator_3-way'!B390,'True_Odds_Calculator_3-way'!C390,'Log_working_3-way'!B$1,'Log_working_3-way'!B$2)</f>
        <v>#NAME?</v>
      </c>
      <c r="F391" s="6" t="e">
        <f ca="1">IF('Log_working_3-way'!D391="","",1/'True_Odds_Calculator_3-way'!N390+1/'True_Odds_Calculator_3-way'!O390+1/'True_Odds_Calculator_3-way'!#REF!-1)</f>
        <v>#NAME?</v>
      </c>
      <c r="H391" s="6" t="e">
        <f ca="1">IF('Log_working_3-way'!$D391="","",'True_Odds_Calculator_3-way'!N390/'True_Odds_Calculator_3-way'!A390-1)</f>
        <v>#NAME?</v>
      </c>
      <c r="I391" s="6" t="e">
        <f ca="1">IF('Log_working_3-way'!$D391="","",'True_Odds_Calculator_3-way'!O390/'True_Odds_Calculator_3-way'!B390-1)</f>
        <v>#NAME?</v>
      </c>
      <c r="J391" s="6" t="e">
        <f ca="1">IF('Log_working_3-way'!$D391="","",'True_Odds_Calculator_3-way'!#REF!/'True_Odds_Calculator_3-way'!C390-1)</f>
        <v>#NAME?</v>
      </c>
      <c r="K391" s="6" t="e">
        <f ca="1">IF('Log_working_3-way'!$D391="","",1/'True_Odds_Calculator_3-way'!A390+1/'True_Odds_Calculator_3-way'!B390+1/'True_Odds_Calculator_3-way'!C390-1)</f>
        <v>#NAME?</v>
      </c>
    </row>
    <row r="392" spans="4:11" x14ac:dyDescent="0.25">
      <c r="D392" t="e">
        <f ca="1">solve_for_c('True_Odds_Calculator_3-way'!A391,'True_Odds_Calculator_3-way'!B391,'True_Odds_Calculator_3-way'!C391,'Log_working_3-way'!B$1,'Log_working_3-way'!B$2)</f>
        <v>#NAME?</v>
      </c>
      <c r="F392" s="6" t="e">
        <f ca="1">IF('Log_working_3-way'!D392="","",1/'True_Odds_Calculator_3-way'!N391+1/'True_Odds_Calculator_3-way'!O391+1/'True_Odds_Calculator_3-way'!#REF!-1)</f>
        <v>#NAME?</v>
      </c>
      <c r="H392" s="6" t="e">
        <f ca="1">IF('Log_working_3-way'!$D392="","",'True_Odds_Calculator_3-way'!N391/'True_Odds_Calculator_3-way'!A391-1)</f>
        <v>#NAME?</v>
      </c>
      <c r="I392" s="6" t="e">
        <f ca="1">IF('Log_working_3-way'!$D392="","",'True_Odds_Calculator_3-way'!O391/'True_Odds_Calculator_3-way'!B391-1)</f>
        <v>#NAME?</v>
      </c>
      <c r="J392" s="6" t="e">
        <f ca="1">IF('Log_working_3-way'!$D392="","",'True_Odds_Calculator_3-way'!#REF!/'True_Odds_Calculator_3-way'!C391-1)</f>
        <v>#NAME?</v>
      </c>
      <c r="K392" s="6" t="e">
        <f ca="1">IF('Log_working_3-way'!$D392="","",1/'True_Odds_Calculator_3-way'!A391+1/'True_Odds_Calculator_3-way'!B391+1/'True_Odds_Calculator_3-way'!C391-1)</f>
        <v>#NAME?</v>
      </c>
    </row>
    <row r="393" spans="4:11" x14ac:dyDescent="0.25">
      <c r="D393" t="e">
        <f ca="1">solve_for_c('True_Odds_Calculator_3-way'!A392,'True_Odds_Calculator_3-way'!B392,'True_Odds_Calculator_3-way'!C392,'Log_working_3-way'!B$1,'Log_working_3-way'!B$2)</f>
        <v>#NAME?</v>
      </c>
      <c r="F393" s="6" t="e">
        <f ca="1">IF('Log_working_3-way'!D393="","",1/'True_Odds_Calculator_3-way'!N392+1/'True_Odds_Calculator_3-way'!O392+1/'True_Odds_Calculator_3-way'!#REF!-1)</f>
        <v>#NAME?</v>
      </c>
      <c r="H393" s="6" t="e">
        <f ca="1">IF('Log_working_3-way'!$D393="","",'True_Odds_Calculator_3-way'!N392/'True_Odds_Calculator_3-way'!A392-1)</f>
        <v>#NAME?</v>
      </c>
      <c r="I393" s="6" t="e">
        <f ca="1">IF('Log_working_3-way'!$D393="","",'True_Odds_Calculator_3-way'!O392/'True_Odds_Calculator_3-way'!B392-1)</f>
        <v>#NAME?</v>
      </c>
      <c r="J393" s="6" t="e">
        <f ca="1">IF('Log_working_3-way'!$D393="","",'True_Odds_Calculator_3-way'!#REF!/'True_Odds_Calculator_3-way'!C392-1)</f>
        <v>#NAME?</v>
      </c>
      <c r="K393" s="6" t="e">
        <f ca="1">IF('Log_working_3-way'!$D393="","",1/'True_Odds_Calculator_3-way'!A392+1/'True_Odds_Calculator_3-way'!B392+1/'True_Odds_Calculator_3-way'!C392-1)</f>
        <v>#NAME?</v>
      </c>
    </row>
    <row r="394" spans="4:11" x14ac:dyDescent="0.25">
      <c r="D394" t="e">
        <f ca="1">solve_for_c('True_Odds_Calculator_3-way'!A393,'True_Odds_Calculator_3-way'!B393,'True_Odds_Calculator_3-way'!C393,'Log_working_3-way'!B$1,'Log_working_3-way'!B$2)</f>
        <v>#NAME?</v>
      </c>
      <c r="F394" s="6" t="e">
        <f ca="1">IF('Log_working_3-way'!D394="","",1/'True_Odds_Calculator_3-way'!N393+1/'True_Odds_Calculator_3-way'!O393+1/'True_Odds_Calculator_3-way'!#REF!-1)</f>
        <v>#NAME?</v>
      </c>
      <c r="H394" s="6" t="e">
        <f ca="1">IF('Log_working_3-way'!$D394="","",'True_Odds_Calculator_3-way'!N393/'True_Odds_Calculator_3-way'!A393-1)</f>
        <v>#NAME?</v>
      </c>
      <c r="I394" s="6" t="e">
        <f ca="1">IF('Log_working_3-way'!$D394="","",'True_Odds_Calculator_3-way'!O393/'True_Odds_Calculator_3-way'!B393-1)</f>
        <v>#NAME?</v>
      </c>
      <c r="J394" s="6" t="e">
        <f ca="1">IF('Log_working_3-way'!$D394="","",'True_Odds_Calculator_3-way'!#REF!/'True_Odds_Calculator_3-way'!C393-1)</f>
        <v>#NAME?</v>
      </c>
      <c r="K394" s="6" t="e">
        <f ca="1">IF('Log_working_3-way'!$D394="","",1/'True_Odds_Calculator_3-way'!A393+1/'True_Odds_Calculator_3-way'!B393+1/'True_Odds_Calculator_3-way'!C393-1)</f>
        <v>#NAME?</v>
      </c>
    </row>
    <row r="395" spans="4:11" x14ac:dyDescent="0.25">
      <c r="D395" t="e">
        <f ca="1">solve_for_c('True_Odds_Calculator_3-way'!A394,'True_Odds_Calculator_3-way'!B394,'True_Odds_Calculator_3-way'!C394,'Log_working_3-way'!B$1,'Log_working_3-way'!B$2)</f>
        <v>#NAME?</v>
      </c>
      <c r="F395" s="6" t="e">
        <f ca="1">IF('Log_working_3-way'!D395="","",1/'True_Odds_Calculator_3-way'!N394+1/'True_Odds_Calculator_3-way'!O394+1/'True_Odds_Calculator_3-way'!#REF!-1)</f>
        <v>#NAME?</v>
      </c>
      <c r="H395" s="6" t="e">
        <f ca="1">IF('Log_working_3-way'!$D395="","",'True_Odds_Calculator_3-way'!N394/'True_Odds_Calculator_3-way'!A394-1)</f>
        <v>#NAME?</v>
      </c>
      <c r="I395" s="6" t="e">
        <f ca="1">IF('Log_working_3-way'!$D395="","",'True_Odds_Calculator_3-way'!O394/'True_Odds_Calculator_3-way'!B394-1)</f>
        <v>#NAME?</v>
      </c>
      <c r="J395" s="6" t="e">
        <f ca="1">IF('Log_working_3-way'!$D395="","",'True_Odds_Calculator_3-way'!#REF!/'True_Odds_Calculator_3-way'!C394-1)</f>
        <v>#NAME?</v>
      </c>
      <c r="K395" s="6" t="e">
        <f ca="1">IF('Log_working_3-way'!$D395="","",1/'True_Odds_Calculator_3-way'!A394+1/'True_Odds_Calculator_3-way'!B394+1/'True_Odds_Calculator_3-way'!C394-1)</f>
        <v>#NAME?</v>
      </c>
    </row>
    <row r="396" spans="4:11" x14ac:dyDescent="0.25">
      <c r="D396" t="e">
        <f ca="1">solve_for_c('True_Odds_Calculator_3-way'!A395,'True_Odds_Calculator_3-way'!B395,'True_Odds_Calculator_3-way'!C395,'Log_working_3-way'!B$1,'Log_working_3-way'!B$2)</f>
        <v>#NAME?</v>
      </c>
      <c r="F396" s="6" t="e">
        <f ca="1">IF('Log_working_3-way'!D396="","",1/'True_Odds_Calculator_3-way'!N395+1/'True_Odds_Calculator_3-way'!O395+1/'True_Odds_Calculator_3-way'!#REF!-1)</f>
        <v>#NAME?</v>
      </c>
      <c r="H396" s="6" t="e">
        <f ca="1">IF('Log_working_3-way'!$D396="","",'True_Odds_Calculator_3-way'!N395/'True_Odds_Calculator_3-way'!A395-1)</f>
        <v>#NAME?</v>
      </c>
      <c r="I396" s="6" t="e">
        <f ca="1">IF('Log_working_3-way'!$D396="","",'True_Odds_Calculator_3-way'!O395/'True_Odds_Calculator_3-way'!B395-1)</f>
        <v>#NAME?</v>
      </c>
      <c r="J396" s="6" t="e">
        <f ca="1">IF('Log_working_3-way'!$D396="","",'True_Odds_Calculator_3-way'!#REF!/'True_Odds_Calculator_3-way'!C395-1)</f>
        <v>#NAME?</v>
      </c>
      <c r="K396" s="6" t="e">
        <f ca="1">IF('Log_working_3-way'!$D396="","",1/'True_Odds_Calculator_3-way'!A395+1/'True_Odds_Calculator_3-way'!B395+1/'True_Odds_Calculator_3-way'!C395-1)</f>
        <v>#NAME?</v>
      </c>
    </row>
    <row r="397" spans="4:11" x14ac:dyDescent="0.25">
      <c r="D397" t="e">
        <f ca="1">solve_for_c('True_Odds_Calculator_3-way'!A396,'True_Odds_Calculator_3-way'!B396,'True_Odds_Calculator_3-way'!C396,'Log_working_3-way'!B$1,'Log_working_3-way'!B$2)</f>
        <v>#NAME?</v>
      </c>
      <c r="F397" s="6" t="e">
        <f ca="1">IF('Log_working_3-way'!D397="","",1/'True_Odds_Calculator_3-way'!N396+1/'True_Odds_Calculator_3-way'!O396+1/'True_Odds_Calculator_3-way'!#REF!-1)</f>
        <v>#NAME?</v>
      </c>
      <c r="H397" s="6" t="e">
        <f ca="1">IF('Log_working_3-way'!$D397="","",'True_Odds_Calculator_3-way'!N396/'True_Odds_Calculator_3-way'!A396-1)</f>
        <v>#NAME?</v>
      </c>
      <c r="I397" s="6" t="e">
        <f ca="1">IF('Log_working_3-way'!$D397="","",'True_Odds_Calculator_3-way'!O396/'True_Odds_Calculator_3-way'!B396-1)</f>
        <v>#NAME?</v>
      </c>
      <c r="J397" s="6" t="e">
        <f ca="1">IF('Log_working_3-way'!$D397="","",'True_Odds_Calculator_3-way'!#REF!/'True_Odds_Calculator_3-way'!C396-1)</f>
        <v>#NAME?</v>
      </c>
      <c r="K397" s="6" t="e">
        <f ca="1">IF('Log_working_3-way'!$D397="","",1/'True_Odds_Calculator_3-way'!A396+1/'True_Odds_Calculator_3-way'!B396+1/'True_Odds_Calculator_3-way'!C396-1)</f>
        <v>#NAME?</v>
      </c>
    </row>
    <row r="398" spans="4:11" x14ac:dyDescent="0.25">
      <c r="D398" t="e">
        <f ca="1">solve_for_c('True_Odds_Calculator_3-way'!A397,'True_Odds_Calculator_3-way'!B397,'True_Odds_Calculator_3-way'!C397,'Log_working_3-way'!B$1,'Log_working_3-way'!B$2)</f>
        <v>#NAME?</v>
      </c>
      <c r="F398" s="6" t="e">
        <f ca="1">IF('Log_working_3-way'!D398="","",1/'True_Odds_Calculator_3-way'!N397+1/'True_Odds_Calculator_3-way'!O397+1/'True_Odds_Calculator_3-way'!#REF!-1)</f>
        <v>#NAME?</v>
      </c>
      <c r="H398" s="6" t="e">
        <f ca="1">IF('Log_working_3-way'!$D398="","",'True_Odds_Calculator_3-way'!N397/'True_Odds_Calculator_3-way'!A397-1)</f>
        <v>#NAME?</v>
      </c>
      <c r="I398" s="6" t="e">
        <f ca="1">IF('Log_working_3-way'!$D398="","",'True_Odds_Calculator_3-way'!O397/'True_Odds_Calculator_3-way'!B397-1)</f>
        <v>#NAME?</v>
      </c>
      <c r="J398" s="6" t="e">
        <f ca="1">IF('Log_working_3-way'!$D398="","",'True_Odds_Calculator_3-way'!#REF!/'True_Odds_Calculator_3-way'!C397-1)</f>
        <v>#NAME?</v>
      </c>
      <c r="K398" s="6" t="e">
        <f ca="1">IF('Log_working_3-way'!$D398="","",1/'True_Odds_Calculator_3-way'!A397+1/'True_Odds_Calculator_3-way'!B397+1/'True_Odds_Calculator_3-way'!C397-1)</f>
        <v>#NAME?</v>
      </c>
    </row>
    <row r="399" spans="4:11" x14ac:dyDescent="0.25">
      <c r="D399" t="e">
        <f ca="1">solve_for_c('True_Odds_Calculator_3-way'!A398,'True_Odds_Calculator_3-way'!B398,'True_Odds_Calculator_3-way'!C398,'Log_working_3-way'!B$1,'Log_working_3-way'!B$2)</f>
        <v>#NAME?</v>
      </c>
      <c r="F399" s="6" t="e">
        <f ca="1">IF('Log_working_3-way'!D399="","",1/'True_Odds_Calculator_3-way'!N398+1/'True_Odds_Calculator_3-way'!O398+1/'True_Odds_Calculator_3-way'!#REF!-1)</f>
        <v>#NAME?</v>
      </c>
      <c r="H399" s="6" t="e">
        <f ca="1">IF('Log_working_3-way'!$D399="","",'True_Odds_Calculator_3-way'!N398/'True_Odds_Calculator_3-way'!A398-1)</f>
        <v>#NAME?</v>
      </c>
      <c r="I399" s="6" t="e">
        <f ca="1">IF('Log_working_3-way'!$D399="","",'True_Odds_Calculator_3-way'!O398/'True_Odds_Calculator_3-way'!B398-1)</f>
        <v>#NAME?</v>
      </c>
      <c r="J399" s="6" t="e">
        <f ca="1">IF('Log_working_3-way'!$D399="","",'True_Odds_Calculator_3-way'!#REF!/'True_Odds_Calculator_3-way'!C398-1)</f>
        <v>#NAME?</v>
      </c>
      <c r="K399" s="6" t="e">
        <f ca="1">IF('Log_working_3-way'!$D399="","",1/'True_Odds_Calculator_3-way'!A398+1/'True_Odds_Calculator_3-way'!B398+1/'True_Odds_Calculator_3-way'!C398-1)</f>
        <v>#NAME?</v>
      </c>
    </row>
    <row r="400" spans="4:11" x14ac:dyDescent="0.25">
      <c r="D400" t="e">
        <f ca="1">solve_for_c('True_Odds_Calculator_3-way'!A399,'True_Odds_Calculator_3-way'!B399,'True_Odds_Calculator_3-way'!C399,'Log_working_3-way'!B$1,'Log_working_3-way'!B$2)</f>
        <v>#NAME?</v>
      </c>
      <c r="F400" s="6" t="e">
        <f ca="1">IF('Log_working_3-way'!D400="","",1/'True_Odds_Calculator_3-way'!N399+1/'True_Odds_Calculator_3-way'!O399+1/'True_Odds_Calculator_3-way'!#REF!-1)</f>
        <v>#NAME?</v>
      </c>
      <c r="H400" s="6" t="e">
        <f ca="1">IF('Log_working_3-way'!$D400="","",'True_Odds_Calculator_3-way'!N399/'True_Odds_Calculator_3-way'!A399-1)</f>
        <v>#NAME?</v>
      </c>
      <c r="I400" s="6" t="e">
        <f ca="1">IF('Log_working_3-way'!$D400="","",'True_Odds_Calculator_3-way'!O399/'True_Odds_Calculator_3-way'!B399-1)</f>
        <v>#NAME?</v>
      </c>
      <c r="J400" s="6" t="e">
        <f ca="1">IF('Log_working_3-way'!$D400="","",'True_Odds_Calculator_3-way'!#REF!/'True_Odds_Calculator_3-way'!C399-1)</f>
        <v>#NAME?</v>
      </c>
      <c r="K400" s="6" t="e">
        <f ca="1">IF('Log_working_3-way'!$D400="","",1/'True_Odds_Calculator_3-way'!A399+1/'True_Odds_Calculator_3-way'!B399+1/'True_Odds_Calculator_3-way'!C399-1)</f>
        <v>#NAME?</v>
      </c>
    </row>
    <row r="401" spans="4:11" x14ac:dyDescent="0.25">
      <c r="D401" t="e">
        <f ca="1">solve_for_c('True_Odds_Calculator_3-way'!A400,'True_Odds_Calculator_3-way'!B400,'True_Odds_Calculator_3-way'!C400,'Log_working_3-way'!B$1,'Log_working_3-way'!B$2)</f>
        <v>#NAME?</v>
      </c>
      <c r="F401" s="6" t="e">
        <f ca="1">IF('Log_working_3-way'!D401="","",1/'True_Odds_Calculator_3-way'!N400+1/'True_Odds_Calculator_3-way'!O400+1/'True_Odds_Calculator_3-way'!#REF!-1)</f>
        <v>#NAME?</v>
      </c>
      <c r="H401" s="6" t="e">
        <f ca="1">IF('Log_working_3-way'!$D401="","",'True_Odds_Calculator_3-way'!N400/'True_Odds_Calculator_3-way'!A400-1)</f>
        <v>#NAME?</v>
      </c>
      <c r="I401" s="6" t="e">
        <f ca="1">IF('Log_working_3-way'!$D401="","",'True_Odds_Calculator_3-way'!O400/'True_Odds_Calculator_3-way'!B400-1)</f>
        <v>#NAME?</v>
      </c>
      <c r="J401" s="6" t="e">
        <f ca="1">IF('Log_working_3-way'!$D401="","",'True_Odds_Calculator_3-way'!#REF!/'True_Odds_Calculator_3-way'!C400-1)</f>
        <v>#NAME?</v>
      </c>
      <c r="K401" s="6" t="e">
        <f ca="1">IF('Log_working_3-way'!$D401="","",1/'True_Odds_Calculator_3-way'!A400+1/'True_Odds_Calculator_3-way'!B400+1/'True_Odds_Calculator_3-way'!C400-1)</f>
        <v>#NAME?</v>
      </c>
    </row>
    <row r="402" spans="4:11" x14ac:dyDescent="0.25">
      <c r="D402" t="e">
        <f ca="1">solve_for_c('True_Odds_Calculator_3-way'!A401,'True_Odds_Calculator_3-way'!B401,'True_Odds_Calculator_3-way'!C401,'Log_working_3-way'!B$1,'Log_working_3-way'!B$2)</f>
        <v>#NAME?</v>
      </c>
      <c r="F402" s="6" t="e">
        <f ca="1">IF('Log_working_3-way'!D402="","",1/'True_Odds_Calculator_3-way'!N401+1/'True_Odds_Calculator_3-way'!O401+1/'True_Odds_Calculator_3-way'!#REF!-1)</f>
        <v>#NAME?</v>
      </c>
      <c r="H402" s="6" t="e">
        <f ca="1">IF('Log_working_3-way'!$D402="","",'True_Odds_Calculator_3-way'!N401/'True_Odds_Calculator_3-way'!A401-1)</f>
        <v>#NAME?</v>
      </c>
      <c r="I402" s="6" t="e">
        <f ca="1">IF('Log_working_3-way'!$D402="","",'True_Odds_Calculator_3-way'!O401/'True_Odds_Calculator_3-way'!B401-1)</f>
        <v>#NAME?</v>
      </c>
      <c r="J402" s="6" t="e">
        <f ca="1">IF('Log_working_3-way'!$D402="","",'True_Odds_Calculator_3-way'!#REF!/'True_Odds_Calculator_3-way'!C401-1)</f>
        <v>#NAME?</v>
      </c>
      <c r="K402" s="6" t="e">
        <f ca="1">IF('Log_working_3-way'!$D402="","",1/'True_Odds_Calculator_3-way'!A401+1/'True_Odds_Calculator_3-way'!B401+1/'True_Odds_Calculator_3-way'!C401-1)</f>
        <v>#NAME?</v>
      </c>
    </row>
    <row r="403" spans="4:11" x14ac:dyDescent="0.25">
      <c r="D403" t="e">
        <f ca="1">solve_for_c('True_Odds_Calculator_3-way'!A402,'True_Odds_Calculator_3-way'!B402,'True_Odds_Calculator_3-way'!C402,'Log_working_3-way'!B$1,'Log_working_3-way'!B$2)</f>
        <v>#NAME?</v>
      </c>
      <c r="F403" s="6" t="e">
        <f ca="1">IF('Log_working_3-way'!D403="","",1/'True_Odds_Calculator_3-way'!N402+1/'True_Odds_Calculator_3-way'!O402+1/'True_Odds_Calculator_3-way'!#REF!-1)</f>
        <v>#NAME?</v>
      </c>
      <c r="H403" s="6" t="e">
        <f ca="1">IF('Log_working_3-way'!$D403="","",'True_Odds_Calculator_3-way'!N402/'True_Odds_Calculator_3-way'!A402-1)</f>
        <v>#NAME?</v>
      </c>
      <c r="I403" s="6" t="e">
        <f ca="1">IF('Log_working_3-way'!$D403="","",'True_Odds_Calculator_3-way'!O402/'True_Odds_Calculator_3-way'!B402-1)</f>
        <v>#NAME?</v>
      </c>
      <c r="J403" s="6" t="e">
        <f ca="1">IF('Log_working_3-way'!$D403="","",'True_Odds_Calculator_3-way'!#REF!/'True_Odds_Calculator_3-way'!C402-1)</f>
        <v>#NAME?</v>
      </c>
      <c r="K403" s="6" t="e">
        <f ca="1">IF('Log_working_3-way'!$D403="","",1/'True_Odds_Calculator_3-way'!A402+1/'True_Odds_Calculator_3-way'!B402+1/'True_Odds_Calculator_3-way'!C402-1)</f>
        <v>#NAME?</v>
      </c>
    </row>
    <row r="404" spans="4:11" x14ac:dyDescent="0.25">
      <c r="D404" t="e">
        <f ca="1">solve_for_c('True_Odds_Calculator_3-way'!A403,'True_Odds_Calculator_3-way'!B403,'True_Odds_Calculator_3-way'!C403,'Log_working_3-way'!B$1,'Log_working_3-way'!B$2)</f>
        <v>#NAME?</v>
      </c>
      <c r="F404" s="6" t="e">
        <f ca="1">IF('Log_working_3-way'!D404="","",1/'True_Odds_Calculator_3-way'!N403+1/'True_Odds_Calculator_3-way'!O403+1/'True_Odds_Calculator_3-way'!#REF!-1)</f>
        <v>#NAME?</v>
      </c>
      <c r="H404" s="6" t="e">
        <f ca="1">IF('Log_working_3-way'!$D404="","",'True_Odds_Calculator_3-way'!N403/'True_Odds_Calculator_3-way'!A403-1)</f>
        <v>#NAME?</v>
      </c>
      <c r="I404" s="6" t="e">
        <f ca="1">IF('Log_working_3-way'!$D404="","",'True_Odds_Calculator_3-way'!O403/'True_Odds_Calculator_3-way'!B403-1)</f>
        <v>#NAME?</v>
      </c>
      <c r="J404" s="6" t="e">
        <f ca="1">IF('Log_working_3-way'!$D404="","",'True_Odds_Calculator_3-way'!#REF!/'True_Odds_Calculator_3-way'!C403-1)</f>
        <v>#NAME?</v>
      </c>
      <c r="K404" s="6" t="e">
        <f ca="1">IF('Log_working_3-way'!$D404="","",1/'True_Odds_Calculator_3-way'!A403+1/'True_Odds_Calculator_3-way'!B403+1/'True_Odds_Calculator_3-way'!C403-1)</f>
        <v>#NAME?</v>
      </c>
    </row>
    <row r="405" spans="4:11" x14ac:dyDescent="0.25">
      <c r="D405" t="e">
        <f ca="1">solve_for_c('True_Odds_Calculator_3-way'!A404,'True_Odds_Calculator_3-way'!B404,'True_Odds_Calculator_3-way'!C404,'Log_working_3-way'!B$1,'Log_working_3-way'!B$2)</f>
        <v>#NAME?</v>
      </c>
      <c r="F405" s="6" t="e">
        <f ca="1">IF('Log_working_3-way'!D405="","",1/'True_Odds_Calculator_3-way'!N404+1/'True_Odds_Calculator_3-way'!O404+1/'True_Odds_Calculator_3-way'!#REF!-1)</f>
        <v>#NAME?</v>
      </c>
      <c r="H405" s="6" t="e">
        <f ca="1">IF('Log_working_3-way'!$D405="","",'True_Odds_Calculator_3-way'!N404/'True_Odds_Calculator_3-way'!A404-1)</f>
        <v>#NAME?</v>
      </c>
      <c r="I405" s="6" t="e">
        <f ca="1">IF('Log_working_3-way'!$D405="","",'True_Odds_Calculator_3-way'!O404/'True_Odds_Calculator_3-way'!B404-1)</f>
        <v>#NAME?</v>
      </c>
      <c r="J405" s="6" t="e">
        <f ca="1">IF('Log_working_3-way'!$D405="","",'True_Odds_Calculator_3-way'!#REF!/'True_Odds_Calculator_3-way'!C404-1)</f>
        <v>#NAME?</v>
      </c>
      <c r="K405" s="6" t="e">
        <f ca="1">IF('Log_working_3-way'!$D405="","",1/'True_Odds_Calculator_3-way'!A404+1/'True_Odds_Calculator_3-way'!B404+1/'True_Odds_Calculator_3-way'!C404-1)</f>
        <v>#NAME?</v>
      </c>
    </row>
    <row r="406" spans="4:11" x14ac:dyDescent="0.25">
      <c r="D406" t="e">
        <f ca="1">solve_for_c('True_Odds_Calculator_3-way'!A405,'True_Odds_Calculator_3-way'!B405,'True_Odds_Calculator_3-way'!C405,'Log_working_3-way'!B$1,'Log_working_3-way'!B$2)</f>
        <v>#NAME?</v>
      </c>
      <c r="F406" s="6" t="e">
        <f ca="1">IF('Log_working_3-way'!D406="","",1/'True_Odds_Calculator_3-way'!N405+1/'True_Odds_Calculator_3-way'!O405+1/'True_Odds_Calculator_3-way'!#REF!-1)</f>
        <v>#NAME?</v>
      </c>
      <c r="H406" s="6" t="e">
        <f ca="1">IF('Log_working_3-way'!$D406="","",'True_Odds_Calculator_3-way'!N405/'True_Odds_Calculator_3-way'!A405-1)</f>
        <v>#NAME?</v>
      </c>
      <c r="I406" s="6" t="e">
        <f ca="1">IF('Log_working_3-way'!$D406="","",'True_Odds_Calculator_3-way'!O405/'True_Odds_Calculator_3-way'!B405-1)</f>
        <v>#NAME?</v>
      </c>
      <c r="J406" s="6" t="e">
        <f ca="1">IF('Log_working_3-way'!$D406="","",'True_Odds_Calculator_3-way'!#REF!/'True_Odds_Calculator_3-way'!C405-1)</f>
        <v>#NAME?</v>
      </c>
      <c r="K406" s="6" t="e">
        <f ca="1">IF('Log_working_3-way'!$D406="","",1/'True_Odds_Calculator_3-way'!A405+1/'True_Odds_Calculator_3-way'!B405+1/'True_Odds_Calculator_3-way'!C405-1)</f>
        <v>#NAME?</v>
      </c>
    </row>
    <row r="407" spans="4:11" x14ac:dyDescent="0.25">
      <c r="D407" t="e">
        <f ca="1">solve_for_c('True_Odds_Calculator_3-way'!A406,'True_Odds_Calculator_3-way'!B406,'True_Odds_Calculator_3-way'!C406,'Log_working_3-way'!B$1,'Log_working_3-way'!B$2)</f>
        <v>#NAME?</v>
      </c>
      <c r="F407" s="6" t="e">
        <f ca="1">IF('Log_working_3-way'!D407="","",1/'True_Odds_Calculator_3-way'!N406+1/'True_Odds_Calculator_3-way'!O406+1/'True_Odds_Calculator_3-way'!#REF!-1)</f>
        <v>#NAME?</v>
      </c>
      <c r="H407" s="6" t="e">
        <f ca="1">IF('Log_working_3-way'!$D407="","",'True_Odds_Calculator_3-way'!N406/'True_Odds_Calculator_3-way'!A406-1)</f>
        <v>#NAME?</v>
      </c>
      <c r="I407" s="6" t="e">
        <f ca="1">IF('Log_working_3-way'!$D407="","",'True_Odds_Calculator_3-way'!O406/'True_Odds_Calculator_3-way'!B406-1)</f>
        <v>#NAME?</v>
      </c>
      <c r="J407" s="6" t="e">
        <f ca="1">IF('Log_working_3-way'!$D407="","",'True_Odds_Calculator_3-way'!#REF!/'True_Odds_Calculator_3-way'!C406-1)</f>
        <v>#NAME?</v>
      </c>
      <c r="K407" s="6" t="e">
        <f ca="1">IF('Log_working_3-way'!$D407="","",1/'True_Odds_Calculator_3-way'!A406+1/'True_Odds_Calculator_3-way'!B406+1/'True_Odds_Calculator_3-way'!C406-1)</f>
        <v>#NAME?</v>
      </c>
    </row>
    <row r="408" spans="4:11" x14ac:dyDescent="0.25">
      <c r="D408" t="e">
        <f ca="1">solve_for_c('True_Odds_Calculator_3-way'!A407,'True_Odds_Calculator_3-way'!B407,'True_Odds_Calculator_3-way'!C407,'Log_working_3-way'!B$1,'Log_working_3-way'!B$2)</f>
        <v>#NAME?</v>
      </c>
      <c r="F408" s="6" t="e">
        <f ca="1">IF('Log_working_3-way'!D408="","",1/'True_Odds_Calculator_3-way'!N407+1/'True_Odds_Calculator_3-way'!O407+1/'True_Odds_Calculator_3-way'!#REF!-1)</f>
        <v>#NAME?</v>
      </c>
      <c r="H408" s="6" t="e">
        <f ca="1">IF('Log_working_3-way'!$D408="","",'True_Odds_Calculator_3-way'!N407/'True_Odds_Calculator_3-way'!A407-1)</f>
        <v>#NAME?</v>
      </c>
      <c r="I408" s="6" t="e">
        <f ca="1">IF('Log_working_3-way'!$D408="","",'True_Odds_Calculator_3-way'!O407/'True_Odds_Calculator_3-way'!B407-1)</f>
        <v>#NAME?</v>
      </c>
      <c r="J408" s="6" t="e">
        <f ca="1">IF('Log_working_3-way'!$D408="","",'True_Odds_Calculator_3-way'!#REF!/'True_Odds_Calculator_3-way'!C407-1)</f>
        <v>#NAME?</v>
      </c>
      <c r="K408" s="6" t="e">
        <f ca="1">IF('Log_working_3-way'!$D408="","",1/'True_Odds_Calculator_3-way'!A407+1/'True_Odds_Calculator_3-way'!B407+1/'True_Odds_Calculator_3-way'!C407-1)</f>
        <v>#NAME?</v>
      </c>
    </row>
    <row r="409" spans="4:11" x14ac:dyDescent="0.25">
      <c r="D409" t="e">
        <f ca="1">solve_for_c('True_Odds_Calculator_3-way'!A408,'True_Odds_Calculator_3-way'!B408,'True_Odds_Calculator_3-way'!C408,'Log_working_3-way'!B$1,'Log_working_3-way'!B$2)</f>
        <v>#NAME?</v>
      </c>
      <c r="F409" s="6" t="e">
        <f ca="1">IF('Log_working_3-way'!D409="","",1/'True_Odds_Calculator_3-way'!N408+1/'True_Odds_Calculator_3-way'!O408+1/'True_Odds_Calculator_3-way'!#REF!-1)</f>
        <v>#NAME?</v>
      </c>
      <c r="H409" s="6" t="e">
        <f ca="1">IF('Log_working_3-way'!$D409="","",'True_Odds_Calculator_3-way'!N408/'True_Odds_Calculator_3-way'!A408-1)</f>
        <v>#NAME?</v>
      </c>
      <c r="I409" s="6" t="e">
        <f ca="1">IF('Log_working_3-way'!$D409="","",'True_Odds_Calculator_3-way'!O408/'True_Odds_Calculator_3-way'!B408-1)</f>
        <v>#NAME?</v>
      </c>
      <c r="J409" s="6" t="e">
        <f ca="1">IF('Log_working_3-way'!$D409="","",'True_Odds_Calculator_3-way'!#REF!/'True_Odds_Calculator_3-way'!C408-1)</f>
        <v>#NAME?</v>
      </c>
      <c r="K409" s="6" t="e">
        <f ca="1">IF('Log_working_3-way'!$D409="","",1/'True_Odds_Calculator_3-way'!A408+1/'True_Odds_Calculator_3-way'!B408+1/'True_Odds_Calculator_3-way'!C408-1)</f>
        <v>#NAME?</v>
      </c>
    </row>
    <row r="410" spans="4:11" x14ac:dyDescent="0.25">
      <c r="D410" t="e">
        <f ca="1">solve_for_c('True_Odds_Calculator_3-way'!A409,'True_Odds_Calculator_3-way'!B409,'True_Odds_Calculator_3-way'!C409,'Log_working_3-way'!B$1,'Log_working_3-way'!B$2)</f>
        <v>#NAME?</v>
      </c>
      <c r="F410" s="6" t="e">
        <f ca="1">IF('Log_working_3-way'!D410="","",1/'True_Odds_Calculator_3-way'!N409+1/'True_Odds_Calculator_3-way'!O409+1/'True_Odds_Calculator_3-way'!#REF!-1)</f>
        <v>#NAME?</v>
      </c>
      <c r="H410" s="6" t="e">
        <f ca="1">IF('Log_working_3-way'!$D410="","",'True_Odds_Calculator_3-way'!N409/'True_Odds_Calculator_3-way'!A409-1)</f>
        <v>#NAME?</v>
      </c>
      <c r="I410" s="6" t="e">
        <f ca="1">IF('Log_working_3-way'!$D410="","",'True_Odds_Calculator_3-way'!O409/'True_Odds_Calculator_3-way'!B409-1)</f>
        <v>#NAME?</v>
      </c>
      <c r="J410" s="6" t="e">
        <f ca="1">IF('Log_working_3-way'!$D410="","",'True_Odds_Calculator_3-way'!#REF!/'True_Odds_Calculator_3-way'!C409-1)</f>
        <v>#NAME?</v>
      </c>
      <c r="K410" s="6" t="e">
        <f ca="1">IF('Log_working_3-way'!$D410="","",1/'True_Odds_Calculator_3-way'!A409+1/'True_Odds_Calculator_3-way'!B409+1/'True_Odds_Calculator_3-way'!C409-1)</f>
        <v>#NAME?</v>
      </c>
    </row>
    <row r="411" spans="4:11" x14ac:dyDescent="0.25">
      <c r="D411" t="e">
        <f ca="1">solve_for_c('True_Odds_Calculator_3-way'!A410,'True_Odds_Calculator_3-way'!B410,'True_Odds_Calculator_3-way'!C410,'Log_working_3-way'!B$1,'Log_working_3-way'!B$2)</f>
        <v>#NAME?</v>
      </c>
      <c r="F411" s="6" t="e">
        <f ca="1">IF('Log_working_3-way'!D411="","",1/'True_Odds_Calculator_3-way'!N410+1/'True_Odds_Calculator_3-way'!O410+1/'True_Odds_Calculator_3-way'!#REF!-1)</f>
        <v>#NAME?</v>
      </c>
      <c r="H411" s="6" t="e">
        <f ca="1">IF('Log_working_3-way'!$D411="","",'True_Odds_Calculator_3-way'!N410/'True_Odds_Calculator_3-way'!A410-1)</f>
        <v>#NAME?</v>
      </c>
      <c r="I411" s="6" t="e">
        <f ca="1">IF('Log_working_3-way'!$D411="","",'True_Odds_Calculator_3-way'!O410/'True_Odds_Calculator_3-way'!B410-1)</f>
        <v>#NAME?</v>
      </c>
      <c r="J411" s="6" t="e">
        <f ca="1">IF('Log_working_3-way'!$D411="","",'True_Odds_Calculator_3-way'!#REF!/'True_Odds_Calculator_3-way'!C410-1)</f>
        <v>#NAME?</v>
      </c>
      <c r="K411" s="6" t="e">
        <f ca="1">IF('Log_working_3-way'!$D411="","",1/'True_Odds_Calculator_3-way'!A410+1/'True_Odds_Calculator_3-way'!B410+1/'True_Odds_Calculator_3-way'!C410-1)</f>
        <v>#NAME?</v>
      </c>
    </row>
    <row r="412" spans="4:11" x14ac:dyDescent="0.25">
      <c r="D412" t="e">
        <f ca="1">solve_for_c('True_Odds_Calculator_3-way'!A411,'True_Odds_Calculator_3-way'!B411,'True_Odds_Calculator_3-way'!C411,'Log_working_3-way'!B$1,'Log_working_3-way'!B$2)</f>
        <v>#NAME?</v>
      </c>
      <c r="F412" s="6" t="e">
        <f ca="1">IF('Log_working_3-way'!D412="","",1/'True_Odds_Calculator_3-way'!N411+1/'True_Odds_Calculator_3-way'!O411+1/'True_Odds_Calculator_3-way'!#REF!-1)</f>
        <v>#NAME?</v>
      </c>
      <c r="H412" s="6" t="e">
        <f ca="1">IF('Log_working_3-way'!$D412="","",'True_Odds_Calculator_3-way'!N411/'True_Odds_Calculator_3-way'!A411-1)</f>
        <v>#NAME?</v>
      </c>
      <c r="I412" s="6" t="e">
        <f ca="1">IF('Log_working_3-way'!$D412="","",'True_Odds_Calculator_3-way'!O411/'True_Odds_Calculator_3-way'!B411-1)</f>
        <v>#NAME?</v>
      </c>
      <c r="J412" s="6" t="e">
        <f ca="1">IF('Log_working_3-way'!$D412="","",'True_Odds_Calculator_3-way'!#REF!/'True_Odds_Calculator_3-way'!C411-1)</f>
        <v>#NAME?</v>
      </c>
      <c r="K412" s="6" t="e">
        <f ca="1">IF('Log_working_3-way'!$D412="","",1/'True_Odds_Calculator_3-way'!A411+1/'True_Odds_Calculator_3-way'!B411+1/'True_Odds_Calculator_3-way'!C411-1)</f>
        <v>#NAME?</v>
      </c>
    </row>
    <row r="413" spans="4:11" x14ac:dyDescent="0.25">
      <c r="D413" t="e">
        <f ca="1">solve_for_c('True_Odds_Calculator_3-way'!A412,'True_Odds_Calculator_3-way'!B412,'True_Odds_Calculator_3-way'!C412,'Log_working_3-way'!B$1,'Log_working_3-way'!B$2)</f>
        <v>#NAME?</v>
      </c>
      <c r="F413" s="6" t="e">
        <f ca="1">IF('Log_working_3-way'!D413="","",1/'True_Odds_Calculator_3-way'!N412+1/'True_Odds_Calculator_3-way'!O412+1/'True_Odds_Calculator_3-way'!#REF!-1)</f>
        <v>#NAME?</v>
      </c>
      <c r="H413" s="6" t="e">
        <f ca="1">IF('Log_working_3-way'!$D413="","",'True_Odds_Calculator_3-way'!N412/'True_Odds_Calculator_3-way'!A412-1)</f>
        <v>#NAME?</v>
      </c>
      <c r="I413" s="6" t="e">
        <f ca="1">IF('Log_working_3-way'!$D413="","",'True_Odds_Calculator_3-way'!O412/'True_Odds_Calculator_3-way'!B412-1)</f>
        <v>#NAME?</v>
      </c>
      <c r="J413" s="6" t="e">
        <f ca="1">IF('Log_working_3-way'!$D413="","",'True_Odds_Calculator_3-way'!#REF!/'True_Odds_Calculator_3-way'!C412-1)</f>
        <v>#NAME?</v>
      </c>
      <c r="K413" s="6" t="e">
        <f ca="1">IF('Log_working_3-way'!$D413="","",1/'True_Odds_Calculator_3-way'!A412+1/'True_Odds_Calculator_3-way'!B412+1/'True_Odds_Calculator_3-way'!C412-1)</f>
        <v>#NAME?</v>
      </c>
    </row>
    <row r="414" spans="4:11" x14ac:dyDescent="0.25">
      <c r="D414" t="e">
        <f ca="1">solve_for_c('True_Odds_Calculator_3-way'!A413,'True_Odds_Calculator_3-way'!B413,'True_Odds_Calculator_3-way'!C413,'Log_working_3-way'!B$1,'Log_working_3-way'!B$2)</f>
        <v>#NAME?</v>
      </c>
      <c r="F414" s="6" t="e">
        <f ca="1">IF('Log_working_3-way'!D414="","",1/'True_Odds_Calculator_3-way'!N413+1/'True_Odds_Calculator_3-way'!O413+1/'True_Odds_Calculator_3-way'!#REF!-1)</f>
        <v>#NAME?</v>
      </c>
      <c r="H414" s="6" t="e">
        <f ca="1">IF('Log_working_3-way'!$D414="","",'True_Odds_Calculator_3-way'!N413/'True_Odds_Calculator_3-way'!A413-1)</f>
        <v>#NAME?</v>
      </c>
      <c r="I414" s="6" t="e">
        <f ca="1">IF('Log_working_3-way'!$D414="","",'True_Odds_Calculator_3-way'!O413/'True_Odds_Calculator_3-way'!B413-1)</f>
        <v>#NAME?</v>
      </c>
      <c r="J414" s="6" t="e">
        <f ca="1">IF('Log_working_3-way'!$D414="","",'True_Odds_Calculator_3-way'!#REF!/'True_Odds_Calculator_3-way'!C413-1)</f>
        <v>#NAME?</v>
      </c>
      <c r="K414" s="6" t="e">
        <f ca="1">IF('Log_working_3-way'!$D414="","",1/'True_Odds_Calculator_3-way'!A413+1/'True_Odds_Calculator_3-way'!B413+1/'True_Odds_Calculator_3-way'!C413-1)</f>
        <v>#NAME?</v>
      </c>
    </row>
    <row r="415" spans="4:11" x14ac:dyDescent="0.25">
      <c r="D415" t="e">
        <f ca="1">solve_for_c('True_Odds_Calculator_3-way'!A414,'True_Odds_Calculator_3-way'!B414,'True_Odds_Calculator_3-way'!C414,'Log_working_3-way'!B$1,'Log_working_3-way'!B$2)</f>
        <v>#NAME?</v>
      </c>
      <c r="F415" s="6" t="e">
        <f ca="1">IF('Log_working_3-way'!D415="","",1/'True_Odds_Calculator_3-way'!N414+1/'True_Odds_Calculator_3-way'!O414+1/'True_Odds_Calculator_3-way'!#REF!-1)</f>
        <v>#NAME?</v>
      </c>
      <c r="H415" s="6" t="e">
        <f ca="1">IF('Log_working_3-way'!$D415="","",'True_Odds_Calculator_3-way'!N414/'True_Odds_Calculator_3-way'!A414-1)</f>
        <v>#NAME?</v>
      </c>
      <c r="I415" s="6" t="e">
        <f ca="1">IF('Log_working_3-way'!$D415="","",'True_Odds_Calculator_3-way'!O414/'True_Odds_Calculator_3-way'!B414-1)</f>
        <v>#NAME?</v>
      </c>
      <c r="J415" s="6" t="e">
        <f ca="1">IF('Log_working_3-way'!$D415="","",'True_Odds_Calculator_3-way'!#REF!/'True_Odds_Calculator_3-way'!C414-1)</f>
        <v>#NAME?</v>
      </c>
      <c r="K415" s="6" t="e">
        <f ca="1">IF('Log_working_3-way'!$D415="","",1/'True_Odds_Calculator_3-way'!A414+1/'True_Odds_Calculator_3-way'!B414+1/'True_Odds_Calculator_3-way'!C414-1)</f>
        <v>#NAME?</v>
      </c>
    </row>
    <row r="416" spans="4:11" x14ac:dyDescent="0.25">
      <c r="D416" t="e">
        <f ca="1">solve_for_c('True_Odds_Calculator_3-way'!A415,'True_Odds_Calculator_3-way'!B415,'True_Odds_Calculator_3-way'!C415,'Log_working_3-way'!B$1,'Log_working_3-way'!B$2)</f>
        <v>#NAME?</v>
      </c>
      <c r="F416" s="6" t="e">
        <f ca="1">IF('Log_working_3-way'!D416="","",1/'True_Odds_Calculator_3-way'!N415+1/'True_Odds_Calculator_3-way'!O415+1/'True_Odds_Calculator_3-way'!#REF!-1)</f>
        <v>#NAME?</v>
      </c>
      <c r="H416" s="6" t="e">
        <f ca="1">IF('Log_working_3-way'!$D416="","",'True_Odds_Calculator_3-way'!N415/'True_Odds_Calculator_3-way'!A415-1)</f>
        <v>#NAME?</v>
      </c>
      <c r="I416" s="6" t="e">
        <f ca="1">IF('Log_working_3-way'!$D416="","",'True_Odds_Calculator_3-way'!O415/'True_Odds_Calculator_3-way'!B415-1)</f>
        <v>#NAME?</v>
      </c>
      <c r="J416" s="6" t="e">
        <f ca="1">IF('Log_working_3-way'!$D416="","",'True_Odds_Calculator_3-way'!#REF!/'True_Odds_Calculator_3-way'!C415-1)</f>
        <v>#NAME?</v>
      </c>
      <c r="K416" s="6" t="e">
        <f ca="1">IF('Log_working_3-way'!$D416="","",1/'True_Odds_Calculator_3-way'!A415+1/'True_Odds_Calculator_3-way'!B415+1/'True_Odds_Calculator_3-way'!C415-1)</f>
        <v>#NAME?</v>
      </c>
    </row>
    <row r="417" spans="4:11" x14ac:dyDescent="0.25">
      <c r="D417" t="e">
        <f ca="1">solve_for_c('True_Odds_Calculator_3-way'!A416,'True_Odds_Calculator_3-way'!B416,'True_Odds_Calculator_3-way'!C416,'Log_working_3-way'!B$1,'Log_working_3-way'!B$2)</f>
        <v>#NAME?</v>
      </c>
      <c r="F417" s="6" t="e">
        <f ca="1">IF('Log_working_3-way'!D417="","",1/'True_Odds_Calculator_3-way'!N416+1/'True_Odds_Calculator_3-way'!O416+1/'True_Odds_Calculator_3-way'!#REF!-1)</f>
        <v>#NAME?</v>
      </c>
      <c r="H417" s="6" t="e">
        <f ca="1">IF('Log_working_3-way'!$D417="","",'True_Odds_Calculator_3-way'!N416/'True_Odds_Calculator_3-way'!A416-1)</f>
        <v>#NAME?</v>
      </c>
      <c r="I417" s="6" t="e">
        <f ca="1">IF('Log_working_3-way'!$D417="","",'True_Odds_Calculator_3-way'!O416/'True_Odds_Calculator_3-way'!B416-1)</f>
        <v>#NAME?</v>
      </c>
      <c r="J417" s="6" t="e">
        <f ca="1">IF('Log_working_3-way'!$D417="","",'True_Odds_Calculator_3-way'!#REF!/'True_Odds_Calculator_3-way'!C416-1)</f>
        <v>#NAME?</v>
      </c>
      <c r="K417" s="6" t="e">
        <f ca="1">IF('Log_working_3-way'!$D417="","",1/'True_Odds_Calculator_3-way'!A416+1/'True_Odds_Calculator_3-way'!B416+1/'True_Odds_Calculator_3-way'!C416-1)</f>
        <v>#NAME?</v>
      </c>
    </row>
    <row r="418" spans="4:11" x14ac:dyDescent="0.25">
      <c r="D418" t="e">
        <f ca="1">solve_for_c('True_Odds_Calculator_3-way'!A417,'True_Odds_Calculator_3-way'!B417,'True_Odds_Calculator_3-way'!C417,'Log_working_3-way'!B$1,'Log_working_3-way'!B$2)</f>
        <v>#NAME?</v>
      </c>
      <c r="F418" s="6" t="e">
        <f ca="1">IF('Log_working_3-way'!D418="","",1/'True_Odds_Calculator_3-way'!N417+1/'True_Odds_Calculator_3-way'!O417+1/'True_Odds_Calculator_3-way'!#REF!-1)</f>
        <v>#NAME?</v>
      </c>
      <c r="H418" s="6" t="e">
        <f ca="1">IF('Log_working_3-way'!$D418="","",'True_Odds_Calculator_3-way'!N417/'True_Odds_Calculator_3-way'!A417-1)</f>
        <v>#NAME?</v>
      </c>
      <c r="I418" s="6" t="e">
        <f ca="1">IF('Log_working_3-way'!$D418="","",'True_Odds_Calculator_3-way'!O417/'True_Odds_Calculator_3-way'!B417-1)</f>
        <v>#NAME?</v>
      </c>
      <c r="J418" s="6" t="e">
        <f ca="1">IF('Log_working_3-way'!$D418="","",'True_Odds_Calculator_3-way'!#REF!/'True_Odds_Calculator_3-way'!C417-1)</f>
        <v>#NAME?</v>
      </c>
      <c r="K418" s="6" t="e">
        <f ca="1">IF('Log_working_3-way'!$D418="","",1/'True_Odds_Calculator_3-way'!A417+1/'True_Odds_Calculator_3-way'!B417+1/'True_Odds_Calculator_3-way'!C417-1)</f>
        <v>#NAME?</v>
      </c>
    </row>
    <row r="419" spans="4:11" x14ac:dyDescent="0.25">
      <c r="D419" t="e">
        <f ca="1">solve_for_c('True_Odds_Calculator_3-way'!A418,'True_Odds_Calculator_3-way'!B418,'True_Odds_Calculator_3-way'!C418,'Log_working_3-way'!B$1,'Log_working_3-way'!B$2)</f>
        <v>#NAME?</v>
      </c>
      <c r="F419" s="6" t="e">
        <f ca="1">IF('Log_working_3-way'!D419="","",1/'True_Odds_Calculator_3-way'!N418+1/'True_Odds_Calculator_3-way'!O418+1/'True_Odds_Calculator_3-way'!#REF!-1)</f>
        <v>#NAME?</v>
      </c>
      <c r="H419" s="6" t="e">
        <f ca="1">IF('Log_working_3-way'!$D419="","",'True_Odds_Calculator_3-way'!N418/'True_Odds_Calculator_3-way'!A418-1)</f>
        <v>#NAME?</v>
      </c>
      <c r="I419" s="6" t="e">
        <f ca="1">IF('Log_working_3-way'!$D419="","",'True_Odds_Calculator_3-way'!O418/'True_Odds_Calculator_3-way'!B418-1)</f>
        <v>#NAME?</v>
      </c>
      <c r="J419" s="6" t="e">
        <f ca="1">IF('Log_working_3-way'!$D419="","",'True_Odds_Calculator_3-way'!#REF!/'True_Odds_Calculator_3-way'!C418-1)</f>
        <v>#NAME?</v>
      </c>
      <c r="K419" s="6" t="e">
        <f ca="1">IF('Log_working_3-way'!$D419="","",1/'True_Odds_Calculator_3-way'!A418+1/'True_Odds_Calculator_3-way'!B418+1/'True_Odds_Calculator_3-way'!C418-1)</f>
        <v>#NAME?</v>
      </c>
    </row>
    <row r="420" spans="4:11" x14ac:dyDescent="0.25">
      <c r="D420" t="e">
        <f ca="1">solve_for_c('True_Odds_Calculator_3-way'!A419,'True_Odds_Calculator_3-way'!B419,'True_Odds_Calculator_3-way'!C419,'Log_working_3-way'!B$1,'Log_working_3-way'!B$2)</f>
        <v>#NAME?</v>
      </c>
      <c r="F420" s="6" t="e">
        <f ca="1">IF('Log_working_3-way'!D420="","",1/'True_Odds_Calculator_3-way'!N419+1/'True_Odds_Calculator_3-way'!O419+1/'True_Odds_Calculator_3-way'!#REF!-1)</f>
        <v>#NAME?</v>
      </c>
      <c r="H420" s="6" t="e">
        <f ca="1">IF('Log_working_3-way'!$D420="","",'True_Odds_Calculator_3-way'!N419/'True_Odds_Calculator_3-way'!A419-1)</f>
        <v>#NAME?</v>
      </c>
      <c r="I420" s="6" t="e">
        <f ca="1">IF('Log_working_3-way'!$D420="","",'True_Odds_Calculator_3-way'!O419/'True_Odds_Calculator_3-way'!B419-1)</f>
        <v>#NAME?</v>
      </c>
      <c r="J420" s="6" t="e">
        <f ca="1">IF('Log_working_3-way'!$D420="","",'True_Odds_Calculator_3-way'!#REF!/'True_Odds_Calculator_3-way'!C419-1)</f>
        <v>#NAME?</v>
      </c>
      <c r="K420" s="6" t="e">
        <f ca="1">IF('Log_working_3-way'!$D420="","",1/'True_Odds_Calculator_3-way'!A419+1/'True_Odds_Calculator_3-way'!B419+1/'True_Odds_Calculator_3-way'!C419-1)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solve_for_c('True_Odds_Calculator_3-way'!A420,'True_Odds_Calculator_3-way'!B420,'True_Odds_Calculator_3-way'!C420,'Log_working_3-way'!B$1,'Log_working_3-way'!B$2)</f>
        <v>#NAME?</v>
      </c>
      <c r="F425" s="6" t="e">
        <f ca="1">IF('Log_working_3-way'!D425="","",1/'True_Odds_Calculator_3-way'!N420+1/'True_Odds_Calculator_3-way'!O420+1/'True_Odds_Calculator_3-way'!#REF!-1)</f>
        <v>#NAME?</v>
      </c>
      <c r="H425" s="6" t="e">
        <f ca="1">IF('Log_working_3-way'!$D425="","",'True_Odds_Calculator_3-way'!N420/'True_Odds_Calculator_3-way'!A420-1)</f>
        <v>#NAME?</v>
      </c>
      <c r="I425" s="6" t="e">
        <f ca="1">IF('Log_working_3-way'!$D425="","",'True_Odds_Calculator_3-way'!O420/'True_Odds_Calculator_3-way'!B420-1)</f>
        <v>#NAME?</v>
      </c>
      <c r="J425" s="6" t="e">
        <f ca="1">IF('Log_working_3-way'!$D425="","",'True_Odds_Calculator_3-way'!#REF!/'True_Odds_Calculator_3-way'!C420-1)</f>
        <v>#NAME?</v>
      </c>
      <c r="K425" s="6" t="e">
        <f ca="1">IF('Log_working_3-way'!$D425="","",1/'True_Odds_Calculator_3-way'!A420+1/'True_Odds_Calculator_3-way'!B420+1/'True_Odds_Calculator_3-way'!C420-1)</f>
        <v>#NAME?</v>
      </c>
    </row>
    <row r="426" spans="4:11" x14ac:dyDescent="0.25">
      <c r="D426" t="e">
        <f ca="1">solve_for_c('True_Odds_Calculator_3-way'!A421,'True_Odds_Calculator_3-way'!B421,'True_Odds_Calculator_3-way'!C421,'Log_working_3-way'!B$1,'Log_working_3-way'!B$2)</f>
        <v>#NAME?</v>
      </c>
      <c r="F426" s="6" t="e">
        <f ca="1">IF('Log_working_3-way'!D426="","",1/'True_Odds_Calculator_3-way'!N421+1/'True_Odds_Calculator_3-way'!O421+1/'True_Odds_Calculator_3-way'!#REF!-1)</f>
        <v>#NAME?</v>
      </c>
      <c r="H426" s="6" t="e">
        <f ca="1">IF('Log_working_3-way'!$D426="","",'True_Odds_Calculator_3-way'!N421/'True_Odds_Calculator_3-way'!A421-1)</f>
        <v>#NAME?</v>
      </c>
      <c r="I426" s="6" t="e">
        <f ca="1">IF('Log_working_3-way'!$D426="","",'True_Odds_Calculator_3-way'!O421/'True_Odds_Calculator_3-way'!B421-1)</f>
        <v>#NAME?</v>
      </c>
      <c r="J426" s="6" t="e">
        <f ca="1">IF('Log_working_3-way'!$D426="","",'True_Odds_Calculator_3-way'!#REF!/'True_Odds_Calculator_3-way'!C421-1)</f>
        <v>#NAME?</v>
      </c>
      <c r="K426" s="6" t="e">
        <f ca="1">IF('Log_working_3-way'!$D426="","",1/'True_Odds_Calculator_3-way'!A421+1/'True_Odds_Calculator_3-way'!B421+1/'True_Odds_Calculator_3-way'!C421-1)</f>
        <v>#NAME?</v>
      </c>
    </row>
    <row r="427" spans="4:11" x14ac:dyDescent="0.25">
      <c r="D427" t="e">
        <f ca="1">solve_for_c('True_Odds_Calculator_3-way'!A422,'True_Odds_Calculator_3-way'!B422,'True_Odds_Calculator_3-way'!C422,'Log_working_3-way'!B$1,'Log_working_3-way'!B$2)</f>
        <v>#NAME?</v>
      </c>
      <c r="F427" s="6" t="e">
        <f ca="1">IF('Log_working_3-way'!D427="","",1/'True_Odds_Calculator_3-way'!N422+1/'True_Odds_Calculator_3-way'!O422+1/'True_Odds_Calculator_3-way'!#REF!-1)</f>
        <v>#NAME?</v>
      </c>
      <c r="H427" s="6" t="e">
        <f ca="1">IF('Log_working_3-way'!$D427="","",'True_Odds_Calculator_3-way'!N422/'True_Odds_Calculator_3-way'!A422-1)</f>
        <v>#NAME?</v>
      </c>
      <c r="I427" s="6" t="e">
        <f ca="1">IF('Log_working_3-way'!$D427="","",'True_Odds_Calculator_3-way'!O422/'True_Odds_Calculator_3-way'!B422-1)</f>
        <v>#NAME?</v>
      </c>
      <c r="J427" s="6" t="e">
        <f ca="1">IF('Log_working_3-way'!$D427="","",'True_Odds_Calculator_3-way'!#REF!/'True_Odds_Calculator_3-way'!C422-1)</f>
        <v>#NAME?</v>
      </c>
      <c r="K427" s="6" t="e">
        <f ca="1">IF('Log_working_3-way'!$D427="","",1/'True_Odds_Calculator_3-way'!A422+1/'True_Odds_Calculator_3-way'!B422+1/'True_Odds_Calculator_3-way'!C422-1)</f>
        <v>#NAME?</v>
      </c>
    </row>
    <row r="428" spans="4:11" x14ac:dyDescent="0.25">
      <c r="D428" t="e">
        <f ca="1">solve_for_c('True_Odds_Calculator_3-way'!A423,'True_Odds_Calculator_3-way'!B423,'True_Odds_Calculator_3-way'!C423,'Log_working_3-way'!B$1,'Log_working_3-way'!B$2)</f>
        <v>#NAME?</v>
      </c>
      <c r="F428" s="6" t="e">
        <f ca="1">IF('Log_working_3-way'!D428="","",1/'True_Odds_Calculator_3-way'!N423+1/'True_Odds_Calculator_3-way'!O423+1/'True_Odds_Calculator_3-way'!#REF!-1)</f>
        <v>#NAME?</v>
      </c>
      <c r="H428" s="6" t="e">
        <f ca="1">IF('Log_working_3-way'!$D428="","",'True_Odds_Calculator_3-way'!N423/'True_Odds_Calculator_3-way'!A423-1)</f>
        <v>#NAME?</v>
      </c>
      <c r="I428" s="6" t="e">
        <f ca="1">IF('Log_working_3-way'!$D428="","",'True_Odds_Calculator_3-way'!O423/'True_Odds_Calculator_3-way'!B423-1)</f>
        <v>#NAME?</v>
      </c>
      <c r="J428" s="6" t="e">
        <f ca="1">IF('Log_working_3-way'!$D428="","",'True_Odds_Calculator_3-way'!#REF!/'True_Odds_Calculator_3-way'!C423-1)</f>
        <v>#NAME?</v>
      </c>
      <c r="K428" s="6" t="e">
        <f ca="1">IF('Log_working_3-way'!$D428="","",1/'True_Odds_Calculator_3-way'!A423+1/'True_Odds_Calculator_3-way'!B423+1/'True_Odds_Calculator_3-way'!C423-1)</f>
        <v>#NAME?</v>
      </c>
    </row>
    <row r="429" spans="4:11" x14ac:dyDescent="0.25">
      <c r="D429" t="e">
        <f ca="1">solve_for_c('True_Odds_Calculator_3-way'!A424,'True_Odds_Calculator_3-way'!B424,'True_Odds_Calculator_3-way'!C424,'Log_working_3-way'!B$1,'Log_working_3-way'!B$2)</f>
        <v>#NAME?</v>
      </c>
      <c r="F429" s="6" t="e">
        <f ca="1">IF('Log_working_3-way'!D429="","",1/'True_Odds_Calculator_3-way'!N424+1/'True_Odds_Calculator_3-way'!O424+1/'True_Odds_Calculator_3-way'!#REF!-1)</f>
        <v>#NAME?</v>
      </c>
      <c r="H429" s="6" t="e">
        <f ca="1">IF('Log_working_3-way'!$D429="","",'True_Odds_Calculator_3-way'!N424/'True_Odds_Calculator_3-way'!A424-1)</f>
        <v>#NAME?</v>
      </c>
      <c r="I429" s="6" t="e">
        <f ca="1">IF('Log_working_3-way'!$D429="","",'True_Odds_Calculator_3-way'!O424/'True_Odds_Calculator_3-way'!B424-1)</f>
        <v>#NAME?</v>
      </c>
      <c r="J429" s="6" t="e">
        <f ca="1">IF('Log_working_3-way'!$D429="","",'True_Odds_Calculator_3-way'!#REF!/'True_Odds_Calculator_3-way'!C424-1)</f>
        <v>#NAME?</v>
      </c>
      <c r="K429" s="6" t="e">
        <f ca="1">IF('Log_working_3-way'!$D429="","",1/'True_Odds_Calculator_3-way'!A424+1/'True_Odds_Calculator_3-way'!B424+1/'True_Odds_Calculator_3-way'!C424-1)</f>
        <v>#NAME?</v>
      </c>
    </row>
    <row r="430" spans="4:11" x14ac:dyDescent="0.25">
      <c r="D430" t="e">
        <f ca="1">solve_for_c('True_Odds_Calculator_3-way'!A425,'True_Odds_Calculator_3-way'!B425,'True_Odds_Calculator_3-way'!C425,'Log_working_3-way'!B$1,'Log_working_3-way'!B$2)</f>
        <v>#NAME?</v>
      </c>
      <c r="F430" s="6" t="e">
        <f ca="1">IF('Log_working_3-way'!D430="","",1/'True_Odds_Calculator_3-way'!N425+1/'True_Odds_Calculator_3-way'!O425+1/'True_Odds_Calculator_3-way'!#REF!-1)</f>
        <v>#NAME?</v>
      </c>
      <c r="H430" s="6" t="e">
        <f ca="1">IF('Log_working_3-way'!$D430="","",'True_Odds_Calculator_3-way'!N425/'True_Odds_Calculator_3-way'!A425-1)</f>
        <v>#NAME?</v>
      </c>
      <c r="I430" s="6" t="e">
        <f ca="1">IF('Log_working_3-way'!$D430="","",'True_Odds_Calculator_3-way'!O425/'True_Odds_Calculator_3-way'!B425-1)</f>
        <v>#NAME?</v>
      </c>
      <c r="J430" s="6" t="e">
        <f ca="1">IF('Log_working_3-way'!$D430="","",'True_Odds_Calculator_3-way'!#REF!/'True_Odds_Calculator_3-way'!C425-1)</f>
        <v>#NAME?</v>
      </c>
      <c r="K430" s="6" t="e">
        <f ca="1">IF('Log_working_3-way'!$D430="","",1/'True_Odds_Calculator_3-way'!A425+1/'True_Odds_Calculator_3-way'!B425+1/'True_Odds_Calculator_3-way'!C425-1)</f>
        <v>#NAME?</v>
      </c>
    </row>
    <row r="431" spans="4:11" x14ac:dyDescent="0.25">
      <c r="D431" t="e">
        <f ca="1">solve_for_c('True_Odds_Calculator_3-way'!A426,'True_Odds_Calculator_3-way'!B426,'True_Odds_Calculator_3-way'!C426,'Log_working_3-way'!B$1,'Log_working_3-way'!B$2)</f>
        <v>#NAME?</v>
      </c>
      <c r="F431" s="6" t="e">
        <f ca="1">IF('Log_working_3-way'!D431="","",1/'True_Odds_Calculator_3-way'!N426+1/'True_Odds_Calculator_3-way'!O426+1/'True_Odds_Calculator_3-way'!#REF!-1)</f>
        <v>#NAME?</v>
      </c>
      <c r="H431" s="6" t="e">
        <f ca="1">IF('Log_working_3-way'!$D431="","",'True_Odds_Calculator_3-way'!N426/'True_Odds_Calculator_3-way'!A426-1)</f>
        <v>#NAME?</v>
      </c>
      <c r="I431" s="6" t="e">
        <f ca="1">IF('Log_working_3-way'!$D431="","",'True_Odds_Calculator_3-way'!O426/'True_Odds_Calculator_3-way'!B426-1)</f>
        <v>#NAME?</v>
      </c>
      <c r="J431" s="6" t="e">
        <f ca="1">IF('Log_working_3-way'!$D431="","",'True_Odds_Calculator_3-way'!#REF!/'True_Odds_Calculator_3-way'!C426-1)</f>
        <v>#NAME?</v>
      </c>
      <c r="K431" s="6" t="e">
        <f ca="1">IF('Log_working_3-way'!$D431="","",1/'True_Odds_Calculator_3-way'!A426+1/'True_Odds_Calculator_3-way'!B426+1/'True_Odds_Calculator_3-way'!C426-1)</f>
        <v>#NAME?</v>
      </c>
    </row>
    <row r="432" spans="4:11" x14ac:dyDescent="0.25">
      <c r="D432" t="e">
        <f ca="1">solve_for_c('True_Odds_Calculator_3-way'!A427,'True_Odds_Calculator_3-way'!B427,'True_Odds_Calculator_3-way'!C427,'Log_working_3-way'!B$1,'Log_working_3-way'!B$2)</f>
        <v>#NAME?</v>
      </c>
      <c r="F432" s="6" t="e">
        <f ca="1">IF('Log_working_3-way'!D432="","",1/'True_Odds_Calculator_3-way'!N427+1/'True_Odds_Calculator_3-way'!O427+1/'True_Odds_Calculator_3-way'!#REF!-1)</f>
        <v>#NAME?</v>
      </c>
      <c r="H432" s="6" t="e">
        <f ca="1">IF('Log_working_3-way'!$D432="","",'True_Odds_Calculator_3-way'!N427/'True_Odds_Calculator_3-way'!A427-1)</f>
        <v>#NAME?</v>
      </c>
      <c r="I432" s="6" t="e">
        <f ca="1">IF('Log_working_3-way'!$D432="","",'True_Odds_Calculator_3-way'!O427/'True_Odds_Calculator_3-way'!B427-1)</f>
        <v>#NAME?</v>
      </c>
      <c r="J432" s="6" t="e">
        <f ca="1">IF('Log_working_3-way'!$D432="","",'True_Odds_Calculator_3-way'!#REF!/'True_Odds_Calculator_3-way'!C427-1)</f>
        <v>#NAME?</v>
      </c>
      <c r="K432" s="6" t="e">
        <f ca="1">IF('Log_working_3-way'!$D432="","",1/'True_Odds_Calculator_3-way'!A427+1/'True_Odds_Calculator_3-way'!B427+1/'True_Odds_Calculator_3-way'!C427-1)</f>
        <v>#NAME?</v>
      </c>
    </row>
    <row r="433" spans="4:11" x14ac:dyDescent="0.25">
      <c r="D433" t="e">
        <f ca="1">solve_for_c('True_Odds_Calculator_3-way'!A428,'True_Odds_Calculator_3-way'!B428,'True_Odds_Calculator_3-way'!C428,'Log_working_3-way'!B$1,'Log_working_3-way'!B$2)</f>
        <v>#NAME?</v>
      </c>
      <c r="F433" s="6" t="e">
        <f ca="1">IF('Log_working_3-way'!D433="","",1/'True_Odds_Calculator_3-way'!N428+1/'True_Odds_Calculator_3-way'!O428+1/'True_Odds_Calculator_3-way'!#REF!-1)</f>
        <v>#NAME?</v>
      </c>
      <c r="H433" s="6" t="e">
        <f ca="1">IF('Log_working_3-way'!$D433="","",'True_Odds_Calculator_3-way'!N428/'True_Odds_Calculator_3-way'!A428-1)</f>
        <v>#NAME?</v>
      </c>
      <c r="I433" s="6" t="e">
        <f ca="1">IF('Log_working_3-way'!$D433="","",'True_Odds_Calculator_3-way'!O428/'True_Odds_Calculator_3-way'!B428-1)</f>
        <v>#NAME?</v>
      </c>
      <c r="J433" s="6" t="e">
        <f ca="1">IF('Log_working_3-way'!$D433="","",'True_Odds_Calculator_3-way'!#REF!/'True_Odds_Calculator_3-way'!C428-1)</f>
        <v>#NAME?</v>
      </c>
      <c r="K433" s="6" t="e">
        <f ca="1">IF('Log_working_3-way'!$D433="","",1/'True_Odds_Calculator_3-way'!A428+1/'True_Odds_Calculator_3-way'!B428+1/'True_Odds_Calculator_3-way'!C428-1)</f>
        <v>#NAME?</v>
      </c>
    </row>
    <row r="434" spans="4:11" x14ac:dyDescent="0.25">
      <c r="D434" t="e">
        <f ca="1">solve_for_c('True_Odds_Calculator_3-way'!A429,'True_Odds_Calculator_3-way'!B429,'True_Odds_Calculator_3-way'!C429,'Log_working_3-way'!B$1,'Log_working_3-way'!B$2)</f>
        <v>#NAME?</v>
      </c>
      <c r="F434" s="6" t="e">
        <f ca="1">IF('Log_working_3-way'!D434="","",1/'True_Odds_Calculator_3-way'!N429+1/'True_Odds_Calculator_3-way'!O429+1/'True_Odds_Calculator_3-way'!#REF!-1)</f>
        <v>#NAME?</v>
      </c>
      <c r="H434" s="6" t="e">
        <f ca="1">IF('Log_working_3-way'!$D434="","",'True_Odds_Calculator_3-way'!N429/'True_Odds_Calculator_3-way'!A429-1)</f>
        <v>#NAME?</v>
      </c>
      <c r="I434" s="6" t="e">
        <f ca="1">IF('Log_working_3-way'!$D434="","",'True_Odds_Calculator_3-way'!O429/'True_Odds_Calculator_3-way'!B429-1)</f>
        <v>#NAME?</v>
      </c>
      <c r="J434" s="6" t="e">
        <f ca="1">IF('Log_working_3-way'!$D434="","",'True_Odds_Calculator_3-way'!#REF!/'True_Odds_Calculator_3-way'!C429-1)</f>
        <v>#NAME?</v>
      </c>
      <c r="K434" s="6" t="e">
        <f ca="1">IF('Log_working_3-way'!$D434="","",1/'True_Odds_Calculator_3-way'!A429+1/'True_Odds_Calculator_3-way'!B429+1/'True_Odds_Calculator_3-way'!C429-1)</f>
        <v>#NAME?</v>
      </c>
    </row>
    <row r="435" spans="4:11" x14ac:dyDescent="0.25">
      <c r="D435" t="e">
        <f ca="1">solve_for_c('True_Odds_Calculator_3-way'!A430,'True_Odds_Calculator_3-way'!B430,'True_Odds_Calculator_3-way'!C430,'Log_working_3-way'!B$1,'Log_working_3-way'!B$2)</f>
        <v>#NAME?</v>
      </c>
      <c r="F435" s="6" t="e">
        <f ca="1">IF('Log_working_3-way'!D435="","",1/'True_Odds_Calculator_3-way'!N430+1/'True_Odds_Calculator_3-way'!O430+1/'True_Odds_Calculator_3-way'!#REF!-1)</f>
        <v>#NAME?</v>
      </c>
      <c r="H435" s="6" t="e">
        <f ca="1">IF('Log_working_3-way'!$D435="","",'True_Odds_Calculator_3-way'!N430/'True_Odds_Calculator_3-way'!A430-1)</f>
        <v>#NAME?</v>
      </c>
      <c r="I435" s="6" t="e">
        <f ca="1">IF('Log_working_3-way'!$D435="","",'True_Odds_Calculator_3-way'!O430/'True_Odds_Calculator_3-way'!B430-1)</f>
        <v>#NAME?</v>
      </c>
      <c r="J435" s="6" t="e">
        <f ca="1">IF('Log_working_3-way'!$D435="","",'True_Odds_Calculator_3-way'!#REF!/'True_Odds_Calculator_3-way'!C430-1)</f>
        <v>#NAME?</v>
      </c>
      <c r="K435" s="6" t="e">
        <f ca="1">IF('Log_working_3-way'!$D435="","",1/'True_Odds_Calculator_3-way'!A430+1/'True_Odds_Calculator_3-way'!B430+1/'True_Odds_Calculator_3-way'!C430-1)</f>
        <v>#NAME?</v>
      </c>
    </row>
    <row r="436" spans="4:11" x14ac:dyDescent="0.25">
      <c r="D436" t="e">
        <f ca="1">solve_for_c('True_Odds_Calculator_3-way'!A431,'True_Odds_Calculator_3-way'!B431,'True_Odds_Calculator_3-way'!C431,'Log_working_3-way'!B$1,'Log_working_3-way'!B$2)</f>
        <v>#NAME?</v>
      </c>
      <c r="F436" s="6" t="e">
        <f ca="1">IF('Log_working_3-way'!D436="","",1/'True_Odds_Calculator_3-way'!N431+1/'True_Odds_Calculator_3-way'!O431+1/'True_Odds_Calculator_3-way'!#REF!-1)</f>
        <v>#NAME?</v>
      </c>
      <c r="H436" s="6" t="e">
        <f ca="1">IF('Log_working_3-way'!$D436="","",'True_Odds_Calculator_3-way'!N431/'True_Odds_Calculator_3-way'!A431-1)</f>
        <v>#NAME?</v>
      </c>
      <c r="I436" s="6" t="e">
        <f ca="1">IF('Log_working_3-way'!$D436="","",'True_Odds_Calculator_3-way'!O431/'True_Odds_Calculator_3-way'!B431-1)</f>
        <v>#NAME?</v>
      </c>
      <c r="J436" s="6" t="e">
        <f ca="1">IF('Log_working_3-way'!$D436="","",'True_Odds_Calculator_3-way'!#REF!/'True_Odds_Calculator_3-way'!C431-1)</f>
        <v>#NAME?</v>
      </c>
      <c r="K436" s="6" t="e">
        <f ca="1">IF('Log_working_3-way'!$D436="","",1/'True_Odds_Calculator_3-way'!A431+1/'True_Odds_Calculator_3-way'!B431+1/'True_Odds_Calculator_3-way'!C431-1)</f>
        <v>#NAME?</v>
      </c>
    </row>
    <row r="437" spans="4:11" x14ac:dyDescent="0.25">
      <c r="D437" t="e">
        <f ca="1">solve_for_c('True_Odds_Calculator_3-way'!A432,'True_Odds_Calculator_3-way'!B432,'True_Odds_Calculator_3-way'!C432,'Log_working_3-way'!B$1,'Log_working_3-way'!B$2)</f>
        <v>#NAME?</v>
      </c>
      <c r="F437" s="6" t="e">
        <f ca="1">IF('Log_working_3-way'!D437="","",1/'True_Odds_Calculator_3-way'!N432+1/'True_Odds_Calculator_3-way'!O432+1/'True_Odds_Calculator_3-way'!#REF!-1)</f>
        <v>#NAME?</v>
      </c>
      <c r="H437" s="6" t="e">
        <f ca="1">IF('Log_working_3-way'!$D437="","",'True_Odds_Calculator_3-way'!N432/'True_Odds_Calculator_3-way'!A432-1)</f>
        <v>#NAME?</v>
      </c>
      <c r="I437" s="6" t="e">
        <f ca="1">IF('Log_working_3-way'!$D437="","",'True_Odds_Calculator_3-way'!O432/'True_Odds_Calculator_3-way'!B432-1)</f>
        <v>#NAME?</v>
      </c>
      <c r="J437" s="6" t="e">
        <f ca="1">IF('Log_working_3-way'!$D437="","",'True_Odds_Calculator_3-way'!#REF!/'True_Odds_Calculator_3-way'!C432-1)</f>
        <v>#NAME?</v>
      </c>
      <c r="K437" s="6" t="e">
        <f ca="1">IF('Log_working_3-way'!$D437="","",1/'True_Odds_Calculator_3-way'!A432+1/'True_Odds_Calculator_3-way'!B432+1/'True_Odds_Calculator_3-way'!C432-1)</f>
        <v>#NAME?</v>
      </c>
    </row>
    <row r="438" spans="4:11" x14ac:dyDescent="0.25">
      <c r="D438" t="e">
        <f ca="1">solve_for_c('True_Odds_Calculator_3-way'!A433,'True_Odds_Calculator_3-way'!B433,'True_Odds_Calculator_3-way'!C433,'Log_working_3-way'!B$1,'Log_working_3-way'!B$2)</f>
        <v>#NAME?</v>
      </c>
      <c r="F438" s="6" t="e">
        <f ca="1">IF('Log_working_3-way'!D438="","",1/'True_Odds_Calculator_3-way'!N433+1/'True_Odds_Calculator_3-way'!O433+1/'True_Odds_Calculator_3-way'!#REF!-1)</f>
        <v>#NAME?</v>
      </c>
      <c r="H438" s="6" t="e">
        <f ca="1">IF('Log_working_3-way'!$D438="","",'True_Odds_Calculator_3-way'!N433/'True_Odds_Calculator_3-way'!A433-1)</f>
        <v>#NAME?</v>
      </c>
      <c r="I438" s="6" t="e">
        <f ca="1">IF('Log_working_3-way'!$D438="","",'True_Odds_Calculator_3-way'!O433/'True_Odds_Calculator_3-way'!B433-1)</f>
        <v>#NAME?</v>
      </c>
      <c r="J438" s="6" t="e">
        <f ca="1">IF('Log_working_3-way'!$D438="","",'True_Odds_Calculator_3-way'!#REF!/'True_Odds_Calculator_3-way'!C433-1)</f>
        <v>#NAME?</v>
      </c>
      <c r="K438" s="6" t="e">
        <f ca="1">IF('Log_working_3-way'!$D438="","",1/'True_Odds_Calculator_3-way'!A433+1/'True_Odds_Calculator_3-way'!B433+1/'True_Odds_Calculator_3-way'!C433-1)</f>
        <v>#NAME?</v>
      </c>
    </row>
    <row r="439" spans="4:11" x14ac:dyDescent="0.25">
      <c r="D439" t="e">
        <f ca="1">solve_for_c('True_Odds_Calculator_3-way'!A434,'True_Odds_Calculator_3-way'!B434,'True_Odds_Calculator_3-way'!C434,'Log_working_3-way'!B$1,'Log_working_3-way'!B$2)</f>
        <v>#NAME?</v>
      </c>
      <c r="F439" s="6" t="e">
        <f ca="1">IF('Log_working_3-way'!D439="","",1/'True_Odds_Calculator_3-way'!N434+1/'True_Odds_Calculator_3-way'!O434+1/'True_Odds_Calculator_3-way'!#REF!-1)</f>
        <v>#NAME?</v>
      </c>
      <c r="H439" s="6" t="e">
        <f ca="1">IF('Log_working_3-way'!$D439="","",'True_Odds_Calculator_3-way'!N434/'True_Odds_Calculator_3-way'!A434-1)</f>
        <v>#NAME?</v>
      </c>
      <c r="I439" s="6" t="e">
        <f ca="1">IF('Log_working_3-way'!$D439="","",'True_Odds_Calculator_3-way'!O434/'True_Odds_Calculator_3-way'!B434-1)</f>
        <v>#NAME?</v>
      </c>
      <c r="J439" s="6" t="e">
        <f ca="1">IF('Log_working_3-way'!$D439="","",'True_Odds_Calculator_3-way'!#REF!/'True_Odds_Calculator_3-way'!C434-1)</f>
        <v>#NAME?</v>
      </c>
      <c r="K439" s="6" t="e">
        <f ca="1">IF('Log_working_3-way'!$D439="","",1/'True_Odds_Calculator_3-way'!A434+1/'True_Odds_Calculator_3-way'!B434+1/'True_Odds_Calculator_3-way'!C434-1)</f>
        <v>#NAME?</v>
      </c>
    </row>
    <row r="440" spans="4:11" x14ac:dyDescent="0.25">
      <c r="D440" t="e">
        <f ca="1">solve_for_c('True_Odds_Calculator_3-way'!A435,'True_Odds_Calculator_3-way'!B435,'True_Odds_Calculator_3-way'!C435,'Log_working_3-way'!B$1,'Log_working_3-way'!B$2)</f>
        <v>#NAME?</v>
      </c>
      <c r="F440" s="6" t="e">
        <f ca="1">IF('Log_working_3-way'!D440="","",1/'True_Odds_Calculator_3-way'!N435+1/'True_Odds_Calculator_3-way'!O435+1/'True_Odds_Calculator_3-way'!#REF!-1)</f>
        <v>#NAME?</v>
      </c>
      <c r="H440" s="6" t="e">
        <f ca="1">IF('Log_working_3-way'!$D440="","",'True_Odds_Calculator_3-way'!N435/'True_Odds_Calculator_3-way'!A435-1)</f>
        <v>#NAME?</v>
      </c>
      <c r="I440" s="6" t="e">
        <f ca="1">IF('Log_working_3-way'!$D440="","",'True_Odds_Calculator_3-way'!O435/'True_Odds_Calculator_3-way'!B435-1)</f>
        <v>#NAME?</v>
      </c>
      <c r="J440" s="6" t="e">
        <f ca="1">IF('Log_working_3-way'!$D440="","",'True_Odds_Calculator_3-way'!#REF!/'True_Odds_Calculator_3-way'!C435-1)</f>
        <v>#NAME?</v>
      </c>
      <c r="K440" s="6" t="e">
        <f ca="1">IF('Log_working_3-way'!$D440="","",1/'True_Odds_Calculator_3-way'!A435+1/'True_Odds_Calculator_3-way'!B435+1/'True_Odds_Calculator_3-way'!C435-1)</f>
        <v>#NAME?</v>
      </c>
    </row>
    <row r="441" spans="4:11" x14ac:dyDescent="0.25">
      <c r="D441" t="e">
        <f ca="1">solve_for_c('True_Odds_Calculator_3-way'!A436,'True_Odds_Calculator_3-way'!B436,'True_Odds_Calculator_3-way'!C436,'Log_working_3-way'!B$1,'Log_working_3-way'!B$2)</f>
        <v>#NAME?</v>
      </c>
      <c r="F441" s="6" t="e">
        <f ca="1">IF('Log_working_3-way'!D441="","",1/'True_Odds_Calculator_3-way'!N436+1/'True_Odds_Calculator_3-way'!O436+1/'True_Odds_Calculator_3-way'!#REF!-1)</f>
        <v>#NAME?</v>
      </c>
      <c r="H441" s="6" t="e">
        <f ca="1">IF('Log_working_3-way'!$D441="","",'True_Odds_Calculator_3-way'!N436/'True_Odds_Calculator_3-way'!A436-1)</f>
        <v>#NAME?</v>
      </c>
      <c r="I441" s="6" t="e">
        <f ca="1">IF('Log_working_3-way'!$D441="","",'True_Odds_Calculator_3-way'!O436/'True_Odds_Calculator_3-way'!B436-1)</f>
        <v>#NAME?</v>
      </c>
      <c r="J441" s="6" t="e">
        <f ca="1">IF('Log_working_3-way'!$D441="","",'True_Odds_Calculator_3-way'!#REF!/'True_Odds_Calculator_3-way'!C436-1)</f>
        <v>#NAME?</v>
      </c>
      <c r="K441" s="6" t="e">
        <f ca="1">IF('Log_working_3-way'!$D441="","",1/'True_Odds_Calculator_3-way'!A436+1/'True_Odds_Calculator_3-way'!B436+1/'True_Odds_Calculator_3-way'!C436-1)</f>
        <v>#NAME?</v>
      </c>
    </row>
    <row r="442" spans="4:11" x14ac:dyDescent="0.25">
      <c r="D442" t="e">
        <f ca="1">solve_for_c('True_Odds_Calculator_3-way'!A437,'True_Odds_Calculator_3-way'!B437,'True_Odds_Calculator_3-way'!C437,'Log_working_3-way'!B$1,'Log_working_3-way'!B$2)</f>
        <v>#NAME?</v>
      </c>
      <c r="F442" s="6" t="e">
        <f ca="1">IF('Log_working_3-way'!D442="","",1/'True_Odds_Calculator_3-way'!N437+1/'True_Odds_Calculator_3-way'!O437+1/'True_Odds_Calculator_3-way'!#REF!-1)</f>
        <v>#NAME?</v>
      </c>
      <c r="H442" s="6" t="e">
        <f ca="1">IF('Log_working_3-way'!$D442="","",'True_Odds_Calculator_3-way'!N437/'True_Odds_Calculator_3-way'!A437-1)</f>
        <v>#NAME?</v>
      </c>
      <c r="I442" s="6" t="e">
        <f ca="1">IF('Log_working_3-way'!$D442="","",'True_Odds_Calculator_3-way'!O437/'True_Odds_Calculator_3-way'!B437-1)</f>
        <v>#NAME?</v>
      </c>
      <c r="J442" s="6" t="e">
        <f ca="1">IF('Log_working_3-way'!$D442="","",'True_Odds_Calculator_3-way'!#REF!/'True_Odds_Calculator_3-way'!C437-1)</f>
        <v>#NAME?</v>
      </c>
      <c r="K442" s="6" t="e">
        <f ca="1">IF('Log_working_3-way'!$D442="","",1/'True_Odds_Calculator_3-way'!A437+1/'True_Odds_Calculator_3-way'!B437+1/'True_Odds_Calculator_3-way'!C437-1)</f>
        <v>#NAME?</v>
      </c>
    </row>
    <row r="443" spans="4:11" x14ac:dyDescent="0.25">
      <c r="D443" t="e">
        <f ca="1">solve_for_c('True_Odds_Calculator_3-way'!A438,'True_Odds_Calculator_3-way'!B438,'True_Odds_Calculator_3-way'!C438,'Log_working_3-way'!B$1,'Log_working_3-way'!B$2)</f>
        <v>#NAME?</v>
      </c>
      <c r="F443" s="6" t="e">
        <f ca="1">IF('Log_working_3-way'!D443="","",1/'True_Odds_Calculator_3-way'!N438+1/'True_Odds_Calculator_3-way'!O438+1/'True_Odds_Calculator_3-way'!#REF!-1)</f>
        <v>#NAME?</v>
      </c>
      <c r="H443" s="6" t="e">
        <f ca="1">IF('Log_working_3-way'!$D443="","",'True_Odds_Calculator_3-way'!N438/'True_Odds_Calculator_3-way'!A438-1)</f>
        <v>#NAME?</v>
      </c>
      <c r="I443" s="6" t="e">
        <f ca="1">IF('Log_working_3-way'!$D443="","",'True_Odds_Calculator_3-way'!O438/'True_Odds_Calculator_3-way'!B438-1)</f>
        <v>#NAME?</v>
      </c>
      <c r="J443" s="6" t="e">
        <f ca="1">IF('Log_working_3-way'!$D443="","",'True_Odds_Calculator_3-way'!#REF!/'True_Odds_Calculator_3-way'!C438-1)</f>
        <v>#NAME?</v>
      </c>
      <c r="K443" s="6" t="e">
        <f ca="1">IF('Log_working_3-way'!$D443="","",1/'True_Odds_Calculator_3-way'!A438+1/'True_Odds_Calculator_3-way'!B438+1/'True_Odds_Calculator_3-way'!C438-1)</f>
        <v>#NAME?</v>
      </c>
    </row>
    <row r="444" spans="4:11" x14ac:dyDescent="0.25">
      <c r="D444" t="e">
        <f ca="1">solve_for_c('True_Odds_Calculator_3-way'!A439,'True_Odds_Calculator_3-way'!B439,'True_Odds_Calculator_3-way'!C439,'Log_working_3-way'!B$1,'Log_working_3-way'!B$2)</f>
        <v>#NAME?</v>
      </c>
      <c r="F444" s="6" t="e">
        <f ca="1">IF('Log_working_3-way'!D444="","",1/'True_Odds_Calculator_3-way'!N439+1/'True_Odds_Calculator_3-way'!O439+1/'True_Odds_Calculator_3-way'!#REF!-1)</f>
        <v>#NAME?</v>
      </c>
      <c r="H444" s="6" t="e">
        <f ca="1">IF('Log_working_3-way'!$D444="","",'True_Odds_Calculator_3-way'!N439/'True_Odds_Calculator_3-way'!A439-1)</f>
        <v>#NAME?</v>
      </c>
      <c r="I444" s="6" t="e">
        <f ca="1">IF('Log_working_3-way'!$D444="","",'True_Odds_Calculator_3-way'!O439/'True_Odds_Calculator_3-way'!B439-1)</f>
        <v>#NAME?</v>
      </c>
      <c r="J444" s="6" t="e">
        <f ca="1">IF('Log_working_3-way'!$D444="","",'True_Odds_Calculator_3-way'!#REF!/'True_Odds_Calculator_3-way'!C439-1)</f>
        <v>#NAME?</v>
      </c>
      <c r="K444" s="6" t="e">
        <f ca="1">IF('Log_working_3-way'!$D444="","",1/'True_Odds_Calculator_3-way'!A439+1/'True_Odds_Calculator_3-way'!B439+1/'True_Odds_Calculator_3-way'!C439-1)</f>
        <v>#NAME?</v>
      </c>
    </row>
    <row r="445" spans="4:11" x14ac:dyDescent="0.25">
      <c r="D445" t="e">
        <f ca="1">solve_for_c('True_Odds_Calculator_3-way'!A440,'True_Odds_Calculator_3-way'!B440,'True_Odds_Calculator_3-way'!C440,'Log_working_3-way'!B$1,'Log_working_3-way'!B$2)</f>
        <v>#NAME?</v>
      </c>
      <c r="F445" s="6" t="e">
        <f ca="1">IF('Log_working_3-way'!D445="","",1/'True_Odds_Calculator_3-way'!N440+1/'True_Odds_Calculator_3-way'!O440+1/'True_Odds_Calculator_3-way'!#REF!-1)</f>
        <v>#NAME?</v>
      </c>
      <c r="H445" s="6" t="e">
        <f ca="1">IF('Log_working_3-way'!$D445="","",'True_Odds_Calculator_3-way'!N440/'True_Odds_Calculator_3-way'!A440-1)</f>
        <v>#NAME?</v>
      </c>
      <c r="I445" s="6" t="e">
        <f ca="1">IF('Log_working_3-way'!$D445="","",'True_Odds_Calculator_3-way'!O440/'True_Odds_Calculator_3-way'!B440-1)</f>
        <v>#NAME?</v>
      </c>
      <c r="J445" s="6" t="e">
        <f ca="1">IF('Log_working_3-way'!$D445="","",'True_Odds_Calculator_3-way'!#REF!/'True_Odds_Calculator_3-way'!C440-1)</f>
        <v>#NAME?</v>
      </c>
      <c r="K445" s="6" t="e">
        <f ca="1">IF('Log_working_3-way'!$D445="","",1/'True_Odds_Calculator_3-way'!A440+1/'True_Odds_Calculator_3-way'!B440+1/'True_Odds_Calculator_3-way'!C440-1)</f>
        <v>#NAME?</v>
      </c>
    </row>
    <row r="446" spans="4:11" x14ac:dyDescent="0.25">
      <c r="D446" t="e">
        <f ca="1">solve_for_c('True_Odds_Calculator_3-way'!A441,'True_Odds_Calculator_3-way'!B441,'True_Odds_Calculator_3-way'!C441,'Log_working_3-way'!B$1,'Log_working_3-way'!B$2)</f>
        <v>#NAME?</v>
      </c>
      <c r="F446" s="6" t="e">
        <f ca="1">IF('Log_working_3-way'!D446="","",1/'True_Odds_Calculator_3-way'!N441+1/'True_Odds_Calculator_3-way'!O441+1/'True_Odds_Calculator_3-way'!#REF!-1)</f>
        <v>#NAME?</v>
      </c>
      <c r="H446" s="6" t="e">
        <f ca="1">IF('Log_working_3-way'!$D446="","",'True_Odds_Calculator_3-way'!N441/'True_Odds_Calculator_3-way'!A441-1)</f>
        <v>#NAME?</v>
      </c>
      <c r="I446" s="6" t="e">
        <f ca="1">IF('Log_working_3-way'!$D446="","",'True_Odds_Calculator_3-way'!O441/'True_Odds_Calculator_3-way'!B441-1)</f>
        <v>#NAME?</v>
      </c>
      <c r="J446" s="6" t="e">
        <f ca="1">IF('Log_working_3-way'!$D446="","",'True_Odds_Calculator_3-way'!#REF!/'True_Odds_Calculator_3-way'!C441-1)</f>
        <v>#NAME?</v>
      </c>
      <c r="K446" s="6" t="e">
        <f ca="1">IF('Log_working_3-way'!$D446="","",1/'True_Odds_Calculator_3-way'!A441+1/'True_Odds_Calculator_3-way'!B441+1/'True_Odds_Calculator_3-way'!C441-1)</f>
        <v>#NAME?</v>
      </c>
    </row>
    <row r="447" spans="4:11" x14ac:dyDescent="0.25">
      <c r="D447" t="e">
        <f ca="1">solve_for_c('True_Odds_Calculator_3-way'!A442,'True_Odds_Calculator_3-way'!B442,'True_Odds_Calculator_3-way'!C442,'Log_working_3-way'!B$1,'Log_working_3-way'!B$2)</f>
        <v>#NAME?</v>
      </c>
      <c r="F447" s="6" t="e">
        <f ca="1">IF('Log_working_3-way'!D447="","",1/'True_Odds_Calculator_3-way'!N442+1/'True_Odds_Calculator_3-way'!O442+1/'True_Odds_Calculator_3-way'!#REF!-1)</f>
        <v>#NAME?</v>
      </c>
      <c r="H447" s="6" t="e">
        <f ca="1">IF('Log_working_3-way'!$D447="","",'True_Odds_Calculator_3-way'!N442/'True_Odds_Calculator_3-way'!A442-1)</f>
        <v>#NAME?</v>
      </c>
      <c r="I447" s="6" t="e">
        <f ca="1">IF('Log_working_3-way'!$D447="","",'True_Odds_Calculator_3-way'!O442/'True_Odds_Calculator_3-way'!B442-1)</f>
        <v>#NAME?</v>
      </c>
      <c r="J447" s="6" t="e">
        <f ca="1">IF('Log_working_3-way'!$D447="","",'True_Odds_Calculator_3-way'!#REF!/'True_Odds_Calculator_3-way'!C442-1)</f>
        <v>#NAME?</v>
      </c>
      <c r="K447" s="6" t="e">
        <f ca="1">IF('Log_working_3-way'!$D447="","",1/'True_Odds_Calculator_3-way'!A442+1/'True_Odds_Calculator_3-way'!B442+1/'True_Odds_Calculator_3-way'!C442-1)</f>
        <v>#NAME?</v>
      </c>
    </row>
    <row r="448" spans="4:11" x14ac:dyDescent="0.25">
      <c r="D448" t="e">
        <f ca="1">solve_for_c('True_Odds_Calculator_3-way'!A443,'True_Odds_Calculator_3-way'!B443,'True_Odds_Calculator_3-way'!C443,'Log_working_3-way'!B$1,'Log_working_3-way'!B$2)</f>
        <v>#NAME?</v>
      </c>
      <c r="F448" s="6" t="e">
        <f ca="1">IF('Log_working_3-way'!D448="","",1/'True_Odds_Calculator_3-way'!N443+1/'True_Odds_Calculator_3-way'!O443+1/'True_Odds_Calculator_3-way'!#REF!-1)</f>
        <v>#NAME?</v>
      </c>
      <c r="H448" s="6" t="e">
        <f ca="1">IF('Log_working_3-way'!$D448="","",'True_Odds_Calculator_3-way'!N443/'True_Odds_Calculator_3-way'!A443-1)</f>
        <v>#NAME?</v>
      </c>
      <c r="I448" s="6" t="e">
        <f ca="1">IF('Log_working_3-way'!$D448="","",'True_Odds_Calculator_3-way'!O443/'True_Odds_Calculator_3-way'!B443-1)</f>
        <v>#NAME?</v>
      </c>
      <c r="J448" s="6" t="e">
        <f ca="1">IF('Log_working_3-way'!$D448="","",'True_Odds_Calculator_3-way'!#REF!/'True_Odds_Calculator_3-way'!C443-1)</f>
        <v>#NAME?</v>
      </c>
      <c r="K448" s="6" t="e">
        <f ca="1">IF('Log_working_3-way'!$D448="","",1/'True_Odds_Calculator_3-way'!A443+1/'True_Odds_Calculator_3-way'!B443+1/'True_Odds_Calculator_3-way'!C443-1)</f>
        <v>#NAME?</v>
      </c>
    </row>
    <row r="449" spans="4:11" x14ac:dyDescent="0.25">
      <c r="D449" t="e">
        <f ca="1">solve_for_c('True_Odds_Calculator_3-way'!A444,'True_Odds_Calculator_3-way'!B444,'True_Odds_Calculator_3-way'!C444,'Log_working_3-way'!B$1,'Log_working_3-way'!B$2)</f>
        <v>#NAME?</v>
      </c>
      <c r="F449" s="6" t="e">
        <f ca="1">IF('Log_working_3-way'!D449="","",1/'True_Odds_Calculator_3-way'!N444+1/'True_Odds_Calculator_3-way'!O444+1/'True_Odds_Calculator_3-way'!#REF!-1)</f>
        <v>#NAME?</v>
      </c>
      <c r="H449" s="6" t="e">
        <f ca="1">IF('Log_working_3-way'!$D449="","",'True_Odds_Calculator_3-way'!N444/'True_Odds_Calculator_3-way'!A444-1)</f>
        <v>#NAME?</v>
      </c>
      <c r="I449" s="6" t="e">
        <f ca="1">IF('Log_working_3-way'!$D449="","",'True_Odds_Calculator_3-way'!O444/'True_Odds_Calculator_3-way'!B444-1)</f>
        <v>#NAME?</v>
      </c>
      <c r="J449" s="6" t="e">
        <f ca="1">IF('Log_working_3-way'!$D449="","",'True_Odds_Calculator_3-way'!#REF!/'True_Odds_Calculator_3-way'!C444-1)</f>
        <v>#NAME?</v>
      </c>
      <c r="K449" s="6" t="e">
        <f ca="1">IF('Log_working_3-way'!$D449="","",1/'True_Odds_Calculator_3-way'!A444+1/'True_Odds_Calculator_3-way'!B444+1/'True_Odds_Calculator_3-way'!C444-1)</f>
        <v>#NAME?</v>
      </c>
    </row>
    <row r="450" spans="4:11" x14ac:dyDescent="0.25">
      <c r="D450" t="e">
        <f ca="1">solve_for_c('True_Odds_Calculator_3-way'!A445,'True_Odds_Calculator_3-way'!B445,'True_Odds_Calculator_3-way'!C445,'Log_working_3-way'!B$1,'Log_working_3-way'!B$2)</f>
        <v>#NAME?</v>
      </c>
      <c r="F450" s="6" t="e">
        <f ca="1">IF('Log_working_3-way'!D450="","",1/'True_Odds_Calculator_3-way'!N445+1/'True_Odds_Calculator_3-way'!O445+1/'True_Odds_Calculator_3-way'!#REF!-1)</f>
        <v>#NAME?</v>
      </c>
      <c r="H450" s="6" t="e">
        <f ca="1">IF('Log_working_3-way'!$D450="","",'True_Odds_Calculator_3-way'!N445/'True_Odds_Calculator_3-way'!A445-1)</f>
        <v>#NAME?</v>
      </c>
      <c r="I450" s="6" t="e">
        <f ca="1">IF('Log_working_3-way'!$D450="","",'True_Odds_Calculator_3-way'!O445/'True_Odds_Calculator_3-way'!B445-1)</f>
        <v>#NAME?</v>
      </c>
      <c r="J450" s="6" t="e">
        <f ca="1">IF('Log_working_3-way'!$D450="","",'True_Odds_Calculator_3-way'!#REF!/'True_Odds_Calculator_3-way'!C445-1)</f>
        <v>#NAME?</v>
      </c>
      <c r="K450" s="6" t="e">
        <f ca="1">IF('Log_working_3-way'!$D450="","",1/'True_Odds_Calculator_3-way'!A445+1/'True_Odds_Calculator_3-way'!B445+1/'True_Odds_Calculator_3-way'!C445-1)</f>
        <v>#NAME?</v>
      </c>
    </row>
    <row r="451" spans="4:11" x14ac:dyDescent="0.25">
      <c r="D451" t="e">
        <f ca="1">solve_for_c('True_Odds_Calculator_3-way'!A446,'True_Odds_Calculator_3-way'!B446,'True_Odds_Calculator_3-way'!C446,'Log_working_3-way'!B$1,'Log_working_3-way'!B$2)</f>
        <v>#NAME?</v>
      </c>
      <c r="F451" s="6" t="e">
        <f ca="1">IF('Log_working_3-way'!D451="","",1/'True_Odds_Calculator_3-way'!N446+1/'True_Odds_Calculator_3-way'!O446+1/'True_Odds_Calculator_3-way'!#REF!-1)</f>
        <v>#NAME?</v>
      </c>
      <c r="H451" s="6" t="e">
        <f ca="1">IF('Log_working_3-way'!$D451="","",'True_Odds_Calculator_3-way'!N446/'True_Odds_Calculator_3-way'!A446-1)</f>
        <v>#NAME?</v>
      </c>
      <c r="I451" s="6" t="e">
        <f ca="1">IF('Log_working_3-way'!$D451="","",'True_Odds_Calculator_3-way'!O446/'True_Odds_Calculator_3-way'!B446-1)</f>
        <v>#NAME?</v>
      </c>
      <c r="J451" s="6" t="e">
        <f ca="1">IF('Log_working_3-way'!$D451="","",'True_Odds_Calculator_3-way'!#REF!/'True_Odds_Calculator_3-way'!C446-1)</f>
        <v>#NAME?</v>
      </c>
      <c r="K451" s="6" t="e">
        <f ca="1">IF('Log_working_3-way'!$D451="","",1/'True_Odds_Calculator_3-way'!A446+1/'True_Odds_Calculator_3-way'!B446+1/'True_Odds_Calculator_3-way'!C446-1)</f>
        <v>#NAME?</v>
      </c>
    </row>
    <row r="452" spans="4:11" x14ac:dyDescent="0.25">
      <c r="D452" t="e">
        <f ca="1">solve_for_c('True_Odds_Calculator_3-way'!A447,'True_Odds_Calculator_3-way'!B447,'True_Odds_Calculator_3-way'!C447,'Log_working_3-way'!B$1,'Log_working_3-way'!B$2)</f>
        <v>#NAME?</v>
      </c>
      <c r="F452" s="6" t="e">
        <f ca="1">IF('Log_working_3-way'!D452="","",1/'True_Odds_Calculator_3-way'!N447+1/'True_Odds_Calculator_3-way'!O447+1/'True_Odds_Calculator_3-way'!#REF!-1)</f>
        <v>#NAME?</v>
      </c>
      <c r="H452" s="6" t="e">
        <f ca="1">IF('Log_working_3-way'!$D452="","",'True_Odds_Calculator_3-way'!N447/'True_Odds_Calculator_3-way'!A447-1)</f>
        <v>#NAME?</v>
      </c>
      <c r="I452" s="6" t="e">
        <f ca="1">IF('Log_working_3-way'!$D452="","",'True_Odds_Calculator_3-way'!O447/'True_Odds_Calculator_3-way'!B447-1)</f>
        <v>#NAME?</v>
      </c>
      <c r="J452" s="6" t="e">
        <f ca="1">IF('Log_working_3-way'!$D452="","",'True_Odds_Calculator_3-way'!#REF!/'True_Odds_Calculator_3-way'!C447-1)</f>
        <v>#NAME?</v>
      </c>
      <c r="K452" s="6" t="e">
        <f ca="1">IF('Log_working_3-way'!$D452="","",1/'True_Odds_Calculator_3-way'!A447+1/'True_Odds_Calculator_3-way'!B447+1/'True_Odds_Calculator_3-way'!C447-1)</f>
        <v>#NAME?</v>
      </c>
    </row>
    <row r="453" spans="4:11" x14ac:dyDescent="0.25">
      <c r="D453" t="e">
        <f ca="1">solve_for_c('True_Odds_Calculator_3-way'!A448,'True_Odds_Calculator_3-way'!B448,'True_Odds_Calculator_3-way'!C448,'Log_working_3-way'!B$1,'Log_working_3-way'!B$2)</f>
        <v>#NAME?</v>
      </c>
      <c r="F453" s="6" t="e">
        <f ca="1">IF('Log_working_3-way'!D453="","",1/'True_Odds_Calculator_3-way'!N448+1/'True_Odds_Calculator_3-way'!O448+1/'True_Odds_Calculator_3-way'!#REF!-1)</f>
        <v>#NAME?</v>
      </c>
      <c r="H453" s="6" t="e">
        <f ca="1">IF('Log_working_3-way'!$D453="","",'True_Odds_Calculator_3-way'!N448/'True_Odds_Calculator_3-way'!A448-1)</f>
        <v>#NAME?</v>
      </c>
      <c r="I453" s="6" t="e">
        <f ca="1">IF('Log_working_3-way'!$D453="","",'True_Odds_Calculator_3-way'!O448/'True_Odds_Calculator_3-way'!B448-1)</f>
        <v>#NAME?</v>
      </c>
      <c r="J453" s="6" t="e">
        <f ca="1">IF('Log_working_3-way'!$D453="","",'True_Odds_Calculator_3-way'!#REF!/'True_Odds_Calculator_3-way'!C448-1)</f>
        <v>#NAME?</v>
      </c>
      <c r="K453" s="6" t="e">
        <f ca="1">IF('Log_working_3-way'!$D453="","",1/'True_Odds_Calculator_3-way'!A448+1/'True_Odds_Calculator_3-way'!B448+1/'True_Odds_Calculator_3-way'!C448-1)</f>
        <v>#NAME?</v>
      </c>
    </row>
    <row r="454" spans="4:11" x14ac:dyDescent="0.25">
      <c r="D454" t="e">
        <f ca="1">solve_for_c('True_Odds_Calculator_3-way'!A449,'True_Odds_Calculator_3-way'!B449,'True_Odds_Calculator_3-way'!C449,'Log_working_3-way'!B$1,'Log_working_3-way'!B$2)</f>
        <v>#NAME?</v>
      </c>
      <c r="F454" s="6" t="e">
        <f ca="1">IF('Log_working_3-way'!D454="","",1/'True_Odds_Calculator_3-way'!N449+1/'True_Odds_Calculator_3-way'!O449+1/'True_Odds_Calculator_3-way'!#REF!-1)</f>
        <v>#NAME?</v>
      </c>
      <c r="H454" s="6" t="e">
        <f ca="1">IF('Log_working_3-way'!$D454="","",'True_Odds_Calculator_3-way'!N449/'True_Odds_Calculator_3-way'!A449-1)</f>
        <v>#NAME?</v>
      </c>
      <c r="I454" s="6" t="e">
        <f ca="1">IF('Log_working_3-way'!$D454="","",'True_Odds_Calculator_3-way'!O449/'True_Odds_Calculator_3-way'!B449-1)</f>
        <v>#NAME?</v>
      </c>
      <c r="J454" s="6" t="e">
        <f ca="1">IF('Log_working_3-way'!$D454="","",'True_Odds_Calculator_3-way'!#REF!/'True_Odds_Calculator_3-way'!C449-1)</f>
        <v>#NAME?</v>
      </c>
      <c r="K454" s="6" t="e">
        <f ca="1">IF('Log_working_3-way'!$D454="","",1/'True_Odds_Calculator_3-way'!A449+1/'True_Odds_Calculator_3-way'!B449+1/'True_Odds_Calculator_3-way'!C449-1)</f>
        <v>#NAME?</v>
      </c>
    </row>
    <row r="455" spans="4:11" x14ac:dyDescent="0.25">
      <c r="D455" t="e">
        <f ca="1">solve_for_c('True_Odds_Calculator_3-way'!A450,'True_Odds_Calculator_3-way'!B450,'True_Odds_Calculator_3-way'!C450,'Log_working_3-way'!B$1,'Log_working_3-way'!B$2)</f>
        <v>#NAME?</v>
      </c>
      <c r="F455" s="6" t="e">
        <f ca="1">IF('Log_working_3-way'!D455="","",1/'True_Odds_Calculator_3-way'!N450+1/'True_Odds_Calculator_3-way'!O450+1/'True_Odds_Calculator_3-way'!#REF!-1)</f>
        <v>#NAME?</v>
      </c>
      <c r="H455" s="6" t="e">
        <f ca="1">IF('Log_working_3-way'!$D455="","",'True_Odds_Calculator_3-way'!N450/'True_Odds_Calculator_3-way'!A450-1)</f>
        <v>#NAME?</v>
      </c>
      <c r="I455" s="6" t="e">
        <f ca="1">IF('Log_working_3-way'!$D455="","",'True_Odds_Calculator_3-way'!O450/'True_Odds_Calculator_3-way'!B450-1)</f>
        <v>#NAME?</v>
      </c>
      <c r="J455" s="6" t="e">
        <f ca="1">IF('Log_working_3-way'!$D455="","",'True_Odds_Calculator_3-way'!#REF!/'True_Odds_Calculator_3-way'!C450-1)</f>
        <v>#NAME?</v>
      </c>
      <c r="K455" s="6" t="e">
        <f ca="1">IF('Log_working_3-way'!$D455="","",1/'True_Odds_Calculator_3-way'!A450+1/'True_Odds_Calculator_3-way'!B450+1/'True_Odds_Calculator_3-way'!C450-1)</f>
        <v>#NAME?</v>
      </c>
    </row>
    <row r="456" spans="4:11" x14ac:dyDescent="0.25">
      <c r="D456" t="e">
        <f ca="1">solve_for_c('True_Odds_Calculator_3-way'!A451,'True_Odds_Calculator_3-way'!B451,'True_Odds_Calculator_3-way'!C451,'Log_working_3-way'!B$1,'Log_working_3-way'!B$2)</f>
        <v>#NAME?</v>
      </c>
      <c r="F456" s="6" t="e">
        <f ca="1">IF('Log_working_3-way'!D456="","",1/'True_Odds_Calculator_3-way'!N451+1/'True_Odds_Calculator_3-way'!O451+1/'True_Odds_Calculator_3-way'!#REF!-1)</f>
        <v>#NAME?</v>
      </c>
      <c r="H456" s="6" t="e">
        <f ca="1">IF('Log_working_3-way'!$D456="","",'True_Odds_Calculator_3-way'!N451/'True_Odds_Calculator_3-way'!A451-1)</f>
        <v>#NAME?</v>
      </c>
      <c r="I456" s="6" t="e">
        <f ca="1">IF('Log_working_3-way'!$D456="","",'True_Odds_Calculator_3-way'!O451/'True_Odds_Calculator_3-way'!B451-1)</f>
        <v>#NAME?</v>
      </c>
      <c r="J456" s="6" t="e">
        <f ca="1">IF('Log_working_3-way'!$D456="","",'True_Odds_Calculator_3-way'!#REF!/'True_Odds_Calculator_3-way'!C451-1)</f>
        <v>#NAME?</v>
      </c>
      <c r="K456" s="6" t="e">
        <f ca="1">IF('Log_working_3-way'!$D456="","",1/'True_Odds_Calculator_3-way'!A451+1/'True_Odds_Calculator_3-way'!B451+1/'True_Odds_Calculator_3-way'!C451-1)</f>
        <v>#NAME?</v>
      </c>
    </row>
    <row r="457" spans="4:11" x14ac:dyDescent="0.25">
      <c r="D457" t="e">
        <f ca="1">solve_for_c('True_Odds_Calculator_3-way'!A452,'True_Odds_Calculator_3-way'!B452,'True_Odds_Calculator_3-way'!C452,'Log_working_3-way'!B$1,'Log_working_3-way'!B$2)</f>
        <v>#NAME?</v>
      </c>
      <c r="F457" s="6" t="e">
        <f ca="1">IF('Log_working_3-way'!D457="","",1/'True_Odds_Calculator_3-way'!N452+1/'True_Odds_Calculator_3-way'!O452+1/'True_Odds_Calculator_3-way'!#REF!-1)</f>
        <v>#NAME?</v>
      </c>
      <c r="H457" s="6" t="e">
        <f ca="1">IF('Log_working_3-way'!$D457="","",'True_Odds_Calculator_3-way'!N452/'True_Odds_Calculator_3-way'!A452-1)</f>
        <v>#NAME?</v>
      </c>
      <c r="I457" s="6" t="e">
        <f ca="1">IF('Log_working_3-way'!$D457="","",'True_Odds_Calculator_3-way'!O452/'True_Odds_Calculator_3-way'!B452-1)</f>
        <v>#NAME?</v>
      </c>
      <c r="J457" s="6" t="e">
        <f ca="1">IF('Log_working_3-way'!$D457="","",'True_Odds_Calculator_3-way'!#REF!/'True_Odds_Calculator_3-way'!C452-1)</f>
        <v>#NAME?</v>
      </c>
      <c r="K457" s="6" t="e">
        <f ca="1">IF('Log_working_3-way'!$D457="","",1/'True_Odds_Calculator_3-way'!A452+1/'True_Odds_Calculator_3-way'!B452+1/'True_Odds_Calculator_3-way'!C452-1)</f>
        <v>#NAME?</v>
      </c>
    </row>
    <row r="458" spans="4:11" x14ac:dyDescent="0.25">
      <c r="D458" t="e">
        <f ca="1">solve_for_c('True_Odds_Calculator_3-way'!A453,'True_Odds_Calculator_3-way'!B453,'True_Odds_Calculator_3-way'!C453,'Log_working_3-way'!B$1,'Log_working_3-way'!B$2)</f>
        <v>#NAME?</v>
      </c>
      <c r="F458" s="6" t="e">
        <f ca="1">IF('Log_working_3-way'!D458="","",1/'True_Odds_Calculator_3-way'!N453+1/'True_Odds_Calculator_3-way'!O453+1/'True_Odds_Calculator_3-way'!#REF!-1)</f>
        <v>#NAME?</v>
      </c>
      <c r="H458" s="6" t="e">
        <f ca="1">IF('Log_working_3-way'!$D458="","",'True_Odds_Calculator_3-way'!N453/'True_Odds_Calculator_3-way'!A453-1)</f>
        <v>#NAME?</v>
      </c>
      <c r="I458" s="6" t="e">
        <f ca="1">IF('Log_working_3-way'!$D458="","",'True_Odds_Calculator_3-way'!O453/'True_Odds_Calculator_3-way'!B453-1)</f>
        <v>#NAME?</v>
      </c>
      <c r="J458" s="6" t="e">
        <f ca="1">IF('Log_working_3-way'!$D458="","",'True_Odds_Calculator_3-way'!#REF!/'True_Odds_Calculator_3-way'!C453-1)</f>
        <v>#NAME?</v>
      </c>
      <c r="K458" s="6" t="e">
        <f ca="1">IF('Log_working_3-way'!$D458="","",1/'True_Odds_Calculator_3-way'!A453+1/'True_Odds_Calculator_3-way'!B453+1/'True_Odds_Calculator_3-way'!C453-1)</f>
        <v>#NAME?</v>
      </c>
    </row>
    <row r="459" spans="4:11" x14ac:dyDescent="0.25">
      <c r="D459" t="e">
        <f ca="1">solve_for_c('True_Odds_Calculator_3-way'!A454,'True_Odds_Calculator_3-way'!B454,'True_Odds_Calculator_3-way'!C454,'Log_working_3-way'!B$1,'Log_working_3-way'!B$2)</f>
        <v>#NAME?</v>
      </c>
      <c r="F459" s="6" t="e">
        <f ca="1">IF('Log_working_3-way'!D459="","",1/'True_Odds_Calculator_3-way'!N454+1/'True_Odds_Calculator_3-way'!O454+1/'True_Odds_Calculator_3-way'!#REF!-1)</f>
        <v>#NAME?</v>
      </c>
      <c r="H459" s="6" t="e">
        <f ca="1">IF('Log_working_3-way'!$D459="","",'True_Odds_Calculator_3-way'!N454/'True_Odds_Calculator_3-way'!A454-1)</f>
        <v>#NAME?</v>
      </c>
      <c r="I459" s="6" t="e">
        <f ca="1">IF('Log_working_3-way'!$D459="","",'True_Odds_Calculator_3-way'!O454/'True_Odds_Calculator_3-way'!B454-1)</f>
        <v>#NAME?</v>
      </c>
      <c r="J459" s="6" t="e">
        <f ca="1">IF('Log_working_3-way'!$D459="","",'True_Odds_Calculator_3-way'!#REF!/'True_Odds_Calculator_3-way'!C454-1)</f>
        <v>#NAME?</v>
      </c>
      <c r="K459" s="6" t="e">
        <f ca="1">IF('Log_working_3-way'!$D459="","",1/'True_Odds_Calculator_3-way'!A454+1/'True_Odds_Calculator_3-way'!B454+1/'True_Odds_Calculator_3-way'!C454-1)</f>
        <v>#NAME?</v>
      </c>
    </row>
    <row r="460" spans="4:11" x14ac:dyDescent="0.25">
      <c r="D460" t="e">
        <f ca="1">solve_for_c('True_Odds_Calculator_3-way'!A455,'True_Odds_Calculator_3-way'!B455,'True_Odds_Calculator_3-way'!C455,'Log_working_3-way'!B$1,'Log_working_3-way'!B$2)</f>
        <v>#NAME?</v>
      </c>
      <c r="F460" s="6" t="e">
        <f ca="1">IF('Log_working_3-way'!D460="","",1/'True_Odds_Calculator_3-way'!N455+1/'True_Odds_Calculator_3-way'!O455+1/'True_Odds_Calculator_3-way'!#REF!-1)</f>
        <v>#NAME?</v>
      </c>
      <c r="H460" s="6" t="e">
        <f ca="1">IF('Log_working_3-way'!$D460="","",'True_Odds_Calculator_3-way'!N455/'True_Odds_Calculator_3-way'!A455-1)</f>
        <v>#NAME?</v>
      </c>
      <c r="I460" s="6" t="e">
        <f ca="1">IF('Log_working_3-way'!$D460="","",'True_Odds_Calculator_3-way'!O455/'True_Odds_Calculator_3-way'!B455-1)</f>
        <v>#NAME?</v>
      </c>
      <c r="J460" s="6" t="e">
        <f ca="1">IF('Log_working_3-way'!$D460="","",'True_Odds_Calculator_3-way'!#REF!/'True_Odds_Calculator_3-way'!C455-1)</f>
        <v>#NAME?</v>
      </c>
      <c r="K460" s="6" t="e">
        <f ca="1">IF('Log_working_3-way'!$D460="","",1/'True_Odds_Calculator_3-way'!A455+1/'True_Odds_Calculator_3-way'!B455+1/'True_Odds_Calculator_3-way'!C455-1)</f>
        <v>#NAME?</v>
      </c>
    </row>
    <row r="461" spans="4:11" x14ac:dyDescent="0.25">
      <c r="D461" t="e">
        <f ca="1">solve_for_c('True_Odds_Calculator_3-way'!A456,'True_Odds_Calculator_3-way'!B456,'True_Odds_Calculator_3-way'!C456,'Log_working_3-way'!B$1,'Log_working_3-way'!B$2)</f>
        <v>#NAME?</v>
      </c>
      <c r="F461" s="6" t="e">
        <f ca="1">IF('Log_working_3-way'!D461="","",1/'True_Odds_Calculator_3-way'!N456+1/'True_Odds_Calculator_3-way'!O456+1/'True_Odds_Calculator_3-way'!#REF!-1)</f>
        <v>#NAME?</v>
      </c>
      <c r="H461" s="6" t="e">
        <f ca="1">IF('Log_working_3-way'!$D461="","",'True_Odds_Calculator_3-way'!N456/'True_Odds_Calculator_3-way'!A456-1)</f>
        <v>#NAME?</v>
      </c>
      <c r="I461" s="6" t="e">
        <f ca="1">IF('Log_working_3-way'!$D461="","",'True_Odds_Calculator_3-way'!O456/'True_Odds_Calculator_3-way'!B456-1)</f>
        <v>#NAME?</v>
      </c>
      <c r="J461" s="6" t="e">
        <f ca="1">IF('Log_working_3-way'!$D461="","",'True_Odds_Calculator_3-way'!#REF!/'True_Odds_Calculator_3-way'!C456-1)</f>
        <v>#NAME?</v>
      </c>
      <c r="K461" s="6" t="e">
        <f ca="1">IF('Log_working_3-way'!$D461="","",1/'True_Odds_Calculator_3-way'!A456+1/'True_Odds_Calculator_3-way'!B456+1/'True_Odds_Calculator_3-way'!C456-1)</f>
        <v>#NAME?</v>
      </c>
    </row>
    <row r="462" spans="4:11" x14ac:dyDescent="0.25">
      <c r="D462" t="e">
        <f ca="1">solve_for_c('True_Odds_Calculator_3-way'!A457,'True_Odds_Calculator_3-way'!B457,'True_Odds_Calculator_3-way'!C457,'Log_working_3-way'!B$1,'Log_working_3-way'!B$2)</f>
        <v>#NAME?</v>
      </c>
      <c r="F462" s="6" t="e">
        <f ca="1">IF('Log_working_3-way'!D462="","",1/'True_Odds_Calculator_3-way'!N457+1/'True_Odds_Calculator_3-way'!O457+1/'True_Odds_Calculator_3-way'!#REF!-1)</f>
        <v>#NAME?</v>
      </c>
      <c r="H462" s="6" t="e">
        <f ca="1">IF('Log_working_3-way'!$D462="","",'True_Odds_Calculator_3-way'!N457/'True_Odds_Calculator_3-way'!A457-1)</f>
        <v>#NAME?</v>
      </c>
      <c r="I462" s="6" t="e">
        <f ca="1">IF('Log_working_3-way'!$D462="","",'True_Odds_Calculator_3-way'!O457/'True_Odds_Calculator_3-way'!B457-1)</f>
        <v>#NAME?</v>
      </c>
      <c r="J462" s="6" t="e">
        <f ca="1">IF('Log_working_3-way'!$D462="","",'True_Odds_Calculator_3-way'!#REF!/'True_Odds_Calculator_3-way'!C457-1)</f>
        <v>#NAME?</v>
      </c>
      <c r="K462" s="6" t="e">
        <f ca="1">IF('Log_working_3-way'!$D462="","",1/'True_Odds_Calculator_3-way'!A457+1/'True_Odds_Calculator_3-way'!B457+1/'True_Odds_Calculator_3-way'!C457-1)</f>
        <v>#NAME?</v>
      </c>
    </row>
    <row r="463" spans="4:11" x14ac:dyDescent="0.25">
      <c r="D463" t="e">
        <f ca="1">solve_for_c('True_Odds_Calculator_3-way'!A458,'True_Odds_Calculator_3-way'!B458,'True_Odds_Calculator_3-way'!C458,'Log_working_3-way'!B$1,'Log_working_3-way'!B$2)</f>
        <v>#NAME?</v>
      </c>
      <c r="F463" s="6" t="e">
        <f ca="1">IF('Log_working_3-way'!D463="","",1/'True_Odds_Calculator_3-way'!N458+1/'True_Odds_Calculator_3-way'!O458+1/'True_Odds_Calculator_3-way'!#REF!-1)</f>
        <v>#NAME?</v>
      </c>
      <c r="H463" s="6" t="e">
        <f ca="1">IF('Log_working_3-way'!$D463="","",'True_Odds_Calculator_3-way'!N458/'True_Odds_Calculator_3-way'!A458-1)</f>
        <v>#NAME?</v>
      </c>
      <c r="I463" s="6" t="e">
        <f ca="1">IF('Log_working_3-way'!$D463="","",'True_Odds_Calculator_3-way'!O458/'True_Odds_Calculator_3-way'!B458-1)</f>
        <v>#NAME?</v>
      </c>
      <c r="J463" s="6" t="e">
        <f ca="1">IF('Log_working_3-way'!$D463="","",'True_Odds_Calculator_3-way'!#REF!/'True_Odds_Calculator_3-way'!C458-1)</f>
        <v>#NAME?</v>
      </c>
      <c r="K463" s="6" t="e">
        <f ca="1">IF('Log_working_3-way'!$D463="","",1/'True_Odds_Calculator_3-way'!A458+1/'True_Odds_Calculator_3-way'!B458+1/'True_Odds_Calculator_3-way'!C458-1)</f>
        <v>#NAME?</v>
      </c>
    </row>
    <row r="464" spans="4:11" x14ac:dyDescent="0.25">
      <c r="D464" t="e">
        <f ca="1">solve_for_c('True_Odds_Calculator_3-way'!A459,'True_Odds_Calculator_3-way'!B459,'True_Odds_Calculator_3-way'!C459,'Log_working_3-way'!B$1,'Log_working_3-way'!B$2)</f>
        <v>#NAME?</v>
      </c>
      <c r="F464" s="6" t="e">
        <f ca="1">IF('Log_working_3-way'!D464="","",1/'True_Odds_Calculator_3-way'!N459+1/'True_Odds_Calculator_3-way'!O459+1/'True_Odds_Calculator_3-way'!#REF!-1)</f>
        <v>#NAME?</v>
      </c>
      <c r="H464" s="6" t="e">
        <f ca="1">IF('Log_working_3-way'!$D464="","",'True_Odds_Calculator_3-way'!N459/'True_Odds_Calculator_3-way'!A459-1)</f>
        <v>#NAME?</v>
      </c>
      <c r="I464" s="6" t="e">
        <f ca="1">IF('Log_working_3-way'!$D464="","",'True_Odds_Calculator_3-way'!O459/'True_Odds_Calculator_3-way'!B459-1)</f>
        <v>#NAME?</v>
      </c>
      <c r="J464" s="6" t="e">
        <f ca="1">IF('Log_working_3-way'!$D464="","",'True_Odds_Calculator_3-way'!#REF!/'True_Odds_Calculator_3-way'!C459-1)</f>
        <v>#NAME?</v>
      </c>
      <c r="K464" s="6" t="e">
        <f ca="1">IF('Log_working_3-way'!$D464="","",1/'True_Odds_Calculator_3-way'!A459+1/'True_Odds_Calculator_3-way'!B459+1/'True_Odds_Calculator_3-way'!C459-1)</f>
        <v>#NAME?</v>
      </c>
    </row>
    <row r="465" spans="4:11" x14ac:dyDescent="0.25">
      <c r="D465" t="e">
        <f ca="1">solve_for_c('True_Odds_Calculator_3-way'!A460,'True_Odds_Calculator_3-way'!B460,'True_Odds_Calculator_3-way'!C460,'Log_working_3-way'!B$1,'Log_working_3-way'!B$2)</f>
        <v>#NAME?</v>
      </c>
      <c r="F465" s="6" t="e">
        <f ca="1">IF('Log_working_3-way'!D465="","",1/'True_Odds_Calculator_3-way'!N460+1/'True_Odds_Calculator_3-way'!O460+1/'True_Odds_Calculator_3-way'!#REF!-1)</f>
        <v>#NAME?</v>
      </c>
      <c r="H465" s="6" t="e">
        <f ca="1">IF('Log_working_3-way'!$D465="","",'True_Odds_Calculator_3-way'!N460/'True_Odds_Calculator_3-way'!A460-1)</f>
        <v>#NAME?</v>
      </c>
      <c r="I465" s="6" t="e">
        <f ca="1">IF('Log_working_3-way'!$D465="","",'True_Odds_Calculator_3-way'!O460/'True_Odds_Calculator_3-way'!B460-1)</f>
        <v>#NAME?</v>
      </c>
      <c r="J465" s="6" t="e">
        <f ca="1">IF('Log_working_3-way'!$D465="","",'True_Odds_Calculator_3-way'!#REF!/'True_Odds_Calculator_3-way'!C460-1)</f>
        <v>#NAME?</v>
      </c>
      <c r="K465" s="6" t="e">
        <f ca="1">IF('Log_working_3-way'!$D465="","",1/'True_Odds_Calculator_3-way'!A460+1/'True_Odds_Calculator_3-way'!B460+1/'True_Odds_Calculator_3-way'!C460-1)</f>
        <v>#NAME?</v>
      </c>
    </row>
    <row r="466" spans="4:11" x14ac:dyDescent="0.25">
      <c r="D466" t="e">
        <f ca="1">solve_for_c('True_Odds_Calculator_3-way'!A461,'True_Odds_Calculator_3-way'!B461,'True_Odds_Calculator_3-way'!C461,'Log_working_3-way'!B$1,'Log_working_3-way'!B$2)</f>
        <v>#NAME?</v>
      </c>
      <c r="F466" s="6" t="e">
        <f ca="1">IF('Log_working_3-way'!D466="","",1/'True_Odds_Calculator_3-way'!N461+1/'True_Odds_Calculator_3-way'!O461+1/'True_Odds_Calculator_3-way'!#REF!-1)</f>
        <v>#NAME?</v>
      </c>
      <c r="H466" s="6" t="e">
        <f ca="1">IF('Log_working_3-way'!$D466="","",'True_Odds_Calculator_3-way'!N461/'True_Odds_Calculator_3-way'!A461-1)</f>
        <v>#NAME?</v>
      </c>
      <c r="I466" s="6" t="e">
        <f ca="1">IF('Log_working_3-way'!$D466="","",'True_Odds_Calculator_3-way'!O461/'True_Odds_Calculator_3-way'!B461-1)</f>
        <v>#NAME?</v>
      </c>
      <c r="J466" s="6" t="e">
        <f ca="1">IF('Log_working_3-way'!$D466="","",'True_Odds_Calculator_3-way'!#REF!/'True_Odds_Calculator_3-way'!C461-1)</f>
        <v>#NAME?</v>
      </c>
      <c r="K466" s="6" t="e">
        <f ca="1">IF('Log_working_3-way'!$D466="","",1/'True_Odds_Calculator_3-way'!A461+1/'True_Odds_Calculator_3-way'!B461+1/'True_Odds_Calculator_3-way'!C461-1)</f>
        <v>#NAME?</v>
      </c>
    </row>
    <row r="467" spans="4:11" x14ac:dyDescent="0.25">
      <c r="D467" t="e">
        <f ca="1">solve_for_c('True_Odds_Calculator_3-way'!A462,'True_Odds_Calculator_3-way'!B462,'True_Odds_Calculator_3-way'!C462,'Log_working_3-way'!B$1,'Log_working_3-way'!B$2)</f>
        <v>#NAME?</v>
      </c>
      <c r="F467" s="6" t="e">
        <f ca="1">IF('Log_working_3-way'!D467="","",1/'True_Odds_Calculator_3-way'!N462+1/'True_Odds_Calculator_3-way'!O462+1/'True_Odds_Calculator_3-way'!#REF!-1)</f>
        <v>#NAME?</v>
      </c>
      <c r="H467" s="6" t="e">
        <f ca="1">IF('Log_working_3-way'!$D467="","",'True_Odds_Calculator_3-way'!N462/'True_Odds_Calculator_3-way'!A462-1)</f>
        <v>#NAME?</v>
      </c>
      <c r="I467" s="6" t="e">
        <f ca="1">IF('Log_working_3-way'!$D467="","",'True_Odds_Calculator_3-way'!O462/'True_Odds_Calculator_3-way'!B462-1)</f>
        <v>#NAME?</v>
      </c>
      <c r="J467" s="6" t="e">
        <f ca="1">IF('Log_working_3-way'!$D467="","",'True_Odds_Calculator_3-way'!#REF!/'True_Odds_Calculator_3-way'!C462-1)</f>
        <v>#NAME?</v>
      </c>
      <c r="K467" s="6" t="e">
        <f ca="1">IF('Log_working_3-way'!$D467="","",1/'True_Odds_Calculator_3-way'!A462+1/'True_Odds_Calculator_3-way'!B462+1/'True_Odds_Calculator_3-way'!C462-1)</f>
        <v>#NAME?</v>
      </c>
    </row>
    <row r="468" spans="4:11" x14ac:dyDescent="0.25">
      <c r="D468" t="e">
        <f ca="1">solve_for_c('True_Odds_Calculator_3-way'!A463,'True_Odds_Calculator_3-way'!B463,'True_Odds_Calculator_3-way'!C463,'Log_working_3-way'!B$1,'Log_working_3-way'!B$2)</f>
        <v>#NAME?</v>
      </c>
      <c r="F468" s="6" t="e">
        <f ca="1">IF('Log_working_3-way'!D468="","",1/'True_Odds_Calculator_3-way'!N463+1/'True_Odds_Calculator_3-way'!O463+1/'True_Odds_Calculator_3-way'!#REF!-1)</f>
        <v>#NAME?</v>
      </c>
      <c r="H468" s="6" t="e">
        <f ca="1">IF('Log_working_3-way'!$D468="","",'True_Odds_Calculator_3-way'!N463/'True_Odds_Calculator_3-way'!A463-1)</f>
        <v>#NAME?</v>
      </c>
      <c r="I468" s="6" t="e">
        <f ca="1">IF('Log_working_3-way'!$D468="","",'True_Odds_Calculator_3-way'!O463/'True_Odds_Calculator_3-way'!B463-1)</f>
        <v>#NAME?</v>
      </c>
      <c r="J468" s="6" t="e">
        <f ca="1">IF('Log_working_3-way'!$D468="","",'True_Odds_Calculator_3-way'!#REF!/'True_Odds_Calculator_3-way'!C463-1)</f>
        <v>#NAME?</v>
      </c>
      <c r="K468" s="6" t="e">
        <f ca="1">IF('Log_working_3-way'!$D468="","",1/'True_Odds_Calculator_3-way'!A463+1/'True_Odds_Calculator_3-way'!B463+1/'True_Odds_Calculator_3-way'!C463-1)</f>
        <v>#NAME?</v>
      </c>
    </row>
    <row r="469" spans="4:11" x14ac:dyDescent="0.25">
      <c r="D469" t="e">
        <f ca="1">solve_for_c('True_Odds_Calculator_3-way'!A464,'True_Odds_Calculator_3-way'!B464,'True_Odds_Calculator_3-way'!C464,'Log_working_3-way'!B$1,'Log_working_3-way'!B$2)</f>
        <v>#NAME?</v>
      </c>
      <c r="F469" s="6" t="e">
        <f ca="1">IF('Log_working_3-way'!D469="","",1/'True_Odds_Calculator_3-way'!N464+1/'True_Odds_Calculator_3-way'!O464+1/'True_Odds_Calculator_3-way'!#REF!-1)</f>
        <v>#NAME?</v>
      </c>
      <c r="H469" s="6" t="e">
        <f ca="1">IF('Log_working_3-way'!$D469="","",'True_Odds_Calculator_3-way'!N464/'True_Odds_Calculator_3-way'!A464-1)</f>
        <v>#NAME?</v>
      </c>
      <c r="I469" s="6" t="e">
        <f ca="1">IF('Log_working_3-way'!$D469="","",'True_Odds_Calculator_3-way'!O464/'True_Odds_Calculator_3-way'!B464-1)</f>
        <v>#NAME?</v>
      </c>
      <c r="J469" s="6" t="e">
        <f ca="1">IF('Log_working_3-way'!$D469="","",'True_Odds_Calculator_3-way'!#REF!/'True_Odds_Calculator_3-way'!C464-1)</f>
        <v>#NAME?</v>
      </c>
      <c r="K469" s="6" t="e">
        <f ca="1">IF('Log_working_3-way'!$D469="","",1/'True_Odds_Calculator_3-way'!A464+1/'True_Odds_Calculator_3-way'!B464+1/'True_Odds_Calculator_3-way'!C464-1)</f>
        <v>#NAME?</v>
      </c>
    </row>
    <row r="470" spans="4:11" x14ac:dyDescent="0.25">
      <c r="D470" t="e">
        <f ca="1">solve_for_c('True_Odds_Calculator_3-way'!A465,'True_Odds_Calculator_3-way'!B465,'True_Odds_Calculator_3-way'!C465,'Log_working_3-way'!B$1,'Log_working_3-way'!B$2)</f>
        <v>#NAME?</v>
      </c>
      <c r="F470" s="6" t="e">
        <f ca="1">IF('Log_working_3-way'!D470="","",1/'True_Odds_Calculator_3-way'!N465+1/'True_Odds_Calculator_3-way'!O465+1/'True_Odds_Calculator_3-way'!#REF!-1)</f>
        <v>#NAME?</v>
      </c>
      <c r="H470" s="6" t="e">
        <f ca="1">IF('Log_working_3-way'!$D470="","",'True_Odds_Calculator_3-way'!N465/'True_Odds_Calculator_3-way'!A465-1)</f>
        <v>#NAME?</v>
      </c>
      <c r="I470" s="6" t="e">
        <f ca="1">IF('Log_working_3-way'!$D470="","",'True_Odds_Calculator_3-way'!O465/'True_Odds_Calculator_3-way'!B465-1)</f>
        <v>#NAME?</v>
      </c>
      <c r="J470" s="6" t="e">
        <f ca="1">IF('Log_working_3-way'!$D470="","",'True_Odds_Calculator_3-way'!#REF!/'True_Odds_Calculator_3-way'!C465-1)</f>
        <v>#NAME?</v>
      </c>
      <c r="K470" s="6" t="e">
        <f ca="1">IF('Log_working_3-way'!$D470="","",1/'True_Odds_Calculator_3-way'!A465+1/'True_Odds_Calculator_3-way'!B465+1/'True_Odds_Calculator_3-way'!C465-1)</f>
        <v>#NAME?</v>
      </c>
    </row>
    <row r="471" spans="4:11" x14ac:dyDescent="0.25">
      <c r="D471" t="e">
        <f ca="1">solve_for_c('True_Odds_Calculator_3-way'!A466,'True_Odds_Calculator_3-way'!B466,'True_Odds_Calculator_3-way'!C466,'Log_working_3-way'!B$1,'Log_working_3-way'!B$2)</f>
        <v>#NAME?</v>
      </c>
      <c r="F471" s="6" t="e">
        <f ca="1">IF('Log_working_3-way'!D471="","",1/'True_Odds_Calculator_3-way'!N466+1/'True_Odds_Calculator_3-way'!O466+1/'True_Odds_Calculator_3-way'!#REF!-1)</f>
        <v>#NAME?</v>
      </c>
      <c r="H471" s="6" t="e">
        <f ca="1">IF('Log_working_3-way'!$D471="","",'True_Odds_Calculator_3-way'!N466/'True_Odds_Calculator_3-way'!A466-1)</f>
        <v>#NAME?</v>
      </c>
      <c r="I471" s="6" t="e">
        <f ca="1">IF('Log_working_3-way'!$D471="","",'True_Odds_Calculator_3-way'!O466/'True_Odds_Calculator_3-way'!B466-1)</f>
        <v>#NAME?</v>
      </c>
      <c r="J471" s="6" t="e">
        <f ca="1">IF('Log_working_3-way'!$D471="","",'True_Odds_Calculator_3-way'!#REF!/'True_Odds_Calculator_3-way'!C466-1)</f>
        <v>#NAME?</v>
      </c>
      <c r="K471" s="6" t="e">
        <f ca="1">IF('Log_working_3-way'!$D471="","",1/'True_Odds_Calculator_3-way'!A466+1/'True_Odds_Calculator_3-way'!B466+1/'True_Odds_Calculator_3-way'!C466-1)</f>
        <v>#NAME?</v>
      </c>
    </row>
    <row r="472" spans="4:11" x14ac:dyDescent="0.25">
      <c r="D472" t="e">
        <f ca="1">solve_for_c('True_Odds_Calculator_3-way'!A467,'True_Odds_Calculator_3-way'!B467,'True_Odds_Calculator_3-way'!C467,'Log_working_3-way'!B$1,'Log_working_3-way'!B$2)</f>
        <v>#NAME?</v>
      </c>
      <c r="F472" s="6" t="e">
        <f ca="1">IF('Log_working_3-way'!D472="","",1/'True_Odds_Calculator_3-way'!N467+1/'True_Odds_Calculator_3-way'!O467+1/'True_Odds_Calculator_3-way'!#REF!-1)</f>
        <v>#NAME?</v>
      </c>
      <c r="H472" s="6" t="e">
        <f ca="1">IF('Log_working_3-way'!$D472="","",'True_Odds_Calculator_3-way'!N467/'True_Odds_Calculator_3-way'!A467-1)</f>
        <v>#NAME?</v>
      </c>
      <c r="I472" s="6" t="e">
        <f ca="1">IF('Log_working_3-way'!$D472="","",'True_Odds_Calculator_3-way'!O467/'True_Odds_Calculator_3-way'!B467-1)</f>
        <v>#NAME?</v>
      </c>
      <c r="J472" s="6" t="e">
        <f ca="1">IF('Log_working_3-way'!$D472="","",'True_Odds_Calculator_3-way'!#REF!/'True_Odds_Calculator_3-way'!C467-1)</f>
        <v>#NAME?</v>
      </c>
      <c r="K472" s="6" t="e">
        <f ca="1">IF('Log_working_3-way'!$D472="","",1/'True_Odds_Calculator_3-way'!A467+1/'True_Odds_Calculator_3-way'!B467+1/'True_Odds_Calculator_3-way'!C467-1)</f>
        <v>#NAME?</v>
      </c>
    </row>
    <row r="473" spans="4:11" x14ac:dyDescent="0.25">
      <c r="D473" t="e">
        <f ca="1">solve_for_c('True_Odds_Calculator_3-way'!A468,'True_Odds_Calculator_3-way'!B468,'True_Odds_Calculator_3-way'!C468,'Log_working_3-way'!B$1,'Log_working_3-way'!B$2)</f>
        <v>#NAME?</v>
      </c>
      <c r="F473" s="6" t="e">
        <f ca="1">IF('Log_working_3-way'!D473="","",1/'True_Odds_Calculator_3-way'!N468+1/'True_Odds_Calculator_3-way'!O468+1/'True_Odds_Calculator_3-way'!#REF!-1)</f>
        <v>#NAME?</v>
      </c>
      <c r="H473" s="6" t="e">
        <f ca="1">IF('Log_working_3-way'!$D473="","",'True_Odds_Calculator_3-way'!N468/'True_Odds_Calculator_3-way'!A468-1)</f>
        <v>#NAME?</v>
      </c>
      <c r="I473" s="6" t="e">
        <f ca="1">IF('Log_working_3-way'!$D473="","",'True_Odds_Calculator_3-way'!O468/'True_Odds_Calculator_3-way'!B468-1)</f>
        <v>#NAME?</v>
      </c>
      <c r="J473" s="6" t="e">
        <f ca="1">IF('Log_working_3-way'!$D473="","",'True_Odds_Calculator_3-way'!#REF!/'True_Odds_Calculator_3-way'!C468-1)</f>
        <v>#NAME?</v>
      </c>
      <c r="K473" s="6" t="e">
        <f ca="1">IF('Log_working_3-way'!$D473="","",1/'True_Odds_Calculator_3-way'!A468+1/'True_Odds_Calculator_3-way'!B468+1/'True_Odds_Calculator_3-way'!C468-1)</f>
        <v>#NAME?</v>
      </c>
    </row>
    <row r="474" spans="4:11" x14ac:dyDescent="0.25">
      <c r="D474" t="e">
        <f ca="1">solve_for_c('True_Odds_Calculator_3-way'!A469,'True_Odds_Calculator_3-way'!B469,'True_Odds_Calculator_3-way'!C469,'Log_working_3-way'!B$1,'Log_working_3-way'!B$2)</f>
        <v>#NAME?</v>
      </c>
      <c r="F474" s="6" t="e">
        <f ca="1">IF('Log_working_3-way'!D474="","",1/'True_Odds_Calculator_3-way'!N469+1/'True_Odds_Calculator_3-way'!O469+1/'True_Odds_Calculator_3-way'!#REF!-1)</f>
        <v>#NAME?</v>
      </c>
      <c r="H474" s="6" t="e">
        <f ca="1">IF('Log_working_3-way'!$D474="","",'True_Odds_Calculator_3-way'!N469/'True_Odds_Calculator_3-way'!A469-1)</f>
        <v>#NAME?</v>
      </c>
      <c r="I474" s="6" t="e">
        <f ca="1">IF('Log_working_3-way'!$D474="","",'True_Odds_Calculator_3-way'!O469/'True_Odds_Calculator_3-way'!B469-1)</f>
        <v>#NAME?</v>
      </c>
      <c r="J474" s="6" t="e">
        <f ca="1">IF('Log_working_3-way'!$D474="","",'True_Odds_Calculator_3-way'!#REF!/'True_Odds_Calculator_3-way'!C469-1)</f>
        <v>#NAME?</v>
      </c>
      <c r="K474" s="6" t="e">
        <f ca="1">IF('Log_working_3-way'!$D474="","",1/'True_Odds_Calculator_3-way'!A469+1/'True_Odds_Calculator_3-way'!B469+1/'True_Odds_Calculator_3-way'!C469-1)</f>
        <v>#NAME?</v>
      </c>
    </row>
    <row r="475" spans="4:11" x14ac:dyDescent="0.25">
      <c r="D475" t="e">
        <f ca="1">solve_for_c('True_Odds_Calculator_3-way'!A470,'True_Odds_Calculator_3-way'!B470,'True_Odds_Calculator_3-way'!C470,'Log_working_3-way'!B$1,'Log_working_3-way'!B$2)</f>
        <v>#NAME?</v>
      </c>
      <c r="F475" s="6" t="e">
        <f ca="1">IF('Log_working_3-way'!D475="","",1/'True_Odds_Calculator_3-way'!N470+1/'True_Odds_Calculator_3-way'!O470+1/'True_Odds_Calculator_3-way'!#REF!-1)</f>
        <v>#NAME?</v>
      </c>
      <c r="H475" s="6" t="e">
        <f ca="1">IF('Log_working_3-way'!$D475="","",'True_Odds_Calculator_3-way'!N470/'True_Odds_Calculator_3-way'!A470-1)</f>
        <v>#NAME?</v>
      </c>
      <c r="I475" s="6" t="e">
        <f ca="1">IF('Log_working_3-way'!$D475="","",'True_Odds_Calculator_3-way'!O470/'True_Odds_Calculator_3-way'!B470-1)</f>
        <v>#NAME?</v>
      </c>
      <c r="J475" s="6" t="e">
        <f ca="1">IF('Log_working_3-way'!$D475="","",'True_Odds_Calculator_3-way'!#REF!/'True_Odds_Calculator_3-way'!C470-1)</f>
        <v>#NAME?</v>
      </c>
      <c r="K475" s="6" t="e">
        <f ca="1">IF('Log_working_3-way'!$D475="","",1/'True_Odds_Calculator_3-way'!A470+1/'True_Odds_Calculator_3-way'!B470+1/'True_Odds_Calculator_3-way'!C470-1)</f>
        <v>#NAME?</v>
      </c>
    </row>
    <row r="476" spans="4:11" x14ac:dyDescent="0.25">
      <c r="D476" t="e">
        <f ca="1">solve_for_c('True_Odds_Calculator_3-way'!A471,'True_Odds_Calculator_3-way'!B471,'True_Odds_Calculator_3-way'!C471,'Log_working_3-way'!B$1,'Log_working_3-way'!B$2)</f>
        <v>#NAME?</v>
      </c>
      <c r="F476" s="6" t="e">
        <f ca="1">IF('Log_working_3-way'!D476="","",1/'True_Odds_Calculator_3-way'!N471+1/'True_Odds_Calculator_3-way'!O471+1/'True_Odds_Calculator_3-way'!#REF!-1)</f>
        <v>#NAME?</v>
      </c>
      <c r="H476" s="6" t="e">
        <f ca="1">IF('Log_working_3-way'!$D476="","",'True_Odds_Calculator_3-way'!N471/'True_Odds_Calculator_3-way'!A471-1)</f>
        <v>#NAME?</v>
      </c>
      <c r="I476" s="6" t="e">
        <f ca="1">IF('Log_working_3-way'!$D476="","",'True_Odds_Calculator_3-way'!O471/'True_Odds_Calculator_3-way'!B471-1)</f>
        <v>#NAME?</v>
      </c>
      <c r="J476" s="6" t="e">
        <f ca="1">IF('Log_working_3-way'!$D476="","",'True_Odds_Calculator_3-way'!#REF!/'True_Odds_Calculator_3-way'!C471-1)</f>
        <v>#NAME?</v>
      </c>
      <c r="K476" s="6" t="e">
        <f ca="1">IF('Log_working_3-way'!$D476="","",1/'True_Odds_Calculator_3-way'!A471+1/'True_Odds_Calculator_3-way'!B471+1/'True_Odds_Calculator_3-way'!C471-1)</f>
        <v>#NAME?</v>
      </c>
    </row>
    <row r="477" spans="4:11" x14ac:dyDescent="0.25">
      <c r="D477" t="e">
        <f ca="1">solve_for_c('True_Odds_Calculator_3-way'!A472,'True_Odds_Calculator_3-way'!B472,'True_Odds_Calculator_3-way'!C472,'Log_working_3-way'!B$1,'Log_working_3-way'!B$2)</f>
        <v>#NAME?</v>
      </c>
      <c r="F477" s="6" t="e">
        <f ca="1">IF('Log_working_3-way'!D477="","",1/'True_Odds_Calculator_3-way'!N472+1/'True_Odds_Calculator_3-way'!O472+1/'True_Odds_Calculator_3-way'!#REF!-1)</f>
        <v>#NAME?</v>
      </c>
      <c r="H477" s="6" t="e">
        <f ca="1">IF('Log_working_3-way'!$D477="","",'True_Odds_Calculator_3-way'!N472/'True_Odds_Calculator_3-way'!A472-1)</f>
        <v>#NAME?</v>
      </c>
      <c r="I477" s="6" t="e">
        <f ca="1">IF('Log_working_3-way'!$D477="","",'True_Odds_Calculator_3-way'!O472/'True_Odds_Calculator_3-way'!B472-1)</f>
        <v>#NAME?</v>
      </c>
      <c r="J477" s="6" t="e">
        <f ca="1">IF('Log_working_3-way'!$D477="","",'True_Odds_Calculator_3-way'!#REF!/'True_Odds_Calculator_3-way'!C472-1)</f>
        <v>#NAME?</v>
      </c>
      <c r="K477" s="6" t="e">
        <f ca="1">IF('Log_working_3-way'!$D477="","",1/'True_Odds_Calculator_3-way'!A472+1/'True_Odds_Calculator_3-way'!B472+1/'True_Odds_Calculator_3-way'!C472-1)</f>
        <v>#NAME?</v>
      </c>
    </row>
    <row r="478" spans="4:11" x14ac:dyDescent="0.25">
      <c r="D478" t="e">
        <f ca="1">solve_for_c('True_Odds_Calculator_3-way'!A473,'True_Odds_Calculator_3-way'!B473,'True_Odds_Calculator_3-way'!C473,'Log_working_3-way'!B$1,'Log_working_3-way'!B$2)</f>
        <v>#NAME?</v>
      </c>
      <c r="F478" s="6" t="e">
        <f ca="1">IF('Log_working_3-way'!D478="","",1/'True_Odds_Calculator_3-way'!N473+1/'True_Odds_Calculator_3-way'!O473+1/'True_Odds_Calculator_3-way'!#REF!-1)</f>
        <v>#NAME?</v>
      </c>
      <c r="H478" s="6" t="e">
        <f ca="1">IF('Log_working_3-way'!$D478="","",'True_Odds_Calculator_3-way'!N473/'True_Odds_Calculator_3-way'!A473-1)</f>
        <v>#NAME?</v>
      </c>
      <c r="I478" s="6" t="e">
        <f ca="1">IF('Log_working_3-way'!$D478="","",'True_Odds_Calculator_3-way'!O473/'True_Odds_Calculator_3-way'!B473-1)</f>
        <v>#NAME?</v>
      </c>
      <c r="J478" s="6" t="e">
        <f ca="1">IF('Log_working_3-way'!$D478="","",'True_Odds_Calculator_3-way'!#REF!/'True_Odds_Calculator_3-way'!C473-1)</f>
        <v>#NAME?</v>
      </c>
      <c r="K478" s="6" t="e">
        <f ca="1">IF('Log_working_3-way'!$D478="","",1/'True_Odds_Calculator_3-way'!A473+1/'True_Odds_Calculator_3-way'!B473+1/'True_Odds_Calculator_3-way'!C473-1)</f>
        <v>#NAME?</v>
      </c>
    </row>
    <row r="479" spans="4:11" x14ac:dyDescent="0.25">
      <c r="D479" t="e">
        <f ca="1">solve_for_c('True_Odds_Calculator_3-way'!A474,'True_Odds_Calculator_3-way'!B474,'True_Odds_Calculator_3-way'!C474,'Log_working_3-way'!B$1,'Log_working_3-way'!B$2)</f>
        <v>#NAME?</v>
      </c>
      <c r="F479" s="6" t="e">
        <f ca="1">IF('Log_working_3-way'!D479="","",1/'True_Odds_Calculator_3-way'!N474+1/'True_Odds_Calculator_3-way'!O474+1/'True_Odds_Calculator_3-way'!#REF!-1)</f>
        <v>#NAME?</v>
      </c>
      <c r="H479" s="6" t="e">
        <f ca="1">IF('Log_working_3-way'!$D479="","",'True_Odds_Calculator_3-way'!N474/'True_Odds_Calculator_3-way'!A474-1)</f>
        <v>#NAME?</v>
      </c>
      <c r="I479" s="6" t="e">
        <f ca="1">IF('Log_working_3-way'!$D479="","",'True_Odds_Calculator_3-way'!O474/'True_Odds_Calculator_3-way'!B474-1)</f>
        <v>#NAME?</v>
      </c>
      <c r="J479" s="6" t="e">
        <f ca="1">IF('Log_working_3-way'!$D479="","",'True_Odds_Calculator_3-way'!#REF!/'True_Odds_Calculator_3-way'!C474-1)</f>
        <v>#NAME?</v>
      </c>
      <c r="K479" s="6" t="e">
        <f ca="1">IF('Log_working_3-way'!$D479="","",1/'True_Odds_Calculator_3-way'!A474+1/'True_Odds_Calculator_3-way'!B474+1/'True_Odds_Calculator_3-way'!C474-1)</f>
        <v>#NAME?</v>
      </c>
    </row>
    <row r="480" spans="4:11" x14ac:dyDescent="0.25">
      <c r="D480" t="e">
        <f ca="1">solve_for_c('True_Odds_Calculator_3-way'!A475,'True_Odds_Calculator_3-way'!B475,'True_Odds_Calculator_3-way'!C475,'Log_working_3-way'!B$1,'Log_working_3-way'!B$2)</f>
        <v>#NAME?</v>
      </c>
      <c r="F480" s="6" t="e">
        <f ca="1">IF('Log_working_3-way'!D480="","",1/'True_Odds_Calculator_3-way'!N475+1/'True_Odds_Calculator_3-way'!O475+1/'True_Odds_Calculator_3-way'!#REF!-1)</f>
        <v>#NAME?</v>
      </c>
      <c r="H480" s="6" t="e">
        <f ca="1">IF('Log_working_3-way'!$D480="","",'True_Odds_Calculator_3-way'!N475/'True_Odds_Calculator_3-way'!A475-1)</f>
        <v>#NAME?</v>
      </c>
      <c r="I480" s="6" t="e">
        <f ca="1">IF('Log_working_3-way'!$D480="","",'True_Odds_Calculator_3-way'!O475/'True_Odds_Calculator_3-way'!B475-1)</f>
        <v>#NAME?</v>
      </c>
      <c r="J480" s="6" t="e">
        <f ca="1">IF('Log_working_3-way'!$D480="","",'True_Odds_Calculator_3-way'!#REF!/'True_Odds_Calculator_3-way'!C475-1)</f>
        <v>#NAME?</v>
      </c>
      <c r="K480" s="6" t="e">
        <f ca="1">IF('Log_working_3-way'!$D480="","",1/'True_Odds_Calculator_3-way'!A475+1/'True_Odds_Calculator_3-way'!B475+1/'True_Odds_Calculator_3-way'!C475-1)</f>
        <v>#NAME?</v>
      </c>
    </row>
    <row r="481" spans="4:11" x14ac:dyDescent="0.25">
      <c r="D481" t="e">
        <f ca="1">solve_for_c('True_Odds_Calculator_3-way'!A476,'True_Odds_Calculator_3-way'!B476,'True_Odds_Calculator_3-way'!C476,'Log_working_3-way'!B$1,'Log_working_3-way'!B$2)</f>
        <v>#NAME?</v>
      </c>
      <c r="F481" s="6" t="e">
        <f ca="1">IF('Log_working_3-way'!D481="","",1/'True_Odds_Calculator_3-way'!N476+1/'True_Odds_Calculator_3-way'!O476+1/'True_Odds_Calculator_3-way'!#REF!-1)</f>
        <v>#NAME?</v>
      </c>
      <c r="H481" s="6" t="e">
        <f ca="1">IF('Log_working_3-way'!$D481="","",'True_Odds_Calculator_3-way'!N476/'True_Odds_Calculator_3-way'!A476-1)</f>
        <v>#NAME?</v>
      </c>
      <c r="I481" s="6" t="e">
        <f ca="1">IF('Log_working_3-way'!$D481="","",'True_Odds_Calculator_3-way'!O476/'True_Odds_Calculator_3-way'!B476-1)</f>
        <v>#NAME?</v>
      </c>
      <c r="J481" s="6" t="e">
        <f ca="1">IF('Log_working_3-way'!$D481="","",'True_Odds_Calculator_3-way'!#REF!/'True_Odds_Calculator_3-way'!C476-1)</f>
        <v>#NAME?</v>
      </c>
      <c r="K481" s="6" t="e">
        <f ca="1">IF('Log_working_3-way'!$D481="","",1/'True_Odds_Calculator_3-way'!A476+1/'True_Odds_Calculator_3-way'!B476+1/'True_Odds_Calculator_3-way'!C476-1)</f>
        <v>#NAME?</v>
      </c>
    </row>
    <row r="482" spans="4:11" x14ac:dyDescent="0.25">
      <c r="D482" t="e">
        <f ca="1">solve_for_c('True_Odds_Calculator_3-way'!A477,'True_Odds_Calculator_3-way'!B477,'True_Odds_Calculator_3-way'!C477,'Log_working_3-way'!B$1,'Log_working_3-way'!B$2)</f>
        <v>#NAME?</v>
      </c>
      <c r="F482" s="6" t="e">
        <f ca="1">IF('Log_working_3-way'!D482="","",1/'True_Odds_Calculator_3-way'!N477+1/'True_Odds_Calculator_3-way'!O477+1/'True_Odds_Calculator_3-way'!#REF!-1)</f>
        <v>#NAME?</v>
      </c>
      <c r="H482" s="6" t="e">
        <f ca="1">IF('Log_working_3-way'!$D482="","",'True_Odds_Calculator_3-way'!N477/'True_Odds_Calculator_3-way'!A477-1)</f>
        <v>#NAME?</v>
      </c>
      <c r="I482" s="6" t="e">
        <f ca="1">IF('Log_working_3-way'!$D482="","",'True_Odds_Calculator_3-way'!O477/'True_Odds_Calculator_3-way'!B477-1)</f>
        <v>#NAME?</v>
      </c>
      <c r="J482" s="6" t="e">
        <f ca="1">IF('Log_working_3-way'!$D482="","",'True_Odds_Calculator_3-way'!#REF!/'True_Odds_Calculator_3-way'!C477-1)</f>
        <v>#NAME?</v>
      </c>
      <c r="K482" s="6" t="e">
        <f ca="1">IF('Log_working_3-way'!$D482="","",1/'True_Odds_Calculator_3-way'!A477+1/'True_Odds_Calculator_3-way'!B477+1/'True_Odds_Calculator_3-way'!C477-1)</f>
        <v>#NAME?</v>
      </c>
    </row>
    <row r="483" spans="4:11" x14ac:dyDescent="0.25">
      <c r="D483" t="e">
        <f ca="1">solve_for_c('True_Odds_Calculator_3-way'!A478,'True_Odds_Calculator_3-way'!B478,'True_Odds_Calculator_3-way'!C478,'Log_working_3-way'!B$1,'Log_working_3-way'!B$2)</f>
        <v>#NAME?</v>
      </c>
      <c r="F483" s="6" t="e">
        <f ca="1">IF('Log_working_3-way'!D483="","",1/'True_Odds_Calculator_3-way'!N478+1/'True_Odds_Calculator_3-way'!O478+1/'True_Odds_Calculator_3-way'!#REF!-1)</f>
        <v>#NAME?</v>
      </c>
      <c r="H483" s="6" t="e">
        <f ca="1">IF('Log_working_3-way'!$D483="","",'True_Odds_Calculator_3-way'!N478/'True_Odds_Calculator_3-way'!A478-1)</f>
        <v>#NAME?</v>
      </c>
      <c r="I483" s="6" t="e">
        <f ca="1">IF('Log_working_3-way'!$D483="","",'True_Odds_Calculator_3-way'!O478/'True_Odds_Calculator_3-way'!B478-1)</f>
        <v>#NAME?</v>
      </c>
      <c r="J483" s="6" t="e">
        <f ca="1">IF('Log_working_3-way'!$D483="","",'True_Odds_Calculator_3-way'!#REF!/'True_Odds_Calculator_3-way'!C478-1)</f>
        <v>#NAME?</v>
      </c>
      <c r="K483" s="6" t="e">
        <f ca="1">IF('Log_working_3-way'!$D483="","",1/'True_Odds_Calculator_3-way'!A478+1/'True_Odds_Calculator_3-way'!B478+1/'True_Odds_Calculator_3-way'!C478-1)</f>
        <v>#NAME?</v>
      </c>
    </row>
    <row r="484" spans="4:11" x14ac:dyDescent="0.25">
      <c r="D484" t="e">
        <f ca="1">solve_for_c('True_Odds_Calculator_3-way'!A479,'True_Odds_Calculator_3-way'!B479,'True_Odds_Calculator_3-way'!C479,'Log_working_3-way'!B$1,'Log_working_3-way'!B$2)</f>
        <v>#NAME?</v>
      </c>
      <c r="F484" s="6" t="e">
        <f ca="1">IF('Log_working_3-way'!D484="","",1/'True_Odds_Calculator_3-way'!N479+1/'True_Odds_Calculator_3-way'!O479+1/'True_Odds_Calculator_3-way'!#REF!-1)</f>
        <v>#NAME?</v>
      </c>
      <c r="H484" s="6" t="e">
        <f ca="1">IF('Log_working_3-way'!$D484="","",'True_Odds_Calculator_3-way'!N479/'True_Odds_Calculator_3-way'!A479-1)</f>
        <v>#NAME?</v>
      </c>
      <c r="I484" s="6" t="e">
        <f ca="1">IF('Log_working_3-way'!$D484="","",'True_Odds_Calculator_3-way'!O479/'True_Odds_Calculator_3-way'!B479-1)</f>
        <v>#NAME?</v>
      </c>
      <c r="J484" s="6" t="e">
        <f ca="1">IF('Log_working_3-way'!$D484="","",'True_Odds_Calculator_3-way'!#REF!/'True_Odds_Calculator_3-way'!C479-1)</f>
        <v>#NAME?</v>
      </c>
      <c r="K484" s="6" t="e">
        <f ca="1">IF('Log_working_3-way'!$D484="","",1/'True_Odds_Calculator_3-way'!A479+1/'True_Odds_Calculator_3-way'!B479+1/'True_Odds_Calculator_3-way'!C479-1)</f>
        <v>#NAME?</v>
      </c>
    </row>
    <row r="485" spans="4:11" x14ac:dyDescent="0.25">
      <c r="D485" t="e">
        <f ca="1">solve_for_c('True_Odds_Calculator_3-way'!A480,'True_Odds_Calculator_3-way'!B480,'True_Odds_Calculator_3-way'!C480,'Log_working_3-way'!B$1,'Log_working_3-way'!B$2)</f>
        <v>#NAME?</v>
      </c>
      <c r="F485" s="6" t="e">
        <f ca="1">IF('Log_working_3-way'!D485="","",1/'True_Odds_Calculator_3-way'!N480+1/'True_Odds_Calculator_3-way'!O480+1/'True_Odds_Calculator_3-way'!#REF!-1)</f>
        <v>#NAME?</v>
      </c>
      <c r="H485" s="6" t="e">
        <f ca="1">IF('Log_working_3-way'!$D485="","",'True_Odds_Calculator_3-way'!N480/'True_Odds_Calculator_3-way'!A480-1)</f>
        <v>#NAME?</v>
      </c>
      <c r="I485" s="6" t="e">
        <f ca="1">IF('Log_working_3-way'!$D485="","",'True_Odds_Calculator_3-way'!O480/'True_Odds_Calculator_3-way'!B480-1)</f>
        <v>#NAME?</v>
      </c>
      <c r="J485" s="6" t="e">
        <f ca="1">IF('Log_working_3-way'!$D485="","",'True_Odds_Calculator_3-way'!#REF!/'True_Odds_Calculator_3-way'!C480-1)</f>
        <v>#NAME?</v>
      </c>
      <c r="K485" s="6" t="e">
        <f ca="1">IF('Log_working_3-way'!$D485="","",1/'True_Odds_Calculator_3-way'!A480+1/'True_Odds_Calculator_3-way'!B480+1/'True_Odds_Calculator_3-way'!C480-1)</f>
        <v>#NAME?</v>
      </c>
    </row>
    <row r="486" spans="4:11" x14ac:dyDescent="0.25">
      <c r="D486" t="e">
        <f ca="1">solve_for_c('True_Odds_Calculator_3-way'!A481,'True_Odds_Calculator_3-way'!B481,'True_Odds_Calculator_3-way'!C481,'Log_working_3-way'!B$1,'Log_working_3-way'!B$2)</f>
        <v>#NAME?</v>
      </c>
      <c r="F486" s="6" t="e">
        <f ca="1">IF('Log_working_3-way'!D486="","",1/'True_Odds_Calculator_3-way'!N481+1/'True_Odds_Calculator_3-way'!O481+1/'True_Odds_Calculator_3-way'!#REF!-1)</f>
        <v>#NAME?</v>
      </c>
      <c r="H486" s="6" t="e">
        <f ca="1">IF('Log_working_3-way'!$D486="","",'True_Odds_Calculator_3-way'!N481/'True_Odds_Calculator_3-way'!A481-1)</f>
        <v>#NAME?</v>
      </c>
      <c r="I486" s="6" t="e">
        <f ca="1">IF('Log_working_3-way'!$D486="","",'True_Odds_Calculator_3-way'!O481/'True_Odds_Calculator_3-way'!B481-1)</f>
        <v>#NAME?</v>
      </c>
      <c r="J486" s="6" t="e">
        <f ca="1">IF('Log_working_3-way'!$D486="","",'True_Odds_Calculator_3-way'!#REF!/'True_Odds_Calculator_3-way'!C481-1)</f>
        <v>#NAME?</v>
      </c>
      <c r="K486" s="6" t="e">
        <f ca="1">IF('Log_working_3-way'!$D486="","",1/'True_Odds_Calculator_3-way'!A481+1/'True_Odds_Calculator_3-way'!B481+1/'True_Odds_Calculator_3-way'!C481-1)</f>
        <v>#NAME?</v>
      </c>
    </row>
    <row r="487" spans="4:11" x14ac:dyDescent="0.25">
      <c r="D487" t="e">
        <f ca="1">solve_for_c('True_Odds_Calculator_3-way'!A482,'True_Odds_Calculator_3-way'!B482,'True_Odds_Calculator_3-way'!C482,'Log_working_3-way'!B$1,'Log_working_3-way'!B$2)</f>
        <v>#NAME?</v>
      </c>
      <c r="F487" s="6" t="e">
        <f ca="1">IF('Log_working_3-way'!D487="","",1/'True_Odds_Calculator_3-way'!N482+1/'True_Odds_Calculator_3-way'!O482+1/'True_Odds_Calculator_3-way'!#REF!-1)</f>
        <v>#NAME?</v>
      </c>
      <c r="H487" s="6" t="e">
        <f ca="1">IF('Log_working_3-way'!$D487="","",'True_Odds_Calculator_3-way'!N482/'True_Odds_Calculator_3-way'!A482-1)</f>
        <v>#NAME?</v>
      </c>
      <c r="I487" s="6" t="e">
        <f ca="1">IF('Log_working_3-way'!$D487="","",'True_Odds_Calculator_3-way'!O482/'True_Odds_Calculator_3-way'!B482-1)</f>
        <v>#NAME?</v>
      </c>
      <c r="J487" s="6" t="e">
        <f ca="1">IF('Log_working_3-way'!$D487="","",'True_Odds_Calculator_3-way'!#REF!/'True_Odds_Calculator_3-way'!C482-1)</f>
        <v>#NAME?</v>
      </c>
      <c r="K487" s="6" t="e">
        <f ca="1">IF('Log_working_3-way'!$D487="","",1/'True_Odds_Calculator_3-way'!A482+1/'True_Odds_Calculator_3-way'!B482+1/'True_Odds_Calculator_3-way'!C482-1)</f>
        <v>#NAME?</v>
      </c>
    </row>
    <row r="488" spans="4:11" x14ac:dyDescent="0.25">
      <c r="D488" t="e">
        <f ca="1">solve_for_c('True_Odds_Calculator_3-way'!A483,'True_Odds_Calculator_3-way'!B483,'True_Odds_Calculator_3-way'!C483,'Log_working_3-way'!B$1,'Log_working_3-way'!B$2)</f>
        <v>#NAME?</v>
      </c>
      <c r="F488" s="6" t="e">
        <f ca="1">IF('Log_working_3-way'!D488="","",1/'True_Odds_Calculator_3-way'!N483+1/'True_Odds_Calculator_3-way'!O483+1/'True_Odds_Calculator_3-way'!#REF!-1)</f>
        <v>#NAME?</v>
      </c>
      <c r="H488" s="6" t="e">
        <f ca="1">IF('Log_working_3-way'!$D488="","",'True_Odds_Calculator_3-way'!N483/'True_Odds_Calculator_3-way'!A483-1)</f>
        <v>#NAME?</v>
      </c>
      <c r="I488" s="6" t="e">
        <f ca="1">IF('Log_working_3-way'!$D488="","",'True_Odds_Calculator_3-way'!O483/'True_Odds_Calculator_3-way'!B483-1)</f>
        <v>#NAME?</v>
      </c>
      <c r="J488" s="6" t="e">
        <f ca="1">IF('Log_working_3-way'!$D488="","",'True_Odds_Calculator_3-way'!#REF!/'True_Odds_Calculator_3-way'!C483-1)</f>
        <v>#NAME?</v>
      </c>
      <c r="K488" s="6" t="e">
        <f ca="1">IF('Log_working_3-way'!$D488="","",1/'True_Odds_Calculator_3-way'!A483+1/'True_Odds_Calculator_3-way'!B483+1/'True_Odds_Calculator_3-way'!C483-1)</f>
        <v>#NAME?</v>
      </c>
    </row>
    <row r="489" spans="4:11" x14ac:dyDescent="0.25">
      <c r="D489" t="e">
        <f ca="1">solve_for_c('True_Odds_Calculator_3-way'!A484,'True_Odds_Calculator_3-way'!B484,'True_Odds_Calculator_3-way'!C484,'Log_working_3-way'!B$1,'Log_working_3-way'!B$2)</f>
        <v>#NAME?</v>
      </c>
      <c r="F489" s="6" t="e">
        <f ca="1">IF('Log_working_3-way'!D489="","",1/'True_Odds_Calculator_3-way'!N484+1/'True_Odds_Calculator_3-way'!O484+1/'True_Odds_Calculator_3-way'!#REF!-1)</f>
        <v>#NAME?</v>
      </c>
      <c r="H489" s="6" t="e">
        <f ca="1">IF('Log_working_3-way'!$D489="","",'True_Odds_Calculator_3-way'!N484/'True_Odds_Calculator_3-way'!A484-1)</f>
        <v>#NAME?</v>
      </c>
      <c r="I489" s="6" t="e">
        <f ca="1">IF('Log_working_3-way'!$D489="","",'True_Odds_Calculator_3-way'!O484/'True_Odds_Calculator_3-way'!B484-1)</f>
        <v>#NAME?</v>
      </c>
      <c r="J489" s="6" t="e">
        <f ca="1">IF('Log_working_3-way'!$D489="","",'True_Odds_Calculator_3-way'!#REF!/'True_Odds_Calculator_3-way'!C484-1)</f>
        <v>#NAME?</v>
      </c>
      <c r="K489" s="6" t="e">
        <f ca="1">IF('Log_working_3-way'!$D489="","",1/'True_Odds_Calculator_3-way'!A484+1/'True_Odds_Calculator_3-way'!B484+1/'True_Odds_Calculator_3-way'!C484-1)</f>
        <v>#NAME?</v>
      </c>
    </row>
    <row r="490" spans="4:11" x14ac:dyDescent="0.25">
      <c r="D490" t="e">
        <f ca="1">solve_for_c('True_Odds_Calculator_3-way'!A485,'True_Odds_Calculator_3-way'!B485,'True_Odds_Calculator_3-way'!C485,'Log_working_3-way'!B$1,'Log_working_3-way'!B$2)</f>
        <v>#NAME?</v>
      </c>
      <c r="F490" s="6" t="e">
        <f ca="1">IF('Log_working_3-way'!D490="","",1/'True_Odds_Calculator_3-way'!N485+1/'True_Odds_Calculator_3-way'!O485+1/'True_Odds_Calculator_3-way'!#REF!-1)</f>
        <v>#NAME?</v>
      </c>
      <c r="H490" s="6" t="e">
        <f ca="1">IF('Log_working_3-way'!$D490="","",'True_Odds_Calculator_3-way'!N485/'True_Odds_Calculator_3-way'!A485-1)</f>
        <v>#NAME?</v>
      </c>
      <c r="I490" s="6" t="e">
        <f ca="1">IF('Log_working_3-way'!$D490="","",'True_Odds_Calculator_3-way'!O485/'True_Odds_Calculator_3-way'!B485-1)</f>
        <v>#NAME?</v>
      </c>
      <c r="J490" s="6" t="e">
        <f ca="1">IF('Log_working_3-way'!$D490="","",'True_Odds_Calculator_3-way'!#REF!/'True_Odds_Calculator_3-way'!C485-1)</f>
        <v>#NAME?</v>
      </c>
      <c r="K490" s="6" t="e">
        <f ca="1">IF('Log_working_3-way'!$D490="","",1/'True_Odds_Calculator_3-way'!A485+1/'True_Odds_Calculator_3-way'!B485+1/'True_Odds_Calculator_3-way'!C485-1)</f>
        <v>#NAME?</v>
      </c>
    </row>
    <row r="491" spans="4:11" x14ac:dyDescent="0.25">
      <c r="D491" t="e">
        <f ca="1">solve_for_c('True_Odds_Calculator_3-way'!A486,'True_Odds_Calculator_3-way'!B486,'True_Odds_Calculator_3-way'!C486,'Log_working_3-way'!B$1,'Log_working_3-way'!B$2)</f>
        <v>#NAME?</v>
      </c>
      <c r="F491" s="6" t="e">
        <f ca="1">IF('Log_working_3-way'!D491="","",1/'True_Odds_Calculator_3-way'!N486+1/'True_Odds_Calculator_3-way'!O486+1/'True_Odds_Calculator_3-way'!#REF!-1)</f>
        <v>#NAME?</v>
      </c>
      <c r="H491" s="6" t="e">
        <f ca="1">IF('Log_working_3-way'!$D491="","",'True_Odds_Calculator_3-way'!N486/'True_Odds_Calculator_3-way'!A486-1)</f>
        <v>#NAME?</v>
      </c>
      <c r="I491" s="6" t="e">
        <f ca="1">IF('Log_working_3-way'!$D491="","",'True_Odds_Calculator_3-way'!O486/'True_Odds_Calculator_3-way'!B486-1)</f>
        <v>#NAME?</v>
      </c>
      <c r="J491" s="6" t="e">
        <f ca="1">IF('Log_working_3-way'!$D491="","",'True_Odds_Calculator_3-way'!#REF!/'True_Odds_Calculator_3-way'!C486-1)</f>
        <v>#NAME?</v>
      </c>
      <c r="K491" s="6" t="e">
        <f ca="1">IF('Log_working_3-way'!$D491="","",1/'True_Odds_Calculator_3-way'!A486+1/'True_Odds_Calculator_3-way'!B486+1/'True_Odds_Calculator_3-way'!C486-1)</f>
        <v>#NAME?</v>
      </c>
    </row>
    <row r="492" spans="4:11" x14ac:dyDescent="0.25">
      <c r="D492" t="e">
        <f ca="1">solve_for_c('True_Odds_Calculator_3-way'!A487,'True_Odds_Calculator_3-way'!B487,'True_Odds_Calculator_3-way'!C487,'Log_working_3-way'!B$1,'Log_working_3-way'!B$2)</f>
        <v>#NAME?</v>
      </c>
      <c r="F492" s="6" t="e">
        <f ca="1">IF('Log_working_3-way'!D492="","",1/'True_Odds_Calculator_3-way'!N487+1/'True_Odds_Calculator_3-way'!O487+1/'True_Odds_Calculator_3-way'!#REF!-1)</f>
        <v>#NAME?</v>
      </c>
      <c r="H492" s="6" t="e">
        <f ca="1">IF('Log_working_3-way'!$D492="","",'True_Odds_Calculator_3-way'!N487/'True_Odds_Calculator_3-way'!A487-1)</f>
        <v>#NAME?</v>
      </c>
      <c r="I492" s="6" t="e">
        <f ca="1">IF('Log_working_3-way'!$D492="","",'True_Odds_Calculator_3-way'!O487/'True_Odds_Calculator_3-way'!B487-1)</f>
        <v>#NAME?</v>
      </c>
      <c r="J492" s="6" t="e">
        <f ca="1">IF('Log_working_3-way'!$D492="","",'True_Odds_Calculator_3-way'!#REF!/'True_Odds_Calculator_3-way'!C487-1)</f>
        <v>#NAME?</v>
      </c>
      <c r="K492" s="6" t="e">
        <f ca="1">IF('Log_working_3-way'!$D492="","",1/'True_Odds_Calculator_3-way'!A487+1/'True_Odds_Calculator_3-way'!B487+1/'True_Odds_Calculator_3-way'!C487-1)</f>
        <v>#NAME?</v>
      </c>
    </row>
    <row r="493" spans="4:11" x14ac:dyDescent="0.25">
      <c r="D493" t="e">
        <f ca="1">solve_for_c('True_Odds_Calculator_3-way'!A488,'True_Odds_Calculator_3-way'!B488,'True_Odds_Calculator_3-way'!C488,'Log_working_3-way'!B$1,'Log_working_3-way'!B$2)</f>
        <v>#NAME?</v>
      </c>
      <c r="F493" s="6" t="e">
        <f ca="1">IF('Log_working_3-way'!D493="","",1/'True_Odds_Calculator_3-way'!N488+1/'True_Odds_Calculator_3-way'!O488+1/'True_Odds_Calculator_3-way'!#REF!-1)</f>
        <v>#NAME?</v>
      </c>
      <c r="H493" s="6" t="e">
        <f ca="1">IF('Log_working_3-way'!$D493="","",'True_Odds_Calculator_3-way'!N488/'True_Odds_Calculator_3-way'!A488-1)</f>
        <v>#NAME?</v>
      </c>
      <c r="I493" s="6" t="e">
        <f ca="1">IF('Log_working_3-way'!$D493="","",'True_Odds_Calculator_3-way'!O488/'True_Odds_Calculator_3-way'!B488-1)</f>
        <v>#NAME?</v>
      </c>
      <c r="J493" s="6" t="e">
        <f ca="1">IF('Log_working_3-way'!$D493="","",'True_Odds_Calculator_3-way'!#REF!/'True_Odds_Calculator_3-way'!C488-1)</f>
        <v>#NAME?</v>
      </c>
      <c r="K493" s="6" t="e">
        <f ca="1">IF('Log_working_3-way'!$D493="","",1/'True_Odds_Calculator_3-way'!A488+1/'True_Odds_Calculator_3-way'!B488+1/'True_Odds_Calculator_3-way'!C488-1)</f>
        <v>#NAME?</v>
      </c>
    </row>
    <row r="494" spans="4:11" x14ac:dyDescent="0.25">
      <c r="D494" t="e">
        <f ca="1">solve_for_c('True_Odds_Calculator_3-way'!A489,'True_Odds_Calculator_3-way'!B489,'True_Odds_Calculator_3-way'!C489,'Log_working_3-way'!B$1,'Log_working_3-way'!B$2)</f>
        <v>#NAME?</v>
      </c>
      <c r="F494" s="6" t="e">
        <f ca="1">IF('Log_working_3-way'!D494="","",1/'True_Odds_Calculator_3-way'!N489+1/'True_Odds_Calculator_3-way'!O489+1/'True_Odds_Calculator_3-way'!#REF!-1)</f>
        <v>#NAME?</v>
      </c>
      <c r="H494" s="6" t="e">
        <f ca="1">IF('Log_working_3-way'!$D494="","",'True_Odds_Calculator_3-way'!N489/'True_Odds_Calculator_3-way'!A489-1)</f>
        <v>#NAME?</v>
      </c>
      <c r="I494" s="6" t="e">
        <f ca="1">IF('Log_working_3-way'!$D494="","",'True_Odds_Calculator_3-way'!O489/'True_Odds_Calculator_3-way'!B489-1)</f>
        <v>#NAME?</v>
      </c>
      <c r="J494" s="6" t="e">
        <f ca="1">IF('Log_working_3-way'!$D494="","",'True_Odds_Calculator_3-way'!#REF!/'True_Odds_Calculator_3-way'!C489-1)</f>
        <v>#NAME?</v>
      </c>
      <c r="K494" s="6" t="e">
        <f ca="1">IF('Log_working_3-way'!$D494="","",1/'True_Odds_Calculator_3-way'!A489+1/'True_Odds_Calculator_3-way'!B489+1/'True_Odds_Calculator_3-way'!C489-1)</f>
        <v>#NAME?</v>
      </c>
    </row>
    <row r="495" spans="4:11" x14ac:dyDescent="0.25">
      <c r="D495" t="e">
        <f ca="1">solve_for_c('True_Odds_Calculator_3-way'!A490,'True_Odds_Calculator_3-way'!B490,'True_Odds_Calculator_3-way'!C490,'Log_working_3-way'!B$1,'Log_working_3-way'!B$2)</f>
        <v>#NAME?</v>
      </c>
      <c r="F495" s="6" t="e">
        <f ca="1">IF('Log_working_3-way'!D495="","",1/'True_Odds_Calculator_3-way'!N490+1/'True_Odds_Calculator_3-way'!O490+1/'True_Odds_Calculator_3-way'!#REF!-1)</f>
        <v>#NAME?</v>
      </c>
      <c r="H495" s="6" t="e">
        <f ca="1">IF('Log_working_3-way'!$D495="","",'True_Odds_Calculator_3-way'!N490/'True_Odds_Calculator_3-way'!A490-1)</f>
        <v>#NAME?</v>
      </c>
      <c r="I495" s="6" t="e">
        <f ca="1">IF('Log_working_3-way'!$D495="","",'True_Odds_Calculator_3-way'!O490/'True_Odds_Calculator_3-way'!B490-1)</f>
        <v>#NAME?</v>
      </c>
      <c r="J495" s="6" t="e">
        <f ca="1">IF('Log_working_3-way'!$D495="","",'True_Odds_Calculator_3-way'!#REF!/'True_Odds_Calculator_3-way'!C490-1)</f>
        <v>#NAME?</v>
      </c>
      <c r="K495" s="6" t="e">
        <f ca="1">IF('Log_working_3-way'!$D495="","",1/'True_Odds_Calculator_3-way'!A490+1/'True_Odds_Calculator_3-way'!B490+1/'True_Odds_Calculator_3-way'!C490-1)</f>
        <v>#NAME?</v>
      </c>
    </row>
    <row r="496" spans="4:11" x14ac:dyDescent="0.25">
      <c r="D496" t="e">
        <f ca="1">solve_for_c('True_Odds_Calculator_3-way'!A491,'True_Odds_Calculator_3-way'!B491,'True_Odds_Calculator_3-way'!C491,'Log_working_3-way'!B$1,'Log_working_3-way'!B$2)</f>
        <v>#NAME?</v>
      </c>
      <c r="F496" s="6" t="e">
        <f ca="1">IF('Log_working_3-way'!D496="","",1/'True_Odds_Calculator_3-way'!N491+1/'True_Odds_Calculator_3-way'!O491+1/'True_Odds_Calculator_3-way'!#REF!-1)</f>
        <v>#NAME?</v>
      </c>
      <c r="H496" s="6" t="e">
        <f ca="1">IF('Log_working_3-way'!$D496="","",'True_Odds_Calculator_3-way'!N491/'True_Odds_Calculator_3-way'!A491-1)</f>
        <v>#NAME?</v>
      </c>
      <c r="I496" s="6" t="e">
        <f ca="1">IF('Log_working_3-way'!$D496="","",'True_Odds_Calculator_3-way'!O491/'True_Odds_Calculator_3-way'!B491-1)</f>
        <v>#NAME?</v>
      </c>
      <c r="J496" s="6" t="e">
        <f ca="1">IF('Log_working_3-way'!$D496="","",'True_Odds_Calculator_3-way'!#REF!/'True_Odds_Calculator_3-way'!C491-1)</f>
        <v>#NAME?</v>
      </c>
      <c r="K496" s="6" t="e">
        <f ca="1">IF('Log_working_3-way'!$D496="","",1/'True_Odds_Calculator_3-way'!A491+1/'True_Odds_Calculator_3-way'!B491+1/'True_Odds_Calculator_3-way'!C491-1)</f>
        <v>#NAME?</v>
      </c>
    </row>
    <row r="497" spans="4:11" x14ac:dyDescent="0.25">
      <c r="D497" t="e">
        <f ca="1">solve_for_c('True_Odds_Calculator_3-way'!A492,'True_Odds_Calculator_3-way'!B492,'True_Odds_Calculator_3-way'!C492,'Log_working_3-way'!B$1,'Log_working_3-way'!B$2)</f>
        <v>#NAME?</v>
      </c>
      <c r="F497" s="6" t="e">
        <f ca="1">IF('Log_working_3-way'!D497="","",1/'True_Odds_Calculator_3-way'!N492+1/'True_Odds_Calculator_3-way'!O492+1/'True_Odds_Calculator_3-way'!#REF!-1)</f>
        <v>#NAME?</v>
      </c>
      <c r="H497" s="6" t="e">
        <f ca="1">IF('Log_working_3-way'!$D497="","",'True_Odds_Calculator_3-way'!N492/'True_Odds_Calculator_3-way'!A492-1)</f>
        <v>#NAME?</v>
      </c>
      <c r="I497" s="6" t="e">
        <f ca="1">IF('Log_working_3-way'!$D497="","",'True_Odds_Calculator_3-way'!O492/'True_Odds_Calculator_3-way'!B492-1)</f>
        <v>#NAME?</v>
      </c>
      <c r="J497" s="6" t="e">
        <f ca="1">IF('Log_working_3-way'!$D497="","",'True_Odds_Calculator_3-way'!#REF!/'True_Odds_Calculator_3-way'!C492-1)</f>
        <v>#NAME?</v>
      </c>
      <c r="K497" s="6" t="e">
        <f ca="1">IF('Log_working_3-way'!$D497="","",1/'True_Odds_Calculator_3-way'!A492+1/'True_Odds_Calculator_3-way'!B492+1/'True_Odds_Calculator_3-way'!C492-1)</f>
        <v>#NAME?</v>
      </c>
    </row>
    <row r="498" spans="4:11" x14ac:dyDescent="0.25">
      <c r="D498" t="e">
        <f ca="1">solve_for_c('True_Odds_Calculator_3-way'!A493,'True_Odds_Calculator_3-way'!B493,'True_Odds_Calculator_3-way'!C493,'Log_working_3-way'!B$1,'Log_working_3-way'!B$2)</f>
        <v>#NAME?</v>
      </c>
      <c r="F498" s="6" t="e">
        <f ca="1">IF('Log_working_3-way'!D498="","",1/'True_Odds_Calculator_3-way'!N493+1/'True_Odds_Calculator_3-way'!O493+1/'True_Odds_Calculator_3-way'!#REF!-1)</f>
        <v>#NAME?</v>
      </c>
      <c r="H498" s="6" t="e">
        <f ca="1">IF('Log_working_3-way'!$D498="","",'True_Odds_Calculator_3-way'!N493/'True_Odds_Calculator_3-way'!A493-1)</f>
        <v>#NAME?</v>
      </c>
      <c r="I498" s="6" t="e">
        <f ca="1">IF('Log_working_3-way'!$D498="","",'True_Odds_Calculator_3-way'!O493/'True_Odds_Calculator_3-way'!B493-1)</f>
        <v>#NAME?</v>
      </c>
      <c r="J498" s="6" t="e">
        <f ca="1">IF('Log_working_3-way'!$D498="","",'True_Odds_Calculator_3-way'!#REF!/'True_Odds_Calculator_3-way'!C493-1)</f>
        <v>#NAME?</v>
      </c>
      <c r="K498" s="6" t="e">
        <f ca="1">IF('Log_working_3-way'!$D498="","",1/'True_Odds_Calculator_3-way'!A493+1/'True_Odds_Calculator_3-way'!B493+1/'True_Odds_Calculator_3-way'!C493-1)</f>
        <v>#NAME?</v>
      </c>
    </row>
    <row r="499" spans="4:11" x14ac:dyDescent="0.25">
      <c r="D499" t="e">
        <f ca="1">solve_for_c('True_Odds_Calculator_3-way'!A494,'True_Odds_Calculator_3-way'!B494,'True_Odds_Calculator_3-way'!C494,'Log_working_3-way'!B$1,'Log_working_3-way'!B$2)</f>
        <v>#NAME?</v>
      </c>
      <c r="F499" s="6" t="e">
        <f ca="1">IF('Log_working_3-way'!D499="","",1/'True_Odds_Calculator_3-way'!N494+1/'True_Odds_Calculator_3-way'!O494+1/'True_Odds_Calculator_3-way'!#REF!-1)</f>
        <v>#NAME?</v>
      </c>
      <c r="H499" s="6" t="e">
        <f ca="1">IF('Log_working_3-way'!$D499="","",'True_Odds_Calculator_3-way'!N494/'True_Odds_Calculator_3-way'!A494-1)</f>
        <v>#NAME?</v>
      </c>
      <c r="I499" s="6" t="e">
        <f ca="1">IF('Log_working_3-way'!$D499="","",'True_Odds_Calculator_3-way'!O494/'True_Odds_Calculator_3-way'!B494-1)</f>
        <v>#NAME?</v>
      </c>
      <c r="J499" s="6" t="e">
        <f ca="1">IF('Log_working_3-way'!$D499="","",'True_Odds_Calculator_3-way'!#REF!/'True_Odds_Calculator_3-way'!C494-1)</f>
        <v>#NAME?</v>
      </c>
      <c r="K499" s="6" t="e">
        <f ca="1">IF('Log_working_3-way'!$D499="","",1/'True_Odds_Calculator_3-way'!A494+1/'True_Odds_Calculator_3-way'!B494+1/'True_Odds_Calculator_3-way'!C494-1)</f>
        <v>#NAME?</v>
      </c>
    </row>
    <row r="500" spans="4:11" x14ac:dyDescent="0.25">
      <c r="D500" t="e">
        <f ca="1">solve_for_c('True_Odds_Calculator_3-way'!A495,'True_Odds_Calculator_3-way'!B495,'True_Odds_Calculator_3-way'!C495,'Log_working_3-way'!B$1,'Log_working_3-way'!B$2)</f>
        <v>#NAME?</v>
      </c>
      <c r="F500" s="6" t="e">
        <f ca="1">IF('Log_working_3-way'!D500="","",1/'True_Odds_Calculator_3-way'!N495+1/'True_Odds_Calculator_3-way'!O495+1/'True_Odds_Calculator_3-way'!#REF!-1)</f>
        <v>#NAME?</v>
      </c>
      <c r="H500" s="6" t="e">
        <f ca="1">IF('Log_working_3-way'!$D500="","",'True_Odds_Calculator_3-way'!N495/'True_Odds_Calculator_3-way'!A495-1)</f>
        <v>#NAME?</v>
      </c>
      <c r="I500" s="6" t="e">
        <f ca="1">IF('Log_working_3-way'!$D500="","",'True_Odds_Calculator_3-way'!O495/'True_Odds_Calculator_3-way'!B495-1)</f>
        <v>#NAME?</v>
      </c>
      <c r="J500" s="6" t="e">
        <f ca="1">IF('Log_working_3-way'!$D500="","",'True_Odds_Calculator_3-way'!#REF!/'True_Odds_Calculator_3-way'!C495-1)</f>
        <v>#NAME?</v>
      </c>
      <c r="K500" s="6" t="e">
        <f ca="1">IF('Log_working_3-way'!$D500="","",1/'True_Odds_Calculator_3-way'!A495+1/'True_Odds_Calculator_3-way'!B495+1/'True_Odds_Calculator_3-way'!C495-1)</f>
        <v>#NAME?</v>
      </c>
    </row>
    <row r="501" spans="4:11" x14ac:dyDescent="0.25">
      <c r="D501" t="e">
        <f ca="1">solve_for_c('True_Odds_Calculator_3-way'!A496,'True_Odds_Calculator_3-way'!B496,'True_Odds_Calculator_3-way'!C496,'Log_working_3-way'!B$1,'Log_working_3-way'!B$2)</f>
        <v>#NAME?</v>
      </c>
      <c r="F501" s="6" t="e">
        <f ca="1">IF('Log_working_3-way'!D501="","",1/'True_Odds_Calculator_3-way'!N496+1/'True_Odds_Calculator_3-way'!O496+1/'True_Odds_Calculator_3-way'!#REF!-1)</f>
        <v>#NAME?</v>
      </c>
      <c r="H501" s="6" t="e">
        <f ca="1">IF('Log_working_3-way'!$D501="","",'True_Odds_Calculator_3-way'!N496/'True_Odds_Calculator_3-way'!A496-1)</f>
        <v>#NAME?</v>
      </c>
      <c r="I501" s="6" t="e">
        <f ca="1">IF('Log_working_3-way'!$D501="","",'True_Odds_Calculator_3-way'!O496/'True_Odds_Calculator_3-way'!B496-1)</f>
        <v>#NAME?</v>
      </c>
      <c r="J501" s="6" t="e">
        <f ca="1">IF('Log_working_3-way'!$D501="","",'True_Odds_Calculator_3-way'!#REF!/'True_Odds_Calculator_3-way'!C496-1)</f>
        <v>#NAME?</v>
      </c>
      <c r="K501" s="6" t="e">
        <f ca="1">IF('Log_working_3-way'!$D501="","",1/'True_Odds_Calculator_3-way'!A496+1/'True_Odds_Calculator_3-way'!B496+1/'True_Odds_Calculator_3-way'!C496-1)</f>
        <v>#NAME?</v>
      </c>
    </row>
    <row r="502" spans="4:11" x14ac:dyDescent="0.25">
      <c r="D502" t="e">
        <f ca="1">solve_for_c('True_Odds_Calculator_3-way'!A497,'True_Odds_Calculator_3-way'!B497,'True_Odds_Calculator_3-way'!C497,'Log_working_3-way'!B$1,'Log_working_3-way'!B$2)</f>
        <v>#NAME?</v>
      </c>
      <c r="F502" s="6" t="e">
        <f ca="1">IF('Log_working_3-way'!D502="","",1/'True_Odds_Calculator_3-way'!N497+1/'True_Odds_Calculator_3-way'!O497+1/'True_Odds_Calculator_3-way'!#REF!-1)</f>
        <v>#NAME?</v>
      </c>
      <c r="H502" s="6" t="e">
        <f ca="1">IF('Log_working_3-way'!$D502="","",'True_Odds_Calculator_3-way'!N497/'True_Odds_Calculator_3-way'!A497-1)</f>
        <v>#NAME?</v>
      </c>
      <c r="I502" s="6" t="e">
        <f ca="1">IF('Log_working_3-way'!$D502="","",'True_Odds_Calculator_3-way'!O497/'True_Odds_Calculator_3-way'!B497-1)</f>
        <v>#NAME?</v>
      </c>
      <c r="J502" s="6" t="e">
        <f ca="1">IF('Log_working_3-way'!$D502="","",'True_Odds_Calculator_3-way'!#REF!/'True_Odds_Calculator_3-way'!C497-1)</f>
        <v>#NAME?</v>
      </c>
      <c r="K502" s="6" t="e">
        <f ca="1">IF('Log_working_3-way'!$D502="","",1/'True_Odds_Calculator_3-way'!A497+1/'True_Odds_Calculator_3-way'!B497+1/'True_Odds_Calculator_3-way'!C497-1)</f>
        <v>#NAME?</v>
      </c>
    </row>
    <row r="503" spans="4:11" x14ac:dyDescent="0.25">
      <c r="D503" t="e">
        <f ca="1">solve_for_c('True_Odds_Calculator_3-way'!A498,'True_Odds_Calculator_3-way'!B498,'True_Odds_Calculator_3-way'!C498,'Log_working_3-way'!B$1,'Log_working_3-way'!B$2)</f>
        <v>#NAME?</v>
      </c>
      <c r="F503" s="6" t="e">
        <f ca="1">IF('Log_working_3-way'!D503="","",1/'True_Odds_Calculator_3-way'!N498+1/'True_Odds_Calculator_3-way'!O498+1/'True_Odds_Calculator_3-way'!#REF!-1)</f>
        <v>#NAME?</v>
      </c>
      <c r="H503" s="6" t="e">
        <f ca="1">IF('Log_working_3-way'!$D503="","",'True_Odds_Calculator_3-way'!N498/'True_Odds_Calculator_3-way'!A498-1)</f>
        <v>#NAME?</v>
      </c>
      <c r="I503" s="6" t="e">
        <f ca="1">IF('Log_working_3-way'!$D503="","",'True_Odds_Calculator_3-way'!O498/'True_Odds_Calculator_3-way'!B498-1)</f>
        <v>#NAME?</v>
      </c>
      <c r="J503" s="6" t="e">
        <f ca="1">IF('Log_working_3-way'!$D503="","",'True_Odds_Calculator_3-way'!#REF!/'True_Odds_Calculator_3-way'!C498-1)</f>
        <v>#NAME?</v>
      </c>
      <c r="K503" s="6" t="e">
        <f ca="1">IF('Log_working_3-way'!$D503="","",1/'True_Odds_Calculator_3-way'!A498+1/'True_Odds_Calculator_3-way'!B498+1/'True_Odds_Calculator_3-way'!C498-1)</f>
        <v>#NAME?</v>
      </c>
    </row>
    <row r="504" spans="4:11" x14ac:dyDescent="0.25">
      <c r="D504" t="e">
        <f ca="1">solve_for_c('True_Odds_Calculator_3-way'!A499,'True_Odds_Calculator_3-way'!B499,'True_Odds_Calculator_3-way'!C499,'Log_working_3-way'!B$1,'Log_working_3-way'!B$2)</f>
        <v>#NAME?</v>
      </c>
      <c r="F504" s="6" t="e">
        <f ca="1">IF('Log_working_3-way'!D504="","",1/'True_Odds_Calculator_3-way'!N499+1/'True_Odds_Calculator_3-way'!O499+1/'True_Odds_Calculator_3-way'!#REF!-1)</f>
        <v>#NAME?</v>
      </c>
      <c r="H504" s="6" t="e">
        <f ca="1">IF('Log_working_3-way'!$D504="","",'True_Odds_Calculator_3-way'!N499/'True_Odds_Calculator_3-way'!A499-1)</f>
        <v>#NAME?</v>
      </c>
      <c r="I504" s="6" t="e">
        <f ca="1">IF('Log_working_3-way'!$D504="","",'True_Odds_Calculator_3-way'!O499/'True_Odds_Calculator_3-way'!B499-1)</f>
        <v>#NAME?</v>
      </c>
      <c r="J504" s="6" t="e">
        <f ca="1">IF('Log_working_3-way'!$D504="","",'True_Odds_Calculator_3-way'!#REF!/'True_Odds_Calculator_3-way'!C499-1)</f>
        <v>#NAME?</v>
      </c>
      <c r="K504" s="6" t="e">
        <f ca="1">IF('Log_working_3-way'!$D504="","",1/'True_Odds_Calculator_3-way'!A499+1/'True_Odds_Calculator_3-way'!B499+1/'True_Odds_Calculator_3-way'!C499-1)</f>
        <v>#NAME?</v>
      </c>
    </row>
    <row r="505" spans="4:11" x14ac:dyDescent="0.25">
      <c r="D505" t="e">
        <f ca="1">solve_for_c('True_Odds_Calculator_3-way'!A500,'True_Odds_Calculator_3-way'!B500,'True_Odds_Calculator_3-way'!C500,'Log_working_3-way'!B$1,'Log_working_3-way'!B$2)</f>
        <v>#NAME?</v>
      </c>
      <c r="F505" s="6" t="e">
        <f ca="1">IF('Log_working_3-way'!D505="","",1/'True_Odds_Calculator_3-way'!N500+1/'True_Odds_Calculator_3-way'!O500+1/'True_Odds_Calculator_3-way'!#REF!-1)</f>
        <v>#NAME?</v>
      </c>
      <c r="H505" s="6" t="e">
        <f ca="1">IF('Log_working_3-way'!$D505="","",'True_Odds_Calculator_3-way'!N500/'True_Odds_Calculator_3-way'!A500-1)</f>
        <v>#NAME?</v>
      </c>
      <c r="I505" s="6" t="e">
        <f ca="1">IF('Log_working_3-way'!$D505="","",'True_Odds_Calculator_3-way'!O500/'True_Odds_Calculator_3-way'!B500-1)</f>
        <v>#NAME?</v>
      </c>
      <c r="J505" s="6" t="e">
        <f ca="1">IF('Log_working_3-way'!$D505="","",'True_Odds_Calculator_3-way'!#REF!/'True_Odds_Calculator_3-way'!C500-1)</f>
        <v>#NAME?</v>
      </c>
      <c r="K505" s="6" t="e">
        <f ca="1">IF('Log_working_3-way'!$D505="","",1/'True_Odds_Calculator_3-way'!A500+1/'True_Odds_Calculator_3-way'!B500+1/'True_Odds_Calculator_3-way'!C500-1)</f>
        <v>#NAME?</v>
      </c>
    </row>
    <row r="506" spans="4:11" x14ac:dyDescent="0.25">
      <c r="D506" t="e">
        <f ca="1">solve_for_c('True_Odds_Calculator_3-way'!A501,'True_Odds_Calculator_3-way'!B501,'True_Odds_Calculator_3-way'!C501,'Log_working_3-way'!B$1,'Log_working_3-way'!B$2)</f>
        <v>#NAME?</v>
      </c>
      <c r="F506" s="6" t="e">
        <f ca="1">IF('Log_working_3-way'!D506="","",1/'True_Odds_Calculator_3-way'!N501+1/'True_Odds_Calculator_3-way'!O501+1/'True_Odds_Calculator_3-way'!#REF!-1)</f>
        <v>#NAME?</v>
      </c>
      <c r="H506" s="6" t="e">
        <f ca="1">IF('Log_working_3-way'!$D506="","",'True_Odds_Calculator_3-way'!N501/'True_Odds_Calculator_3-way'!A501-1)</f>
        <v>#NAME?</v>
      </c>
      <c r="I506" s="6" t="e">
        <f ca="1">IF('Log_working_3-way'!$D506="","",'True_Odds_Calculator_3-way'!O501/'True_Odds_Calculator_3-way'!B501-1)</f>
        <v>#NAME?</v>
      </c>
      <c r="J506" s="6" t="e">
        <f ca="1">IF('Log_working_3-way'!$D506="","",'True_Odds_Calculator_3-way'!#REF!/'True_Odds_Calculator_3-way'!C501-1)</f>
        <v>#NAME?</v>
      </c>
      <c r="K506" s="6" t="e">
        <f ca="1">IF('Log_working_3-way'!$D506="","",1/'True_Odds_Calculator_3-way'!A501+1/'True_Odds_Calculator_3-way'!B501+1/'True_Odds_Calculator_3-way'!C501-1)</f>
        <v>#NAME?</v>
      </c>
    </row>
    <row r="507" spans="4:11" x14ac:dyDescent="0.25">
      <c r="D507" t="e">
        <f ca="1">solve_for_c('True_Odds_Calculator_3-way'!A502,'True_Odds_Calculator_3-way'!B502,'True_Odds_Calculator_3-way'!C502,'Log_working_3-way'!B$1,'Log_working_3-way'!B$2)</f>
        <v>#NAME?</v>
      </c>
      <c r="F507" s="6" t="e">
        <f ca="1">IF('Log_working_3-way'!D507="","",1/'True_Odds_Calculator_3-way'!N502+1/'True_Odds_Calculator_3-way'!O502+1/'True_Odds_Calculator_3-way'!#REF!-1)</f>
        <v>#NAME?</v>
      </c>
      <c r="H507" s="6" t="e">
        <f ca="1">IF('Log_working_3-way'!$D507="","",'True_Odds_Calculator_3-way'!N502/'True_Odds_Calculator_3-way'!A502-1)</f>
        <v>#NAME?</v>
      </c>
      <c r="I507" s="6" t="e">
        <f ca="1">IF('Log_working_3-way'!$D507="","",'True_Odds_Calculator_3-way'!O502/'True_Odds_Calculator_3-way'!B502-1)</f>
        <v>#NAME?</v>
      </c>
      <c r="J507" s="6" t="e">
        <f ca="1">IF('Log_working_3-way'!$D507="","",'True_Odds_Calculator_3-way'!#REF!/'True_Odds_Calculator_3-way'!C502-1)</f>
        <v>#NAME?</v>
      </c>
      <c r="K507" s="6" t="e">
        <f ca="1">IF('Log_working_3-way'!$D507="","",1/'True_Odds_Calculator_3-way'!A502+1/'True_Odds_Calculator_3-way'!B502+1/'True_Odds_Calculator_3-way'!C502-1)</f>
        <v>#NAME?</v>
      </c>
    </row>
    <row r="508" spans="4:11" x14ac:dyDescent="0.25">
      <c r="D508" t="e">
        <f ca="1">solve_for_c('True_Odds_Calculator_3-way'!A503,'True_Odds_Calculator_3-way'!B503,'True_Odds_Calculator_3-way'!C503,'Log_working_3-way'!B$1,'Log_working_3-way'!B$2)</f>
        <v>#NAME?</v>
      </c>
      <c r="F508" s="6" t="e">
        <f ca="1">IF('Log_working_3-way'!D508="","",1/'True_Odds_Calculator_3-way'!N503+1/'True_Odds_Calculator_3-way'!O503+1/'True_Odds_Calculator_3-way'!#REF!-1)</f>
        <v>#NAME?</v>
      </c>
      <c r="H508" s="6" t="e">
        <f ca="1">IF('Log_working_3-way'!$D508="","",'True_Odds_Calculator_3-way'!N503/'True_Odds_Calculator_3-way'!A503-1)</f>
        <v>#NAME?</v>
      </c>
      <c r="I508" s="6" t="e">
        <f ca="1">IF('Log_working_3-way'!$D508="","",'True_Odds_Calculator_3-way'!O503/'True_Odds_Calculator_3-way'!B503-1)</f>
        <v>#NAME?</v>
      </c>
      <c r="J508" s="6" t="e">
        <f ca="1">IF('Log_working_3-way'!$D508="","",'True_Odds_Calculator_3-way'!#REF!/'True_Odds_Calculator_3-way'!C503-1)</f>
        <v>#NAME?</v>
      </c>
      <c r="K508" s="6" t="e">
        <f ca="1">IF('Log_working_3-way'!$D508="","",1/'True_Odds_Calculator_3-way'!A503+1/'True_Odds_Calculator_3-way'!B503+1/'True_Odds_Calculator_3-way'!C503-1)</f>
        <v>#NAME?</v>
      </c>
    </row>
    <row r="509" spans="4:11" x14ac:dyDescent="0.25">
      <c r="D509" t="e">
        <f ca="1">solve_for_c('True_Odds_Calculator_3-way'!A504,'True_Odds_Calculator_3-way'!B504,'True_Odds_Calculator_3-way'!C504,'Log_working_3-way'!B$1,'Log_working_3-way'!B$2)</f>
        <v>#NAME?</v>
      </c>
      <c r="F509" s="6" t="e">
        <f ca="1">IF('Log_working_3-way'!D509="","",1/'True_Odds_Calculator_3-way'!N504+1/'True_Odds_Calculator_3-way'!O504+1/'True_Odds_Calculator_3-way'!#REF!-1)</f>
        <v>#NAME?</v>
      </c>
      <c r="H509" s="6" t="e">
        <f ca="1">IF('Log_working_3-way'!$D509="","",'True_Odds_Calculator_3-way'!N504/'True_Odds_Calculator_3-way'!A504-1)</f>
        <v>#NAME?</v>
      </c>
      <c r="I509" s="6" t="e">
        <f ca="1">IF('Log_working_3-way'!$D509="","",'True_Odds_Calculator_3-way'!O504/'True_Odds_Calculator_3-way'!B504-1)</f>
        <v>#NAME?</v>
      </c>
      <c r="J509" s="6" t="e">
        <f ca="1">IF('Log_working_3-way'!$D509="","",'True_Odds_Calculator_3-way'!#REF!/'True_Odds_Calculator_3-way'!C504-1)</f>
        <v>#NAME?</v>
      </c>
      <c r="K509" s="6" t="e">
        <f ca="1">IF('Log_working_3-way'!$D509="","",1/'True_Odds_Calculator_3-way'!A504+1/'True_Odds_Calculator_3-way'!B504+1/'True_Odds_Calculator_3-way'!C504-1)</f>
        <v>#NAME?</v>
      </c>
    </row>
    <row r="510" spans="4:11" x14ac:dyDescent="0.25">
      <c r="D510" t="e">
        <f ca="1">solve_for_c('True_Odds_Calculator_3-way'!A505,'True_Odds_Calculator_3-way'!B505,'True_Odds_Calculator_3-way'!C505,'Log_working_3-way'!B$1,'Log_working_3-way'!B$2)</f>
        <v>#NAME?</v>
      </c>
      <c r="F510" s="6" t="e">
        <f ca="1">IF('Log_working_3-way'!D510="","",1/'True_Odds_Calculator_3-way'!N505+1/'True_Odds_Calculator_3-way'!O505+1/'True_Odds_Calculator_3-way'!#REF!-1)</f>
        <v>#NAME?</v>
      </c>
      <c r="H510" s="6" t="e">
        <f ca="1">IF('Log_working_3-way'!$D510="","",'True_Odds_Calculator_3-way'!N505/'True_Odds_Calculator_3-way'!A505-1)</f>
        <v>#NAME?</v>
      </c>
      <c r="I510" s="6" t="e">
        <f ca="1">IF('Log_working_3-way'!$D510="","",'True_Odds_Calculator_3-way'!O505/'True_Odds_Calculator_3-way'!B505-1)</f>
        <v>#NAME?</v>
      </c>
      <c r="J510" s="6" t="e">
        <f ca="1">IF('Log_working_3-way'!$D510="","",'True_Odds_Calculator_3-way'!#REF!/'True_Odds_Calculator_3-way'!C505-1)</f>
        <v>#NAME?</v>
      </c>
      <c r="K510" s="6" t="e">
        <f ca="1">IF('Log_working_3-way'!$D510="","",1/'True_Odds_Calculator_3-way'!A505+1/'True_Odds_Calculator_3-way'!B505+1/'True_Odds_Calculator_3-way'!C505-1)</f>
        <v>#NAME?</v>
      </c>
    </row>
    <row r="511" spans="4:11" x14ac:dyDescent="0.25">
      <c r="D511" t="e">
        <f ca="1">solve_for_c('True_Odds_Calculator_3-way'!A506,'True_Odds_Calculator_3-way'!B506,'True_Odds_Calculator_3-way'!C506,'Log_working_3-way'!B$1,'Log_working_3-way'!B$2)</f>
        <v>#NAME?</v>
      </c>
      <c r="F511" s="6" t="e">
        <f ca="1">IF('Log_working_3-way'!D511="","",1/'True_Odds_Calculator_3-way'!N506+1/'True_Odds_Calculator_3-way'!O506+1/'True_Odds_Calculator_3-way'!#REF!-1)</f>
        <v>#NAME?</v>
      </c>
      <c r="H511" s="6" t="e">
        <f ca="1">IF('Log_working_3-way'!$D511="","",'True_Odds_Calculator_3-way'!N506/'True_Odds_Calculator_3-way'!A506-1)</f>
        <v>#NAME?</v>
      </c>
      <c r="I511" s="6" t="e">
        <f ca="1">IF('Log_working_3-way'!$D511="","",'True_Odds_Calculator_3-way'!O506/'True_Odds_Calculator_3-way'!B506-1)</f>
        <v>#NAME?</v>
      </c>
      <c r="J511" s="6" t="e">
        <f ca="1">IF('Log_working_3-way'!$D511="","",'True_Odds_Calculator_3-way'!#REF!/'True_Odds_Calculator_3-way'!C506-1)</f>
        <v>#NAME?</v>
      </c>
      <c r="K511" s="6" t="e">
        <f ca="1">IF('Log_working_3-way'!$D511="","",1/'True_Odds_Calculator_3-way'!A506+1/'True_Odds_Calculator_3-way'!B506+1/'True_Odds_Calculator_3-way'!C506-1)</f>
        <v>#NAME?</v>
      </c>
    </row>
    <row r="512" spans="4:11" x14ac:dyDescent="0.25">
      <c r="D512" t="e">
        <f ca="1">solve_for_c('True_Odds_Calculator_3-way'!A507,'True_Odds_Calculator_3-way'!B507,'True_Odds_Calculator_3-way'!C507,'Log_working_3-way'!B$1,'Log_working_3-way'!B$2)</f>
        <v>#NAME?</v>
      </c>
      <c r="F512" s="6" t="e">
        <f ca="1">IF('Log_working_3-way'!D512="","",1/'True_Odds_Calculator_3-way'!N507+1/'True_Odds_Calculator_3-way'!O507+1/'True_Odds_Calculator_3-way'!#REF!-1)</f>
        <v>#NAME?</v>
      </c>
      <c r="H512" s="6" t="e">
        <f ca="1">IF('Log_working_3-way'!$D512="","",'True_Odds_Calculator_3-way'!N507/'True_Odds_Calculator_3-way'!A507-1)</f>
        <v>#NAME?</v>
      </c>
      <c r="I512" s="6" t="e">
        <f ca="1">IF('Log_working_3-way'!$D512="","",'True_Odds_Calculator_3-way'!O507/'True_Odds_Calculator_3-way'!B507-1)</f>
        <v>#NAME?</v>
      </c>
      <c r="J512" s="6" t="e">
        <f ca="1">IF('Log_working_3-way'!$D512="","",'True_Odds_Calculator_3-way'!#REF!/'True_Odds_Calculator_3-way'!C507-1)</f>
        <v>#NAME?</v>
      </c>
      <c r="K512" s="6" t="e">
        <f ca="1">IF('Log_working_3-way'!$D512="","",1/'True_Odds_Calculator_3-way'!A507+1/'True_Odds_Calculator_3-way'!B507+1/'True_Odds_Calculator_3-way'!C507-1)</f>
        <v>#NAME?</v>
      </c>
    </row>
    <row r="513" spans="4:11" x14ac:dyDescent="0.25">
      <c r="D513" t="e">
        <f ca="1">solve_for_c('True_Odds_Calculator_3-way'!A508,'True_Odds_Calculator_3-way'!B508,'True_Odds_Calculator_3-way'!C508,'Log_working_3-way'!B$1,'Log_working_3-way'!B$2)</f>
        <v>#NAME?</v>
      </c>
      <c r="F513" s="6" t="e">
        <f ca="1">IF('Log_working_3-way'!D513="","",1/'True_Odds_Calculator_3-way'!N508+1/'True_Odds_Calculator_3-way'!O508+1/'True_Odds_Calculator_3-way'!#REF!-1)</f>
        <v>#NAME?</v>
      </c>
      <c r="H513" s="6" t="e">
        <f ca="1">IF('Log_working_3-way'!$D513="","",'True_Odds_Calculator_3-way'!N508/'True_Odds_Calculator_3-way'!A508-1)</f>
        <v>#NAME?</v>
      </c>
      <c r="I513" s="6" t="e">
        <f ca="1">IF('Log_working_3-way'!$D513="","",'True_Odds_Calculator_3-way'!O508/'True_Odds_Calculator_3-way'!B508-1)</f>
        <v>#NAME?</v>
      </c>
      <c r="J513" s="6" t="e">
        <f ca="1">IF('Log_working_3-way'!$D513="","",'True_Odds_Calculator_3-way'!#REF!/'True_Odds_Calculator_3-way'!C508-1)</f>
        <v>#NAME?</v>
      </c>
      <c r="K513" s="6" t="e">
        <f ca="1">IF('Log_working_3-way'!$D513="","",1/'True_Odds_Calculator_3-way'!A508+1/'True_Odds_Calculator_3-way'!B508+1/'True_Odds_Calculator_3-way'!C508-1)</f>
        <v>#NAME?</v>
      </c>
    </row>
    <row r="514" spans="4:11" x14ac:dyDescent="0.25">
      <c r="D514" t="e">
        <f ca="1">solve_for_c('True_Odds_Calculator_3-way'!A509,'True_Odds_Calculator_3-way'!B509,'True_Odds_Calculator_3-way'!C509,'Log_working_3-way'!B$1,'Log_working_3-way'!B$2)</f>
        <v>#NAME?</v>
      </c>
      <c r="F514" s="6" t="e">
        <f ca="1">IF('Log_working_3-way'!D514="","",1/'True_Odds_Calculator_3-way'!N509+1/'True_Odds_Calculator_3-way'!O509+1/'True_Odds_Calculator_3-way'!#REF!-1)</f>
        <v>#NAME?</v>
      </c>
      <c r="H514" s="6" t="e">
        <f ca="1">IF('Log_working_3-way'!$D514="","",'True_Odds_Calculator_3-way'!N509/'True_Odds_Calculator_3-way'!A509-1)</f>
        <v>#NAME?</v>
      </c>
      <c r="I514" s="6" t="e">
        <f ca="1">IF('Log_working_3-way'!$D514="","",'True_Odds_Calculator_3-way'!O509/'True_Odds_Calculator_3-way'!B509-1)</f>
        <v>#NAME?</v>
      </c>
      <c r="J514" s="6" t="e">
        <f ca="1">IF('Log_working_3-way'!$D514="","",'True_Odds_Calculator_3-way'!#REF!/'True_Odds_Calculator_3-way'!C509-1)</f>
        <v>#NAME?</v>
      </c>
      <c r="K514" s="6" t="e">
        <f ca="1">IF('Log_working_3-way'!$D514="","",1/'True_Odds_Calculator_3-way'!A509+1/'True_Odds_Calculator_3-way'!B509+1/'True_Odds_Calculator_3-way'!C509-1)</f>
        <v>#NAME?</v>
      </c>
    </row>
    <row r="515" spans="4:11" x14ac:dyDescent="0.25">
      <c r="D515" t="e">
        <f ca="1">solve_for_c('True_Odds_Calculator_3-way'!A510,'True_Odds_Calculator_3-way'!B510,'True_Odds_Calculator_3-way'!C510,'Log_working_3-way'!B$1,'Log_working_3-way'!B$2)</f>
        <v>#NAME?</v>
      </c>
      <c r="F515" s="6" t="e">
        <f ca="1">IF('Log_working_3-way'!D515="","",1/'True_Odds_Calculator_3-way'!N510+1/'True_Odds_Calculator_3-way'!O510+1/'True_Odds_Calculator_3-way'!#REF!-1)</f>
        <v>#NAME?</v>
      </c>
      <c r="H515" s="6" t="e">
        <f ca="1">IF('Log_working_3-way'!$D515="","",'True_Odds_Calculator_3-way'!N510/'True_Odds_Calculator_3-way'!A510-1)</f>
        <v>#NAME?</v>
      </c>
      <c r="I515" s="6" t="e">
        <f ca="1">IF('Log_working_3-way'!$D515="","",'True_Odds_Calculator_3-way'!O510/'True_Odds_Calculator_3-way'!B510-1)</f>
        <v>#NAME?</v>
      </c>
      <c r="J515" s="6" t="e">
        <f ca="1">IF('Log_working_3-way'!$D515="","",'True_Odds_Calculator_3-way'!#REF!/'True_Odds_Calculator_3-way'!C510-1)</f>
        <v>#NAME?</v>
      </c>
      <c r="K515" s="6" t="e">
        <f ca="1">IF('Log_working_3-way'!$D515="","",1/'True_Odds_Calculator_3-way'!A510+1/'True_Odds_Calculator_3-way'!B510+1/'True_Odds_Calculator_3-way'!C510-1)</f>
        <v>#NAME?</v>
      </c>
    </row>
    <row r="516" spans="4:11" x14ac:dyDescent="0.25">
      <c r="D516" t="e">
        <f ca="1">solve_for_c('True_Odds_Calculator_3-way'!A511,'True_Odds_Calculator_3-way'!B511,'True_Odds_Calculator_3-way'!C511,'Log_working_3-way'!B$1,'Log_working_3-way'!B$2)</f>
        <v>#NAME?</v>
      </c>
      <c r="F516" s="6" t="e">
        <f ca="1">IF('Log_working_3-way'!D516="","",1/'True_Odds_Calculator_3-way'!N511+1/'True_Odds_Calculator_3-way'!O511+1/'True_Odds_Calculator_3-way'!#REF!-1)</f>
        <v>#NAME?</v>
      </c>
      <c r="H516" s="6" t="e">
        <f ca="1">IF('Log_working_3-way'!$D516="","",'True_Odds_Calculator_3-way'!N511/'True_Odds_Calculator_3-way'!A511-1)</f>
        <v>#NAME?</v>
      </c>
      <c r="I516" s="6" t="e">
        <f ca="1">IF('Log_working_3-way'!$D516="","",'True_Odds_Calculator_3-way'!O511/'True_Odds_Calculator_3-way'!B511-1)</f>
        <v>#NAME?</v>
      </c>
      <c r="J516" s="6" t="e">
        <f ca="1">IF('Log_working_3-way'!$D516="","",'True_Odds_Calculator_3-way'!#REF!/'True_Odds_Calculator_3-way'!C511-1)</f>
        <v>#NAME?</v>
      </c>
      <c r="K516" s="6" t="e">
        <f ca="1">IF('Log_working_3-way'!$D516="","",1/'True_Odds_Calculator_3-way'!A511+1/'True_Odds_Calculator_3-way'!B511+1/'True_Odds_Calculator_3-way'!C511-1)</f>
        <v>#NAME?</v>
      </c>
    </row>
    <row r="517" spans="4:11" x14ac:dyDescent="0.25">
      <c r="D517" t="e">
        <f ca="1">solve_for_c('True_Odds_Calculator_3-way'!A512,'True_Odds_Calculator_3-way'!B512,'True_Odds_Calculator_3-way'!C512,'Log_working_3-way'!B$1,'Log_working_3-way'!B$2)</f>
        <v>#NAME?</v>
      </c>
      <c r="F517" s="6" t="e">
        <f ca="1">IF('Log_working_3-way'!D517="","",1/'True_Odds_Calculator_3-way'!N512+1/'True_Odds_Calculator_3-way'!O512+1/'True_Odds_Calculator_3-way'!#REF!-1)</f>
        <v>#NAME?</v>
      </c>
      <c r="H517" s="6" t="e">
        <f ca="1">IF('Log_working_3-way'!$D517="","",'True_Odds_Calculator_3-way'!N512/'True_Odds_Calculator_3-way'!A512-1)</f>
        <v>#NAME?</v>
      </c>
      <c r="I517" s="6" t="e">
        <f ca="1">IF('Log_working_3-way'!$D517="","",'True_Odds_Calculator_3-way'!O512/'True_Odds_Calculator_3-way'!B512-1)</f>
        <v>#NAME?</v>
      </c>
      <c r="J517" s="6" t="e">
        <f ca="1">IF('Log_working_3-way'!$D517="","",'True_Odds_Calculator_3-way'!#REF!/'True_Odds_Calculator_3-way'!C512-1)</f>
        <v>#NAME?</v>
      </c>
      <c r="K517" s="6" t="e">
        <f ca="1">IF('Log_working_3-way'!$D517="","",1/'True_Odds_Calculator_3-way'!A512+1/'True_Odds_Calculator_3-way'!B512+1/'True_Odds_Calculator_3-way'!C512-1)</f>
        <v>#NAME?</v>
      </c>
    </row>
    <row r="518" spans="4:11" x14ac:dyDescent="0.25">
      <c r="D518" t="e">
        <f ca="1">solve_for_c('True_Odds_Calculator_3-way'!A513,'True_Odds_Calculator_3-way'!B513,'True_Odds_Calculator_3-way'!C513,'Log_working_3-way'!B$1,'Log_working_3-way'!B$2)</f>
        <v>#NAME?</v>
      </c>
      <c r="F518" s="6" t="e">
        <f ca="1">IF('Log_working_3-way'!D518="","",1/'True_Odds_Calculator_3-way'!N513+1/'True_Odds_Calculator_3-way'!O513+1/'True_Odds_Calculator_3-way'!#REF!-1)</f>
        <v>#NAME?</v>
      </c>
      <c r="H518" s="6" t="e">
        <f ca="1">IF('Log_working_3-way'!$D518="","",'True_Odds_Calculator_3-way'!N513/'True_Odds_Calculator_3-way'!A513-1)</f>
        <v>#NAME?</v>
      </c>
      <c r="I518" s="6" t="e">
        <f ca="1">IF('Log_working_3-way'!$D518="","",'True_Odds_Calculator_3-way'!O513/'True_Odds_Calculator_3-way'!B513-1)</f>
        <v>#NAME?</v>
      </c>
      <c r="J518" s="6" t="e">
        <f ca="1">IF('Log_working_3-way'!$D518="","",'True_Odds_Calculator_3-way'!#REF!/'True_Odds_Calculator_3-way'!C513-1)</f>
        <v>#NAME?</v>
      </c>
      <c r="K518" s="6" t="e">
        <f ca="1">IF('Log_working_3-way'!$D518="","",1/'True_Odds_Calculator_3-way'!A513+1/'True_Odds_Calculator_3-way'!B513+1/'True_Odds_Calculator_3-way'!C513-1)</f>
        <v>#NAME?</v>
      </c>
    </row>
    <row r="519" spans="4:11" x14ac:dyDescent="0.25">
      <c r="D519" t="e">
        <f ca="1">solve_for_c('True_Odds_Calculator_3-way'!A514,'True_Odds_Calculator_3-way'!B514,'True_Odds_Calculator_3-way'!C514,'Log_working_3-way'!B$1,'Log_working_3-way'!B$2)</f>
        <v>#NAME?</v>
      </c>
      <c r="F519" s="6" t="e">
        <f ca="1">IF('Log_working_3-way'!D519="","",1/'True_Odds_Calculator_3-way'!N514+1/'True_Odds_Calculator_3-way'!O514+1/'True_Odds_Calculator_3-way'!#REF!-1)</f>
        <v>#NAME?</v>
      </c>
      <c r="H519" s="6" t="e">
        <f ca="1">IF('Log_working_3-way'!$D519="","",'True_Odds_Calculator_3-way'!N514/'True_Odds_Calculator_3-way'!A514-1)</f>
        <v>#NAME?</v>
      </c>
      <c r="I519" s="6" t="e">
        <f ca="1">IF('Log_working_3-way'!$D519="","",'True_Odds_Calculator_3-way'!O514/'True_Odds_Calculator_3-way'!B514-1)</f>
        <v>#NAME?</v>
      </c>
      <c r="J519" s="6" t="e">
        <f ca="1">IF('Log_working_3-way'!$D519="","",'True_Odds_Calculator_3-way'!#REF!/'True_Odds_Calculator_3-way'!C514-1)</f>
        <v>#NAME?</v>
      </c>
      <c r="K519" s="6" t="e">
        <f ca="1">IF('Log_working_3-way'!$D519="","",1/'True_Odds_Calculator_3-way'!A514+1/'True_Odds_Calculator_3-way'!B514+1/'True_Odds_Calculator_3-way'!C514-1)</f>
        <v>#NAME?</v>
      </c>
    </row>
    <row r="520" spans="4:11" x14ac:dyDescent="0.25">
      <c r="D520" t="e">
        <f ca="1">solve_for_c('True_Odds_Calculator_3-way'!A515,'True_Odds_Calculator_3-way'!B515,'True_Odds_Calculator_3-way'!C515,'Log_working_3-way'!B$1,'Log_working_3-way'!B$2)</f>
        <v>#NAME?</v>
      </c>
      <c r="F520" s="6" t="e">
        <f ca="1">IF('Log_working_3-way'!D520="","",1/'True_Odds_Calculator_3-way'!N515+1/'True_Odds_Calculator_3-way'!O515+1/'True_Odds_Calculator_3-way'!#REF!-1)</f>
        <v>#NAME?</v>
      </c>
      <c r="H520" s="6" t="e">
        <f ca="1">IF('Log_working_3-way'!$D520="","",'True_Odds_Calculator_3-way'!N515/'True_Odds_Calculator_3-way'!A515-1)</f>
        <v>#NAME?</v>
      </c>
      <c r="I520" s="6" t="e">
        <f ca="1">IF('Log_working_3-way'!$D520="","",'True_Odds_Calculator_3-way'!O515/'True_Odds_Calculator_3-way'!B515-1)</f>
        <v>#NAME?</v>
      </c>
      <c r="J520" s="6" t="e">
        <f ca="1">IF('Log_working_3-way'!$D520="","",'True_Odds_Calculator_3-way'!#REF!/'True_Odds_Calculator_3-way'!C515-1)</f>
        <v>#NAME?</v>
      </c>
      <c r="K520" s="6" t="e">
        <f ca="1">IF('Log_working_3-way'!$D520="","",1/'True_Odds_Calculator_3-way'!A515+1/'True_Odds_Calculator_3-way'!B515+1/'True_Odds_Calculator_3-way'!C515-1)</f>
        <v>#NAME?</v>
      </c>
    </row>
    <row r="521" spans="4:11" x14ac:dyDescent="0.25">
      <c r="D521" t="e">
        <f ca="1">solve_for_c('True_Odds_Calculator_3-way'!A516,'True_Odds_Calculator_3-way'!B516,'True_Odds_Calculator_3-way'!C516,'Log_working_3-way'!B$1,'Log_working_3-way'!B$2)</f>
        <v>#NAME?</v>
      </c>
      <c r="F521" s="6" t="e">
        <f ca="1">IF('Log_working_3-way'!D521="","",1/'True_Odds_Calculator_3-way'!N516+1/'True_Odds_Calculator_3-way'!O516+1/'True_Odds_Calculator_3-way'!#REF!-1)</f>
        <v>#NAME?</v>
      </c>
      <c r="H521" s="6" t="e">
        <f ca="1">IF('Log_working_3-way'!$D521="","",'True_Odds_Calculator_3-way'!N516/'True_Odds_Calculator_3-way'!A516-1)</f>
        <v>#NAME?</v>
      </c>
      <c r="I521" s="6" t="e">
        <f ca="1">IF('Log_working_3-way'!$D521="","",'True_Odds_Calculator_3-way'!O516/'True_Odds_Calculator_3-way'!B516-1)</f>
        <v>#NAME?</v>
      </c>
      <c r="J521" s="6" t="e">
        <f ca="1">IF('Log_working_3-way'!$D521="","",'True_Odds_Calculator_3-way'!#REF!/'True_Odds_Calculator_3-way'!C516-1)</f>
        <v>#NAME?</v>
      </c>
      <c r="K521" s="6" t="e">
        <f ca="1">IF('Log_working_3-way'!$D521="","",1/'True_Odds_Calculator_3-way'!A516+1/'True_Odds_Calculator_3-way'!B516+1/'True_Odds_Calculator_3-way'!C516-1)</f>
        <v>#NAME?</v>
      </c>
    </row>
    <row r="522" spans="4:11" x14ac:dyDescent="0.25">
      <c r="D522" t="e">
        <f ca="1">solve_for_c('True_Odds_Calculator_3-way'!A517,'True_Odds_Calculator_3-way'!B517,'True_Odds_Calculator_3-way'!C517,'Log_working_3-way'!B$1,'Log_working_3-way'!B$2)</f>
        <v>#NAME?</v>
      </c>
      <c r="F522" s="6" t="e">
        <f ca="1">IF('Log_working_3-way'!D522="","",1/'True_Odds_Calculator_3-way'!N517+1/'True_Odds_Calculator_3-way'!O517+1/'True_Odds_Calculator_3-way'!#REF!-1)</f>
        <v>#NAME?</v>
      </c>
      <c r="H522" s="6" t="e">
        <f ca="1">IF('Log_working_3-way'!$D522="","",'True_Odds_Calculator_3-way'!N517/'True_Odds_Calculator_3-way'!A517-1)</f>
        <v>#NAME?</v>
      </c>
      <c r="I522" s="6" t="e">
        <f ca="1">IF('Log_working_3-way'!$D522="","",'True_Odds_Calculator_3-way'!O517/'True_Odds_Calculator_3-way'!B517-1)</f>
        <v>#NAME?</v>
      </c>
      <c r="J522" s="6" t="e">
        <f ca="1">IF('Log_working_3-way'!$D522="","",'True_Odds_Calculator_3-way'!#REF!/'True_Odds_Calculator_3-way'!C517-1)</f>
        <v>#NAME?</v>
      </c>
      <c r="K522" s="6" t="e">
        <f ca="1">IF('Log_working_3-way'!$D522="","",1/'True_Odds_Calculator_3-way'!A517+1/'True_Odds_Calculator_3-way'!B517+1/'True_Odds_Calculator_3-way'!C517-1)</f>
        <v>#NAME?</v>
      </c>
    </row>
    <row r="523" spans="4:11" x14ac:dyDescent="0.25">
      <c r="D523" t="e">
        <f ca="1">solve_for_c('True_Odds_Calculator_3-way'!A518,'True_Odds_Calculator_3-way'!B518,'True_Odds_Calculator_3-way'!C518,'Log_working_3-way'!B$1,'Log_working_3-way'!B$2)</f>
        <v>#NAME?</v>
      </c>
      <c r="F523" s="6" t="e">
        <f ca="1">IF('Log_working_3-way'!D523="","",1/'True_Odds_Calculator_3-way'!N518+1/'True_Odds_Calculator_3-way'!O518+1/'True_Odds_Calculator_3-way'!#REF!-1)</f>
        <v>#NAME?</v>
      </c>
      <c r="H523" s="6" t="e">
        <f ca="1">IF('Log_working_3-way'!$D523="","",'True_Odds_Calculator_3-way'!N518/'True_Odds_Calculator_3-way'!A518-1)</f>
        <v>#NAME?</v>
      </c>
      <c r="I523" s="6" t="e">
        <f ca="1">IF('Log_working_3-way'!$D523="","",'True_Odds_Calculator_3-way'!O518/'True_Odds_Calculator_3-way'!B518-1)</f>
        <v>#NAME?</v>
      </c>
      <c r="J523" s="6" t="e">
        <f ca="1">IF('Log_working_3-way'!$D523="","",'True_Odds_Calculator_3-way'!#REF!/'True_Odds_Calculator_3-way'!C518-1)</f>
        <v>#NAME?</v>
      </c>
      <c r="K523" s="6" t="e">
        <f ca="1">IF('Log_working_3-way'!$D523="","",1/'True_Odds_Calculator_3-way'!A518+1/'True_Odds_Calculator_3-way'!B518+1/'True_Odds_Calculator_3-way'!C518-1)</f>
        <v>#NAME?</v>
      </c>
    </row>
    <row r="524" spans="4:11" x14ac:dyDescent="0.25">
      <c r="D524" t="e">
        <f ca="1">solve_for_c('True_Odds_Calculator_3-way'!A519,'True_Odds_Calculator_3-way'!B519,'True_Odds_Calculator_3-way'!C519,'Log_working_3-way'!B$1,'Log_working_3-way'!B$2)</f>
        <v>#NAME?</v>
      </c>
      <c r="F524" s="6" t="e">
        <f ca="1">IF('Log_working_3-way'!D524="","",1/'True_Odds_Calculator_3-way'!N519+1/'True_Odds_Calculator_3-way'!O519+1/'True_Odds_Calculator_3-way'!#REF!-1)</f>
        <v>#NAME?</v>
      </c>
      <c r="H524" s="6" t="e">
        <f ca="1">IF('Log_working_3-way'!$D524="","",'True_Odds_Calculator_3-way'!N519/'True_Odds_Calculator_3-way'!A519-1)</f>
        <v>#NAME?</v>
      </c>
      <c r="I524" s="6" t="e">
        <f ca="1">IF('Log_working_3-way'!$D524="","",'True_Odds_Calculator_3-way'!O519/'True_Odds_Calculator_3-way'!B519-1)</f>
        <v>#NAME?</v>
      </c>
      <c r="J524" s="6" t="e">
        <f ca="1">IF('Log_working_3-way'!$D524="","",'True_Odds_Calculator_3-way'!#REF!/'True_Odds_Calculator_3-way'!C519-1)</f>
        <v>#NAME?</v>
      </c>
      <c r="K524" s="6" t="e">
        <f ca="1">IF('Log_working_3-way'!$D524="","",1/'True_Odds_Calculator_3-way'!A519+1/'True_Odds_Calculator_3-way'!B519+1/'True_Odds_Calculator_3-way'!C519-1)</f>
        <v>#NAME?</v>
      </c>
    </row>
    <row r="525" spans="4:11" x14ac:dyDescent="0.25">
      <c r="D525" t="e">
        <f ca="1">solve_for_c('True_Odds_Calculator_3-way'!A520,'True_Odds_Calculator_3-way'!B520,'True_Odds_Calculator_3-way'!C520,'Log_working_3-way'!B$1,'Log_working_3-way'!B$2)</f>
        <v>#NAME?</v>
      </c>
      <c r="F525" s="6" t="e">
        <f ca="1">IF('Log_working_3-way'!D525="","",1/'True_Odds_Calculator_3-way'!N520+1/'True_Odds_Calculator_3-way'!O520+1/'True_Odds_Calculator_3-way'!#REF!-1)</f>
        <v>#NAME?</v>
      </c>
      <c r="H525" s="6" t="e">
        <f ca="1">IF('Log_working_3-way'!$D525="","",'True_Odds_Calculator_3-way'!N520/'True_Odds_Calculator_3-way'!A520-1)</f>
        <v>#NAME?</v>
      </c>
      <c r="I525" s="6" t="e">
        <f ca="1">IF('Log_working_3-way'!$D525="","",'True_Odds_Calculator_3-way'!O520/'True_Odds_Calculator_3-way'!B520-1)</f>
        <v>#NAME?</v>
      </c>
      <c r="J525" s="6" t="e">
        <f ca="1">IF('Log_working_3-way'!$D525="","",'True_Odds_Calculator_3-way'!#REF!/'True_Odds_Calculator_3-way'!C520-1)</f>
        <v>#NAME?</v>
      </c>
      <c r="K525" s="6" t="e">
        <f ca="1">IF('Log_working_3-way'!$D525="","",1/'True_Odds_Calculator_3-way'!A520+1/'True_Odds_Calculator_3-way'!B520+1/'True_Odds_Calculator_3-way'!C520-1)</f>
        <v>#NAME?</v>
      </c>
    </row>
    <row r="526" spans="4:11" x14ac:dyDescent="0.25">
      <c r="D526" t="e">
        <f ca="1">solve_for_c('True_Odds_Calculator_3-way'!A521,'True_Odds_Calculator_3-way'!B521,'True_Odds_Calculator_3-way'!C521,'Log_working_3-way'!B$1,'Log_working_3-way'!B$2)</f>
        <v>#NAME?</v>
      </c>
      <c r="F526" s="6" t="e">
        <f ca="1">IF('Log_working_3-way'!D526="","",1/'True_Odds_Calculator_3-way'!N521+1/'True_Odds_Calculator_3-way'!O521+1/'True_Odds_Calculator_3-way'!#REF!-1)</f>
        <v>#NAME?</v>
      </c>
      <c r="H526" s="6" t="e">
        <f ca="1">IF('Log_working_3-way'!$D526="","",'True_Odds_Calculator_3-way'!N521/'True_Odds_Calculator_3-way'!A521-1)</f>
        <v>#NAME?</v>
      </c>
      <c r="I526" s="6" t="e">
        <f ca="1">IF('Log_working_3-way'!$D526="","",'True_Odds_Calculator_3-way'!O521/'True_Odds_Calculator_3-way'!B521-1)</f>
        <v>#NAME?</v>
      </c>
      <c r="J526" s="6" t="e">
        <f ca="1">IF('Log_working_3-way'!$D526="","",'True_Odds_Calculator_3-way'!#REF!/'True_Odds_Calculator_3-way'!C521-1)</f>
        <v>#NAME?</v>
      </c>
      <c r="K526" s="6" t="e">
        <f ca="1">IF('Log_working_3-way'!$D526="","",1/'True_Odds_Calculator_3-way'!A521+1/'True_Odds_Calculator_3-way'!B521+1/'True_Odds_Calculator_3-way'!C521-1)</f>
        <v>#NAME?</v>
      </c>
    </row>
    <row r="527" spans="4:11" x14ac:dyDescent="0.25">
      <c r="D527" t="e">
        <f ca="1">solve_for_c('True_Odds_Calculator_3-way'!A522,'True_Odds_Calculator_3-way'!B522,'True_Odds_Calculator_3-way'!C522,'Log_working_3-way'!B$1,'Log_working_3-way'!B$2)</f>
        <v>#NAME?</v>
      </c>
      <c r="F527" s="6" t="e">
        <f ca="1">IF('Log_working_3-way'!D527="","",1/'True_Odds_Calculator_3-way'!N522+1/'True_Odds_Calculator_3-way'!O522+1/'True_Odds_Calculator_3-way'!#REF!-1)</f>
        <v>#NAME?</v>
      </c>
      <c r="H527" s="6" t="e">
        <f ca="1">IF('Log_working_3-way'!$D527="","",'True_Odds_Calculator_3-way'!N522/'True_Odds_Calculator_3-way'!A522-1)</f>
        <v>#NAME?</v>
      </c>
      <c r="I527" s="6" t="e">
        <f ca="1">IF('Log_working_3-way'!$D527="","",'True_Odds_Calculator_3-way'!O522/'True_Odds_Calculator_3-way'!B522-1)</f>
        <v>#NAME?</v>
      </c>
      <c r="J527" s="6" t="e">
        <f ca="1">IF('Log_working_3-way'!$D527="","",'True_Odds_Calculator_3-way'!#REF!/'True_Odds_Calculator_3-way'!C522-1)</f>
        <v>#NAME?</v>
      </c>
      <c r="K527" s="6" t="e">
        <f ca="1">IF('Log_working_3-way'!$D527="","",1/'True_Odds_Calculator_3-way'!A522+1/'True_Odds_Calculator_3-way'!B522+1/'True_Odds_Calculator_3-way'!C522-1)</f>
        <v>#NAME?</v>
      </c>
    </row>
    <row r="528" spans="4:11" x14ac:dyDescent="0.25">
      <c r="D528" t="e">
        <f ca="1">solve_for_c('True_Odds_Calculator_3-way'!A523,'True_Odds_Calculator_3-way'!B523,'True_Odds_Calculator_3-way'!C523,'Log_working_3-way'!B$1,'Log_working_3-way'!B$2)</f>
        <v>#NAME?</v>
      </c>
      <c r="F528" s="6" t="e">
        <f ca="1">IF('Log_working_3-way'!D528="","",1/'True_Odds_Calculator_3-way'!N523+1/'True_Odds_Calculator_3-way'!O523+1/'True_Odds_Calculator_3-way'!#REF!-1)</f>
        <v>#NAME?</v>
      </c>
      <c r="H528" s="6" t="e">
        <f ca="1">IF('Log_working_3-way'!$D528="","",'True_Odds_Calculator_3-way'!N523/'True_Odds_Calculator_3-way'!A523-1)</f>
        <v>#NAME?</v>
      </c>
      <c r="I528" s="6" t="e">
        <f ca="1">IF('Log_working_3-way'!$D528="","",'True_Odds_Calculator_3-way'!O523/'True_Odds_Calculator_3-way'!B523-1)</f>
        <v>#NAME?</v>
      </c>
      <c r="J528" s="6" t="e">
        <f ca="1">IF('Log_working_3-way'!$D528="","",'True_Odds_Calculator_3-way'!#REF!/'True_Odds_Calculator_3-way'!C523-1)</f>
        <v>#NAME?</v>
      </c>
      <c r="K528" s="6" t="e">
        <f ca="1">IF('Log_working_3-way'!$D528="","",1/'True_Odds_Calculator_3-way'!A523+1/'True_Odds_Calculator_3-way'!B523+1/'True_Odds_Calculator_3-way'!C523-1)</f>
        <v>#NAME?</v>
      </c>
    </row>
    <row r="529" spans="4:11" x14ac:dyDescent="0.25">
      <c r="D529" t="e">
        <f ca="1">solve_for_c('True_Odds_Calculator_3-way'!A524,'True_Odds_Calculator_3-way'!B524,'True_Odds_Calculator_3-way'!C524,'Log_working_3-way'!B$1,'Log_working_3-way'!B$2)</f>
        <v>#NAME?</v>
      </c>
      <c r="F529" s="6" t="e">
        <f ca="1">IF('Log_working_3-way'!D529="","",1/'True_Odds_Calculator_3-way'!N524+1/'True_Odds_Calculator_3-way'!O524+1/'True_Odds_Calculator_3-way'!#REF!-1)</f>
        <v>#NAME?</v>
      </c>
      <c r="H529" s="6" t="e">
        <f ca="1">IF('Log_working_3-way'!$D529="","",'True_Odds_Calculator_3-way'!N524/'True_Odds_Calculator_3-way'!A524-1)</f>
        <v>#NAME?</v>
      </c>
      <c r="I529" s="6" t="e">
        <f ca="1">IF('Log_working_3-way'!$D529="","",'True_Odds_Calculator_3-way'!O524/'True_Odds_Calculator_3-way'!B524-1)</f>
        <v>#NAME?</v>
      </c>
      <c r="J529" s="6" t="e">
        <f ca="1">IF('Log_working_3-way'!$D529="","",'True_Odds_Calculator_3-way'!#REF!/'True_Odds_Calculator_3-way'!C524-1)</f>
        <v>#NAME?</v>
      </c>
      <c r="K529" s="6" t="e">
        <f ca="1">IF('Log_working_3-way'!$D529="","",1/'True_Odds_Calculator_3-way'!A524+1/'True_Odds_Calculator_3-way'!B524+1/'True_Odds_Calculator_3-way'!C524-1)</f>
        <v>#NAME?</v>
      </c>
    </row>
    <row r="530" spans="4:11" x14ac:dyDescent="0.25">
      <c r="D530" t="e">
        <f ca="1">solve_for_c('True_Odds_Calculator_3-way'!A525,'True_Odds_Calculator_3-way'!B525,'True_Odds_Calculator_3-way'!C525,'Log_working_3-way'!B$1,'Log_working_3-way'!B$2)</f>
        <v>#NAME?</v>
      </c>
      <c r="F530" s="6" t="e">
        <f ca="1">IF('Log_working_3-way'!D530="","",1/'True_Odds_Calculator_3-way'!N525+1/'True_Odds_Calculator_3-way'!O525+1/'True_Odds_Calculator_3-way'!#REF!-1)</f>
        <v>#NAME?</v>
      </c>
      <c r="H530" s="6" t="e">
        <f ca="1">IF('Log_working_3-way'!$D530="","",'True_Odds_Calculator_3-way'!N525/'True_Odds_Calculator_3-way'!A525-1)</f>
        <v>#NAME?</v>
      </c>
      <c r="I530" s="6" t="e">
        <f ca="1">IF('Log_working_3-way'!$D530="","",'True_Odds_Calculator_3-way'!O525/'True_Odds_Calculator_3-way'!B525-1)</f>
        <v>#NAME?</v>
      </c>
      <c r="J530" s="6" t="e">
        <f ca="1">IF('Log_working_3-way'!$D530="","",'True_Odds_Calculator_3-way'!#REF!/'True_Odds_Calculator_3-way'!C525-1)</f>
        <v>#NAME?</v>
      </c>
      <c r="K530" s="6" t="e">
        <f ca="1">IF('Log_working_3-way'!$D530="","",1/'True_Odds_Calculator_3-way'!A525+1/'True_Odds_Calculator_3-way'!B525+1/'True_Odds_Calculator_3-way'!C525-1)</f>
        <v>#NAME?</v>
      </c>
    </row>
    <row r="531" spans="4:11" x14ac:dyDescent="0.25">
      <c r="D531" t="e">
        <f ca="1">solve_for_c('True_Odds_Calculator_3-way'!A526,'True_Odds_Calculator_3-way'!B526,'True_Odds_Calculator_3-way'!C526,'Log_working_3-way'!B$1,'Log_working_3-way'!B$2)</f>
        <v>#NAME?</v>
      </c>
      <c r="F531" s="6" t="e">
        <f ca="1">IF('Log_working_3-way'!D531="","",1/'True_Odds_Calculator_3-way'!N526+1/'True_Odds_Calculator_3-way'!O526+1/'True_Odds_Calculator_3-way'!#REF!-1)</f>
        <v>#NAME?</v>
      </c>
      <c r="H531" s="6" t="e">
        <f ca="1">IF('Log_working_3-way'!$D531="","",'True_Odds_Calculator_3-way'!N526/'True_Odds_Calculator_3-way'!A526-1)</f>
        <v>#NAME?</v>
      </c>
      <c r="I531" s="6" t="e">
        <f ca="1">IF('Log_working_3-way'!$D531="","",'True_Odds_Calculator_3-way'!O526/'True_Odds_Calculator_3-way'!B526-1)</f>
        <v>#NAME?</v>
      </c>
      <c r="J531" s="6" t="e">
        <f ca="1">IF('Log_working_3-way'!$D531="","",'True_Odds_Calculator_3-way'!#REF!/'True_Odds_Calculator_3-way'!C526-1)</f>
        <v>#NAME?</v>
      </c>
      <c r="K531" s="6" t="e">
        <f ca="1">IF('Log_working_3-way'!$D531="","",1/'True_Odds_Calculator_3-way'!A526+1/'True_Odds_Calculator_3-way'!B526+1/'True_Odds_Calculator_3-way'!C526-1)</f>
        <v>#NAME?</v>
      </c>
    </row>
    <row r="532" spans="4:11" x14ac:dyDescent="0.25">
      <c r="D532" t="e">
        <f ca="1">solve_for_c('True_Odds_Calculator_3-way'!A527,'True_Odds_Calculator_3-way'!B527,'True_Odds_Calculator_3-way'!C527,'Log_working_3-way'!B$1,'Log_working_3-way'!B$2)</f>
        <v>#NAME?</v>
      </c>
      <c r="F532" s="6" t="e">
        <f ca="1">IF('Log_working_3-way'!D532="","",1/'True_Odds_Calculator_3-way'!N527+1/'True_Odds_Calculator_3-way'!O527+1/'True_Odds_Calculator_3-way'!#REF!-1)</f>
        <v>#NAME?</v>
      </c>
      <c r="H532" s="6" t="e">
        <f ca="1">IF('Log_working_3-way'!$D532="","",'True_Odds_Calculator_3-way'!N527/'True_Odds_Calculator_3-way'!A527-1)</f>
        <v>#NAME?</v>
      </c>
      <c r="I532" s="6" t="e">
        <f ca="1">IF('Log_working_3-way'!$D532="","",'True_Odds_Calculator_3-way'!O527/'True_Odds_Calculator_3-way'!B527-1)</f>
        <v>#NAME?</v>
      </c>
      <c r="J532" s="6" t="e">
        <f ca="1">IF('Log_working_3-way'!$D532="","",'True_Odds_Calculator_3-way'!#REF!/'True_Odds_Calculator_3-way'!C527-1)</f>
        <v>#NAME?</v>
      </c>
      <c r="K532" s="6" t="e">
        <f ca="1">IF('Log_working_3-way'!$D532="","",1/'True_Odds_Calculator_3-way'!A527+1/'True_Odds_Calculator_3-way'!B527+1/'True_Odds_Calculator_3-way'!C527-1)</f>
        <v>#NAME?</v>
      </c>
    </row>
    <row r="533" spans="4:11" x14ac:dyDescent="0.25">
      <c r="D533" t="e">
        <f ca="1">solve_for_c('True_Odds_Calculator_3-way'!A528,'True_Odds_Calculator_3-way'!B528,'True_Odds_Calculator_3-way'!C528,'Log_working_3-way'!B$1,'Log_working_3-way'!B$2)</f>
        <v>#NAME?</v>
      </c>
      <c r="F533" s="6" t="e">
        <f ca="1">IF('Log_working_3-way'!D533="","",1/'True_Odds_Calculator_3-way'!N528+1/'True_Odds_Calculator_3-way'!O528+1/'True_Odds_Calculator_3-way'!#REF!-1)</f>
        <v>#NAME?</v>
      </c>
      <c r="H533" s="6" t="e">
        <f ca="1">IF('Log_working_3-way'!$D533="","",'True_Odds_Calculator_3-way'!N528/'True_Odds_Calculator_3-way'!A528-1)</f>
        <v>#NAME?</v>
      </c>
      <c r="I533" s="6" t="e">
        <f ca="1">IF('Log_working_3-way'!$D533="","",'True_Odds_Calculator_3-way'!O528/'True_Odds_Calculator_3-way'!B528-1)</f>
        <v>#NAME?</v>
      </c>
      <c r="J533" s="6" t="e">
        <f ca="1">IF('Log_working_3-way'!$D533="","",'True_Odds_Calculator_3-way'!#REF!/'True_Odds_Calculator_3-way'!C528-1)</f>
        <v>#NAME?</v>
      </c>
      <c r="K533" s="6" t="e">
        <f ca="1">IF('Log_working_3-way'!$D533="","",1/'True_Odds_Calculator_3-way'!A528+1/'True_Odds_Calculator_3-way'!B528+1/'True_Odds_Calculator_3-way'!C528-1)</f>
        <v>#NAME?</v>
      </c>
    </row>
    <row r="534" spans="4:11" x14ac:dyDescent="0.25">
      <c r="D534" t="e">
        <f ca="1">solve_for_c('True_Odds_Calculator_3-way'!A529,'True_Odds_Calculator_3-way'!B529,'True_Odds_Calculator_3-way'!C529,'Log_working_3-way'!B$1,'Log_working_3-way'!B$2)</f>
        <v>#NAME?</v>
      </c>
      <c r="F534" s="6" t="e">
        <f ca="1">IF('Log_working_3-way'!D534="","",1/'True_Odds_Calculator_3-way'!N529+1/'True_Odds_Calculator_3-way'!O529+1/'True_Odds_Calculator_3-way'!#REF!-1)</f>
        <v>#NAME?</v>
      </c>
      <c r="H534" s="6" t="e">
        <f ca="1">IF('Log_working_3-way'!$D534="","",'True_Odds_Calculator_3-way'!N529/'True_Odds_Calculator_3-way'!A529-1)</f>
        <v>#NAME?</v>
      </c>
      <c r="I534" s="6" t="e">
        <f ca="1">IF('Log_working_3-way'!$D534="","",'True_Odds_Calculator_3-way'!O529/'True_Odds_Calculator_3-way'!B529-1)</f>
        <v>#NAME?</v>
      </c>
      <c r="J534" s="6" t="e">
        <f ca="1">IF('Log_working_3-way'!$D534="","",'True_Odds_Calculator_3-way'!#REF!/'True_Odds_Calculator_3-way'!C529-1)</f>
        <v>#NAME?</v>
      </c>
      <c r="K534" s="6" t="e">
        <f ca="1">IF('Log_working_3-way'!$D534="","",1/'True_Odds_Calculator_3-way'!A529+1/'True_Odds_Calculator_3-way'!B529+1/'True_Odds_Calculator_3-way'!C529-1)</f>
        <v>#NAME?</v>
      </c>
    </row>
    <row r="535" spans="4:11" x14ac:dyDescent="0.25">
      <c r="D535" t="e">
        <f ca="1">solve_for_c('True_Odds_Calculator_3-way'!A530,'True_Odds_Calculator_3-way'!B530,'True_Odds_Calculator_3-way'!C530,'Log_working_3-way'!B$1,'Log_working_3-way'!B$2)</f>
        <v>#NAME?</v>
      </c>
      <c r="F535" s="6" t="e">
        <f ca="1">IF('Log_working_3-way'!D535="","",1/'True_Odds_Calculator_3-way'!N530+1/'True_Odds_Calculator_3-way'!O530+1/'True_Odds_Calculator_3-way'!#REF!-1)</f>
        <v>#NAME?</v>
      </c>
      <c r="H535" s="6" t="e">
        <f ca="1">IF('Log_working_3-way'!$D535="","",'True_Odds_Calculator_3-way'!N530/'True_Odds_Calculator_3-way'!A530-1)</f>
        <v>#NAME?</v>
      </c>
      <c r="I535" s="6" t="e">
        <f ca="1">IF('Log_working_3-way'!$D535="","",'True_Odds_Calculator_3-way'!O530/'True_Odds_Calculator_3-way'!B530-1)</f>
        <v>#NAME?</v>
      </c>
      <c r="J535" s="6" t="e">
        <f ca="1">IF('Log_working_3-way'!$D535="","",'True_Odds_Calculator_3-way'!#REF!/'True_Odds_Calculator_3-way'!C530-1)</f>
        <v>#NAME?</v>
      </c>
      <c r="K535" s="6" t="e">
        <f ca="1">IF('Log_working_3-way'!$D535="","",1/'True_Odds_Calculator_3-way'!A530+1/'True_Odds_Calculator_3-way'!B530+1/'True_Odds_Calculator_3-way'!C530-1)</f>
        <v>#NAME?</v>
      </c>
    </row>
    <row r="536" spans="4:11" x14ac:dyDescent="0.25">
      <c r="D536" t="e">
        <f ca="1">solve_for_c('True_Odds_Calculator_3-way'!A531,'True_Odds_Calculator_3-way'!B531,'True_Odds_Calculator_3-way'!C531,'Log_working_3-way'!B$1,'Log_working_3-way'!B$2)</f>
        <v>#NAME?</v>
      </c>
      <c r="F536" s="6" t="e">
        <f ca="1">IF('Log_working_3-way'!D536="","",1/'True_Odds_Calculator_3-way'!N531+1/'True_Odds_Calculator_3-way'!O531+1/'True_Odds_Calculator_3-way'!#REF!-1)</f>
        <v>#NAME?</v>
      </c>
      <c r="H536" s="6" t="e">
        <f ca="1">IF('Log_working_3-way'!$D536="","",'True_Odds_Calculator_3-way'!N531/'True_Odds_Calculator_3-way'!A531-1)</f>
        <v>#NAME?</v>
      </c>
      <c r="I536" s="6" t="e">
        <f ca="1">IF('Log_working_3-way'!$D536="","",'True_Odds_Calculator_3-way'!O531/'True_Odds_Calculator_3-way'!B531-1)</f>
        <v>#NAME?</v>
      </c>
      <c r="J536" s="6" t="e">
        <f ca="1">IF('Log_working_3-way'!$D536="","",'True_Odds_Calculator_3-way'!#REF!/'True_Odds_Calculator_3-way'!C531-1)</f>
        <v>#NAME?</v>
      </c>
      <c r="K536" s="6" t="e">
        <f ca="1">IF('Log_working_3-way'!$D536="","",1/'True_Odds_Calculator_3-way'!A531+1/'True_Odds_Calculator_3-way'!B531+1/'True_Odds_Calculator_3-way'!C531-1)</f>
        <v>#NAME?</v>
      </c>
    </row>
    <row r="537" spans="4:11" x14ac:dyDescent="0.25">
      <c r="D537" t="e">
        <f ca="1">solve_for_c('True_Odds_Calculator_3-way'!A532,'True_Odds_Calculator_3-way'!B532,'True_Odds_Calculator_3-way'!C532,'Log_working_3-way'!B$1,'Log_working_3-way'!B$2)</f>
        <v>#NAME?</v>
      </c>
      <c r="F537" s="6" t="e">
        <f ca="1">IF('Log_working_3-way'!D537="","",1/'True_Odds_Calculator_3-way'!N532+1/'True_Odds_Calculator_3-way'!O532+1/'True_Odds_Calculator_3-way'!#REF!-1)</f>
        <v>#NAME?</v>
      </c>
      <c r="H537" s="6" t="e">
        <f ca="1">IF('Log_working_3-way'!$D537="","",'True_Odds_Calculator_3-way'!N532/'True_Odds_Calculator_3-way'!A532-1)</f>
        <v>#NAME?</v>
      </c>
      <c r="I537" s="6" t="e">
        <f ca="1">IF('Log_working_3-way'!$D537="","",'True_Odds_Calculator_3-way'!O532/'True_Odds_Calculator_3-way'!B532-1)</f>
        <v>#NAME?</v>
      </c>
      <c r="J537" s="6" t="e">
        <f ca="1">IF('Log_working_3-way'!$D537="","",'True_Odds_Calculator_3-way'!#REF!/'True_Odds_Calculator_3-way'!C532-1)</f>
        <v>#NAME?</v>
      </c>
      <c r="K537" s="6" t="e">
        <f ca="1">IF('Log_working_3-way'!$D537="","",1/'True_Odds_Calculator_3-way'!A532+1/'True_Odds_Calculator_3-way'!B532+1/'True_Odds_Calculator_3-way'!C532-1)</f>
        <v>#NAME?</v>
      </c>
    </row>
    <row r="538" spans="4:11" x14ac:dyDescent="0.25">
      <c r="D538" t="e">
        <f ca="1">solve_for_c('True_Odds_Calculator_3-way'!A533,'True_Odds_Calculator_3-way'!B533,'True_Odds_Calculator_3-way'!C533,'Log_working_3-way'!B$1,'Log_working_3-way'!B$2)</f>
        <v>#NAME?</v>
      </c>
      <c r="F538" s="6" t="e">
        <f ca="1">IF('Log_working_3-way'!D538="","",1/'True_Odds_Calculator_3-way'!N533+1/'True_Odds_Calculator_3-way'!O533+1/'True_Odds_Calculator_3-way'!#REF!-1)</f>
        <v>#NAME?</v>
      </c>
      <c r="H538" s="6" t="e">
        <f ca="1">IF('Log_working_3-way'!$D538="","",'True_Odds_Calculator_3-way'!N533/'True_Odds_Calculator_3-way'!A533-1)</f>
        <v>#NAME?</v>
      </c>
      <c r="I538" s="6" t="e">
        <f ca="1">IF('Log_working_3-way'!$D538="","",'True_Odds_Calculator_3-way'!O533/'True_Odds_Calculator_3-way'!B533-1)</f>
        <v>#NAME?</v>
      </c>
      <c r="J538" s="6" t="e">
        <f ca="1">IF('Log_working_3-way'!$D538="","",'True_Odds_Calculator_3-way'!#REF!/'True_Odds_Calculator_3-way'!C533-1)</f>
        <v>#NAME?</v>
      </c>
      <c r="K538" s="6" t="e">
        <f ca="1">IF('Log_working_3-way'!$D538="","",1/'True_Odds_Calculator_3-way'!A533+1/'True_Odds_Calculator_3-way'!B533+1/'True_Odds_Calculator_3-way'!C533-1)</f>
        <v>#NAME?</v>
      </c>
    </row>
    <row r="539" spans="4:11" x14ac:dyDescent="0.25">
      <c r="D539" t="e">
        <f ca="1">solve_for_c('True_Odds_Calculator_3-way'!A534,'True_Odds_Calculator_3-way'!B534,'True_Odds_Calculator_3-way'!C534,'Log_working_3-way'!B$1,'Log_working_3-way'!B$2)</f>
        <v>#NAME?</v>
      </c>
      <c r="F539" s="6" t="e">
        <f ca="1">IF('Log_working_3-way'!D539="","",1/'True_Odds_Calculator_3-way'!N534+1/'True_Odds_Calculator_3-way'!O534+1/'True_Odds_Calculator_3-way'!#REF!-1)</f>
        <v>#NAME?</v>
      </c>
      <c r="H539" s="6" t="e">
        <f ca="1">IF('Log_working_3-way'!$D539="","",'True_Odds_Calculator_3-way'!N534/'True_Odds_Calculator_3-way'!A534-1)</f>
        <v>#NAME?</v>
      </c>
      <c r="I539" s="6" t="e">
        <f ca="1">IF('Log_working_3-way'!$D539="","",'True_Odds_Calculator_3-way'!O534/'True_Odds_Calculator_3-way'!B534-1)</f>
        <v>#NAME?</v>
      </c>
      <c r="J539" s="6" t="e">
        <f ca="1">IF('Log_working_3-way'!$D539="","",'True_Odds_Calculator_3-way'!#REF!/'True_Odds_Calculator_3-way'!C534-1)</f>
        <v>#NAME?</v>
      </c>
      <c r="K539" s="6" t="e">
        <f ca="1">IF('Log_working_3-way'!$D539="","",1/'True_Odds_Calculator_3-way'!A534+1/'True_Odds_Calculator_3-way'!B534+1/'True_Odds_Calculator_3-way'!C534-1)</f>
        <v>#NAME?</v>
      </c>
    </row>
    <row r="540" spans="4:11" x14ac:dyDescent="0.25">
      <c r="D540" t="e">
        <f ca="1">solve_for_c('True_Odds_Calculator_3-way'!A535,'True_Odds_Calculator_3-way'!B535,'True_Odds_Calculator_3-way'!C535,'Log_working_3-way'!B$1,'Log_working_3-way'!B$2)</f>
        <v>#NAME?</v>
      </c>
      <c r="F540" s="6" t="e">
        <f ca="1">IF('Log_working_3-way'!D540="","",1/'True_Odds_Calculator_3-way'!N535+1/'True_Odds_Calculator_3-way'!O535+1/'True_Odds_Calculator_3-way'!#REF!-1)</f>
        <v>#NAME?</v>
      </c>
      <c r="H540" s="6" t="e">
        <f ca="1">IF('Log_working_3-way'!$D540="","",'True_Odds_Calculator_3-way'!N535/'True_Odds_Calculator_3-way'!A535-1)</f>
        <v>#NAME?</v>
      </c>
      <c r="I540" s="6" t="e">
        <f ca="1">IF('Log_working_3-way'!$D540="","",'True_Odds_Calculator_3-way'!O535/'True_Odds_Calculator_3-way'!B535-1)</f>
        <v>#NAME?</v>
      </c>
      <c r="J540" s="6" t="e">
        <f ca="1">IF('Log_working_3-way'!$D540="","",'True_Odds_Calculator_3-way'!#REF!/'True_Odds_Calculator_3-way'!C535-1)</f>
        <v>#NAME?</v>
      </c>
      <c r="K540" s="6" t="e">
        <f ca="1">IF('Log_working_3-way'!$D540="","",1/'True_Odds_Calculator_3-way'!A535+1/'True_Odds_Calculator_3-way'!B535+1/'True_Odds_Calculator_3-way'!C535-1)</f>
        <v>#NAME?</v>
      </c>
    </row>
    <row r="541" spans="4:11" x14ac:dyDescent="0.25">
      <c r="D541" t="e">
        <f ca="1">solve_for_c('True_Odds_Calculator_3-way'!A536,'True_Odds_Calculator_3-way'!B536,'True_Odds_Calculator_3-way'!C536,'Log_working_3-way'!B$1,'Log_working_3-way'!B$2)</f>
        <v>#NAME?</v>
      </c>
      <c r="F541" s="6" t="e">
        <f ca="1">IF('Log_working_3-way'!D541="","",1/'True_Odds_Calculator_3-way'!N536+1/'True_Odds_Calculator_3-way'!O536+1/'True_Odds_Calculator_3-way'!#REF!-1)</f>
        <v>#NAME?</v>
      </c>
      <c r="H541" s="6" t="e">
        <f ca="1">IF('Log_working_3-way'!$D541="","",'True_Odds_Calculator_3-way'!N536/'True_Odds_Calculator_3-way'!A536-1)</f>
        <v>#NAME?</v>
      </c>
      <c r="I541" s="6" t="e">
        <f ca="1">IF('Log_working_3-way'!$D541="","",'True_Odds_Calculator_3-way'!O536/'True_Odds_Calculator_3-way'!B536-1)</f>
        <v>#NAME?</v>
      </c>
      <c r="J541" s="6" t="e">
        <f ca="1">IF('Log_working_3-way'!$D541="","",'True_Odds_Calculator_3-way'!#REF!/'True_Odds_Calculator_3-way'!C536-1)</f>
        <v>#NAME?</v>
      </c>
      <c r="K541" s="6" t="e">
        <f ca="1">IF('Log_working_3-way'!$D541="","",1/'True_Odds_Calculator_3-way'!A536+1/'True_Odds_Calculator_3-way'!B536+1/'True_Odds_Calculator_3-way'!C536-1)</f>
        <v>#NAME?</v>
      </c>
    </row>
    <row r="542" spans="4:11" x14ac:dyDescent="0.25">
      <c r="D542" t="e">
        <f ca="1">solve_for_c('True_Odds_Calculator_3-way'!A537,'True_Odds_Calculator_3-way'!B537,'True_Odds_Calculator_3-way'!C537,'Log_working_3-way'!B$1,'Log_working_3-way'!B$2)</f>
        <v>#NAME?</v>
      </c>
      <c r="F542" s="6" t="e">
        <f ca="1">IF('Log_working_3-way'!D542="","",1/'True_Odds_Calculator_3-way'!N537+1/'True_Odds_Calculator_3-way'!O537+1/'True_Odds_Calculator_3-way'!#REF!-1)</f>
        <v>#NAME?</v>
      </c>
      <c r="H542" s="6" t="e">
        <f ca="1">IF('Log_working_3-way'!$D542="","",'True_Odds_Calculator_3-way'!N537/'True_Odds_Calculator_3-way'!A537-1)</f>
        <v>#NAME?</v>
      </c>
      <c r="I542" s="6" t="e">
        <f ca="1">IF('Log_working_3-way'!$D542="","",'True_Odds_Calculator_3-way'!O537/'True_Odds_Calculator_3-way'!B537-1)</f>
        <v>#NAME?</v>
      </c>
      <c r="J542" s="6" t="e">
        <f ca="1">IF('Log_working_3-way'!$D542="","",'True_Odds_Calculator_3-way'!#REF!/'True_Odds_Calculator_3-way'!C537-1)</f>
        <v>#NAME?</v>
      </c>
      <c r="K542" s="6" t="e">
        <f ca="1">IF('Log_working_3-way'!$D542="","",1/'True_Odds_Calculator_3-way'!A537+1/'True_Odds_Calculator_3-way'!B537+1/'True_Odds_Calculator_3-way'!C537-1)</f>
        <v>#NAME?</v>
      </c>
    </row>
    <row r="543" spans="4:11" x14ac:dyDescent="0.25">
      <c r="D543" t="e">
        <f ca="1">solve_for_c('True_Odds_Calculator_3-way'!A538,'True_Odds_Calculator_3-way'!B538,'True_Odds_Calculator_3-way'!C538,'Log_working_3-way'!B$1,'Log_working_3-way'!B$2)</f>
        <v>#NAME?</v>
      </c>
      <c r="F543" s="6" t="e">
        <f ca="1">IF('Log_working_3-way'!D543="","",1/'True_Odds_Calculator_3-way'!N538+1/'True_Odds_Calculator_3-way'!O538+1/'True_Odds_Calculator_3-way'!#REF!-1)</f>
        <v>#NAME?</v>
      </c>
      <c r="H543" s="6" t="e">
        <f ca="1">IF('Log_working_3-way'!$D543="","",'True_Odds_Calculator_3-way'!N538/'True_Odds_Calculator_3-way'!A538-1)</f>
        <v>#NAME?</v>
      </c>
      <c r="I543" s="6" t="e">
        <f ca="1">IF('Log_working_3-way'!$D543="","",'True_Odds_Calculator_3-way'!O538/'True_Odds_Calculator_3-way'!B538-1)</f>
        <v>#NAME?</v>
      </c>
      <c r="J543" s="6" t="e">
        <f ca="1">IF('Log_working_3-way'!$D543="","",'True_Odds_Calculator_3-way'!#REF!/'True_Odds_Calculator_3-way'!C538-1)</f>
        <v>#NAME?</v>
      </c>
      <c r="K543" s="6" t="e">
        <f ca="1">IF('Log_working_3-way'!$D543="","",1/'True_Odds_Calculator_3-way'!A538+1/'True_Odds_Calculator_3-way'!B538+1/'True_Odds_Calculator_3-way'!C538-1)</f>
        <v>#NAME?</v>
      </c>
    </row>
    <row r="544" spans="4:11" x14ac:dyDescent="0.25">
      <c r="D544" t="e">
        <f ca="1">solve_for_c('True_Odds_Calculator_3-way'!A539,'True_Odds_Calculator_3-way'!B539,'True_Odds_Calculator_3-way'!C539,'Log_working_3-way'!B$1,'Log_working_3-way'!B$2)</f>
        <v>#NAME?</v>
      </c>
      <c r="F544" s="6" t="e">
        <f ca="1">IF('Log_working_3-way'!D544="","",1/'True_Odds_Calculator_3-way'!N539+1/'True_Odds_Calculator_3-way'!O539+1/'True_Odds_Calculator_3-way'!#REF!-1)</f>
        <v>#NAME?</v>
      </c>
      <c r="H544" s="6" t="e">
        <f ca="1">IF('Log_working_3-way'!$D544="","",'True_Odds_Calculator_3-way'!N539/'True_Odds_Calculator_3-way'!A539-1)</f>
        <v>#NAME?</v>
      </c>
      <c r="I544" s="6" t="e">
        <f ca="1">IF('Log_working_3-way'!$D544="","",'True_Odds_Calculator_3-way'!O539/'True_Odds_Calculator_3-way'!B539-1)</f>
        <v>#NAME?</v>
      </c>
      <c r="J544" s="6" t="e">
        <f ca="1">IF('Log_working_3-way'!$D544="","",'True_Odds_Calculator_3-way'!#REF!/'True_Odds_Calculator_3-way'!C539-1)</f>
        <v>#NAME?</v>
      </c>
      <c r="K544" s="6" t="e">
        <f ca="1">IF('Log_working_3-way'!$D544="","",1/'True_Odds_Calculator_3-way'!A539+1/'True_Odds_Calculator_3-way'!B539+1/'True_Odds_Calculator_3-way'!C539-1)</f>
        <v>#NAME?</v>
      </c>
    </row>
    <row r="545" spans="4:11" x14ac:dyDescent="0.25">
      <c r="D545" t="e">
        <f ca="1">solve_for_c('True_Odds_Calculator_3-way'!A540,'True_Odds_Calculator_3-way'!B540,'True_Odds_Calculator_3-way'!C540,'Log_working_3-way'!B$1,'Log_working_3-way'!B$2)</f>
        <v>#NAME?</v>
      </c>
      <c r="F545" s="6" t="e">
        <f ca="1">IF('Log_working_3-way'!D545="","",1/'True_Odds_Calculator_3-way'!N540+1/'True_Odds_Calculator_3-way'!O540+1/'True_Odds_Calculator_3-way'!#REF!-1)</f>
        <v>#NAME?</v>
      </c>
      <c r="H545" s="6" t="e">
        <f ca="1">IF('Log_working_3-way'!$D545="","",'True_Odds_Calculator_3-way'!N540/'True_Odds_Calculator_3-way'!A540-1)</f>
        <v>#NAME?</v>
      </c>
      <c r="I545" s="6" t="e">
        <f ca="1">IF('Log_working_3-way'!$D545="","",'True_Odds_Calculator_3-way'!O540/'True_Odds_Calculator_3-way'!B540-1)</f>
        <v>#NAME?</v>
      </c>
      <c r="J545" s="6" t="e">
        <f ca="1">IF('Log_working_3-way'!$D545="","",'True_Odds_Calculator_3-way'!#REF!/'True_Odds_Calculator_3-way'!C540-1)</f>
        <v>#NAME?</v>
      </c>
      <c r="K545" s="6" t="e">
        <f ca="1">IF('Log_working_3-way'!$D545="","",1/'True_Odds_Calculator_3-way'!A540+1/'True_Odds_Calculator_3-way'!B540+1/'True_Odds_Calculator_3-way'!C540-1)</f>
        <v>#NAME?</v>
      </c>
    </row>
    <row r="546" spans="4:11" x14ac:dyDescent="0.25">
      <c r="D546" t="e">
        <f ca="1">solve_for_c('True_Odds_Calculator_3-way'!A541,'True_Odds_Calculator_3-way'!B541,'True_Odds_Calculator_3-way'!C541,'Log_working_3-way'!B$1,'Log_working_3-way'!B$2)</f>
        <v>#NAME?</v>
      </c>
      <c r="F546" s="6" t="e">
        <f ca="1">IF('Log_working_3-way'!D546="","",1/'True_Odds_Calculator_3-way'!N541+1/'True_Odds_Calculator_3-way'!O541+1/'True_Odds_Calculator_3-way'!#REF!-1)</f>
        <v>#NAME?</v>
      </c>
      <c r="H546" s="6" t="e">
        <f ca="1">IF('Log_working_3-way'!$D546="","",'True_Odds_Calculator_3-way'!N541/'True_Odds_Calculator_3-way'!A541-1)</f>
        <v>#NAME?</v>
      </c>
      <c r="I546" s="6" t="e">
        <f ca="1">IF('Log_working_3-way'!$D546="","",'True_Odds_Calculator_3-way'!O541/'True_Odds_Calculator_3-way'!B541-1)</f>
        <v>#NAME?</v>
      </c>
      <c r="J546" s="6" t="e">
        <f ca="1">IF('Log_working_3-way'!$D546="","",'True_Odds_Calculator_3-way'!#REF!/'True_Odds_Calculator_3-way'!C541-1)</f>
        <v>#NAME?</v>
      </c>
      <c r="K546" s="6" t="e">
        <f ca="1">IF('Log_working_3-way'!$D546="","",1/'True_Odds_Calculator_3-way'!A541+1/'True_Odds_Calculator_3-way'!B541+1/'True_Odds_Calculator_3-way'!C541-1)</f>
        <v>#NAME?</v>
      </c>
    </row>
    <row r="547" spans="4:11" x14ac:dyDescent="0.25">
      <c r="D547" t="e">
        <f ca="1">solve_for_c('True_Odds_Calculator_3-way'!A542,'True_Odds_Calculator_3-way'!B542,'True_Odds_Calculator_3-way'!C542,'Log_working_3-way'!B$1,'Log_working_3-way'!B$2)</f>
        <v>#NAME?</v>
      </c>
      <c r="F547" s="6" t="e">
        <f ca="1">IF('Log_working_3-way'!D547="","",1/'True_Odds_Calculator_3-way'!N542+1/'True_Odds_Calculator_3-way'!O542+1/'True_Odds_Calculator_3-way'!#REF!-1)</f>
        <v>#NAME?</v>
      </c>
      <c r="H547" s="6" t="e">
        <f ca="1">IF('Log_working_3-way'!$D547="","",'True_Odds_Calculator_3-way'!N542/'True_Odds_Calculator_3-way'!A542-1)</f>
        <v>#NAME?</v>
      </c>
      <c r="I547" s="6" t="e">
        <f ca="1">IF('Log_working_3-way'!$D547="","",'True_Odds_Calculator_3-way'!O542/'True_Odds_Calculator_3-way'!B542-1)</f>
        <v>#NAME?</v>
      </c>
      <c r="J547" s="6" t="e">
        <f ca="1">IF('Log_working_3-way'!$D547="","",'True_Odds_Calculator_3-way'!#REF!/'True_Odds_Calculator_3-way'!C542-1)</f>
        <v>#NAME?</v>
      </c>
      <c r="K547" s="6" t="e">
        <f ca="1">IF('Log_working_3-way'!$D547="","",1/'True_Odds_Calculator_3-way'!A542+1/'True_Odds_Calculator_3-way'!B542+1/'True_Odds_Calculator_3-way'!C542-1)</f>
        <v>#NAME?</v>
      </c>
    </row>
    <row r="548" spans="4:11" x14ac:dyDescent="0.25">
      <c r="D548" t="e">
        <f ca="1">solve_for_c('True_Odds_Calculator_3-way'!A543,'True_Odds_Calculator_3-way'!B543,'True_Odds_Calculator_3-way'!C543,'Log_working_3-way'!B$1,'Log_working_3-way'!B$2)</f>
        <v>#NAME?</v>
      </c>
      <c r="F548" s="6" t="e">
        <f ca="1">IF('Log_working_3-way'!D548="","",1/'True_Odds_Calculator_3-way'!N543+1/'True_Odds_Calculator_3-way'!O543+1/'True_Odds_Calculator_3-way'!#REF!-1)</f>
        <v>#NAME?</v>
      </c>
      <c r="H548" s="6" t="e">
        <f ca="1">IF('Log_working_3-way'!$D548="","",'True_Odds_Calculator_3-way'!N543/'True_Odds_Calculator_3-way'!A543-1)</f>
        <v>#NAME?</v>
      </c>
      <c r="I548" s="6" t="e">
        <f ca="1">IF('Log_working_3-way'!$D548="","",'True_Odds_Calculator_3-way'!O543/'True_Odds_Calculator_3-way'!B543-1)</f>
        <v>#NAME?</v>
      </c>
      <c r="J548" s="6" t="e">
        <f ca="1">IF('Log_working_3-way'!$D548="","",'True_Odds_Calculator_3-way'!#REF!/'True_Odds_Calculator_3-way'!C543-1)</f>
        <v>#NAME?</v>
      </c>
      <c r="K548" s="6" t="e">
        <f ca="1">IF('Log_working_3-way'!$D548="","",1/'True_Odds_Calculator_3-way'!A543+1/'True_Odds_Calculator_3-way'!B543+1/'True_Odds_Calculator_3-way'!C543-1)</f>
        <v>#NAME?</v>
      </c>
    </row>
    <row r="549" spans="4:11" x14ac:dyDescent="0.25">
      <c r="D549" t="e">
        <f ca="1">solve_for_c('True_Odds_Calculator_3-way'!A544,'True_Odds_Calculator_3-way'!B544,'True_Odds_Calculator_3-way'!C544,'Log_working_3-way'!B$1,'Log_working_3-way'!B$2)</f>
        <v>#NAME?</v>
      </c>
      <c r="F549" s="6" t="e">
        <f ca="1">IF('Log_working_3-way'!D549="","",1/'True_Odds_Calculator_3-way'!N544+1/'True_Odds_Calculator_3-way'!O544+1/'True_Odds_Calculator_3-way'!#REF!-1)</f>
        <v>#NAME?</v>
      </c>
      <c r="H549" s="6" t="e">
        <f ca="1">IF('Log_working_3-way'!$D549="","",'True_Odds_Calculator_3-way'!N544/'True_Odds_Calculator_3-way'!A544-1)</f>
        <v>#NAME?</v>
      </c>
      <c r="I549" s="6" t="e">
        <f ca="1">IF('Log_working_3-way'!$D549="","",'True_Odds_Calculator_3-way'!O544/'True_Odds_Calculator_3-way'!B544-1)</f>
        <v>#NAME?</v>
      </c>
      <c r="J549" s="6" t="e">
        <f ca="1">IF('Log_working_3-way'!$D549="","",'True_Odds_Calculator_3-way'!#REF!/'True_Odds_Calculator_3-way'!C544-1)</f>
        <v>#NAME?</v>
      </c>
      <c r="K549" s="6" t="e">
        <f ca="1">IF('Log_working_3-way'!$D549="","",1/'True_Odds_Calculator_3-way'!A544+1/'True_Odds_Calculator_3-way'!B544+1/'True_Odds_Calculator_3-way'!C544-1)</f>
        <v>#NAME?</v>
      </c>
    </row>
    <row r="550" spans="4:11" x14ac:dyDescent="0.25">
      <c r="D550" t="e">
        <f ca="1">solve_for_c('True_Odds_Calculator_3-way'!A545,'True_Odds_Calculator_3-way'!B545,'True_Odds_Calculator_3-way'!C545,'Log_working_3-way'!B$1,'Log_working_3-way'!B$2)</f>
        <v>#NAME?</v>
      </c>
      <c r="F550" s="6" t="e">
        <f ca="1">IF('Log_working_3-way'!D550="","",1/'True_Odds_Calculator_3-way'!N545+1/'True_Odds_Calculator_3-way'!O545+1/'True_Odds_Calculator_3-way'!#REF!-1)</f>
        <v>#NAME?</v>
      </c>
      <c r="H550" s="6" t="e">
        <f ca="1">IF('Log_working_3-way'!$D550="","",'True_Odds_Calculator_3-way'!N545/'True_Odds_Calculator_3-way'!A545-1)</f>
        <v>#NAME?</v>
      </c>
      <c r="I550" s="6" t="e">
        <f ca="1">IF('Log_working_3-way'!$D550="","",'True_Odds_Calculator_3-way'!O545/'True_Odds_Calculator_3-way'!B545-1)</f>
        <v>#NAME?</v>
      </c>
      <c r="J550" s="6" t="e">
        <f ca="1">IF('Log_working_3-way'!$D550="","",'True_Odds_Calculator_3-way'!#REF!/'True_Odds_Calculator_3-way'!C545-1)</f>
        <v>#NAME?</v>
      </c>
      <c r="K550" s="6" t="e">
        <f ca="1">IF('Log_working_3-way'!$D550="","",1/'True_Odds_Calculator_3-way'!A545+1/'True_Odds_Calculator_3-way'!B545+1/'True_Odds_Calculator_3-way'!C545-1)</f>
        <v>#NAME?</v>
      </c>
    </row>
    <row r="551" spans="4:11" x14ac:dyDescent="0.25">
      <c r="D551" t="e">
        <f ca="1">solve_for_c('True_Odds_Calculator_3-way'!A546,'True_Odds_Calculator_3-way'!B546,'True_Odds_Calculator_3-way'!C546,'Log_working_3-way'!B$1,'Log_working_3-way'!B$2)</f>
        <v>#NAME?</v>
      </c>
      <c r="F551" s="6" t="e">
        <f ca="1">IF('Log_working_3-way'!D551="","",1/'True_Odds_Calculator_3-way'!N546+1/'True_Odds_Calculator_3-way'!O546+1/'True_Odds_Calculator_3-way'!#REF!-1)</f>
        <v>#NAME?</v>
      </c>
      <c r="H551" s="6" t="e">
        <f ca="1">IF('Log_working_3-way'!$D551="","",'True_Odds_Calculator_3-way'!N546/'True_Odds_Calculator_3-way'!A546-1)</f>
        <v>#NAME?</v>
      </c>
      <c r="I551" s="6" t="e">
        <f ca="1">IF('Log_working_3-way'!$D551="","",'True_Odds_Calculator_3-way'!O546/'True_Odds_Calculator_3-way'!B546-1)</f>
        <v>#NAME?</v>
      </c>
      <c r="J551" s="6" t="e">
        <f ca="1">IF('Log_working_3-way'!$D551="","",'True_Odds_Calculator_3-way'!#REF!/'True_Odds_Calculator_3-way'!C546-1)</f>
        <v>#NAME?</v>
      </c>
      <c r="K551" s="6" t="e">
        <f ca="1">IF('Log_working_3-way'!$D551="","",1/'True_Odds_Calculator_3-way'!A546+1/'True_Odds_Calculator_3-way'!B546+1/'True_Odds_Calculator_3-way'!C546-1)</f>
        <v>#NAME?</v>
      </c>
    </row>
    <row r="552" spans="4:11" x14ac:dyDescent="0.25">
      <c r="D552" t="e">
        <f ca="1">solve_for_c('True_Odds_Calculator_3-way'!A547,'True_Odds_Calculator_3-way'!B547,'True_Odds_Calculator_3-way'!C547,'Log_working_3-way'!B$1,'Log_working_3-way'!B$2)</f>
        <v>#NAME?</v>
      </c>
      <c r="F552" s="6" t="e">
        <f ca="1">IF('Log_working_3-way'!D552="","",1/'True_Odds_Calculator_3-way'!N547+1/'True_Odds_Calculator_3-way'!O547+1/'True_Odds_Calculator_3-way'!#REF!-1)</f>
        <v>#NAME?</v>
      </c>
      <c r="H552" s="6" t="e">
        <f ca="1">IF('Log_working_3-way'!$D552="","",'True_Odds_Calculator_3-way'!N547/'True_Odds_Calculator_3-way'!A547-1)</f>
        <v>#NAME?</v>
      </c>
      <c r="I552" s="6" t="e">
        <f ca="1">IF('Log_working_3-way'!$D552="","",'True_Odds_Calculator_3-way'!O547/'True_Odds_Calculator_3-way'!B547-1)</f>
        <v>#NAME?</v>
      </c>
      <c r="J552" s="6" t="e">
        <f ca="1">IF('Log_working_3-way'!$D552="","",'True_Odds_Calculator_3-way'!#REF!/'True_Odds_Calculator_3-way'!C547-1)</f>
        <v>#NAME?</v>
      </c>
      <c r="K552" s="6" t="e">
        <f ca="1">IF('Log_working_3-way'!$D552="","",1/'True_Odds_Calculator_3-way'!A547+1/'True_Odds_Calculator_3-way'!B547+1/'True_Odds_Calculator_3-way'!C547-1)</f>
        <v>#NAME?</v>
      </c>
    </row>
    <row r="553" spans="4:11" x14ac:dyDescent="0.25">
      <c r="D553" t="e">
        <f ca="1">solve_for_c('True_Odds_Calculator_3-way'!A548,'True_Odds_Calculator_3-way'!B548,'True_Odds_Calculator_3-way'!C548,'Log_working_3-way'!B$1,'Log_working_3-way'!B$2)</f>
        <v>#NAME?</v>
      </c>
      <c r="F553" s="6" t="e">
        <f ca="1">IF('Log_working_3-way'!D553="","",1/'True_Odds_Calculator_3-way'!N548+1/'True_Odds_Calculator_3-way'!O548+1/'True_Odds_Calculator_3-way'!#REF!-1)</f>
        <v>#NAME?</v>
      </c>
      <c r="H553" s="6" t="e">
        <f ca="1">IF('Log_working_3-way'!$D553="","",'True_Odds_Calculator_3-way'!N548/'True_Odds_Calculator_3-way'!A548-1)</f>
        <v>#NAME?</v>
      </c>
      <c r="I553" s="6" t="e">
        <f ca="1">IF('Log_working_3-way'!$D553="","",'True_Odds_Calculator_3-way'!O548/'True_Odds_Calculator_3-way'!B548-1)</f>
        <v>#NAME?</v>
      </c>
      <c r="J553" s="6" t="e">
        <f ca="1">IF('Log_working_3-way'!$D553="","",'True_Odds_Calculator_3-way'!#REF!/'True_Odds_Calculator_3-way'!C548-1)</f>
        <v>#NAME?</v>
      </c>
      <c r="K553" s="6" t="e">
        <f ca="1">IF('Log_working_3-way'!$D553="","",1/'True_Odds_Calculator_3-way'!A548+1/'True_Odds_Calculator_3-way'!B548+1/'True_Odds_Calculator_3-way'!C548-1)</f>
        <v>#NAME?</v>
      </c>
    </row>
    <row r="554" spans="4:11" x14ac:dyDescent="0.25">
      <c r="D554" t="e">
        <f ca="1">solve_for_c('True_Odds_Calculator_3-way'!A549,'True_Odds_Calculator_3-way'!B549,'True_Odds_Calculator_3-way'!C549,'Log_working_3-way'!B$1,'Log_working_3-way'!B$2)</f>
        <v>#NAME?</v>
      </c>
      <c r="F554" s="6" t="e">
        <f ca="1">IF('Log_working_3-way'!D554="","",1/'True_Odds_Calculator_3-way'!N549+1/'True_Odds_Calculator_3-way'!O549+1/'True_Odds_Calculator_3-way'!#REF!-1)</f>
        <v>#NAME?</v>
      </c>
      <c r="H554" s="6" t="e">
        <f ca="1">IF('Log_working_3-way'!$D554="","",'True_Odds_Calculator_3-way'!N549/'True_Odds_Calculator_3-way'!A549-1)</f>
        <v>#NAME?</v>
      </c>
      <c r="I554" s="6" t="e">
        <f ca="1">IF('Log_working_3-way'!$D554="","",'True_Odds_Calculator_3-way'!O549/'True_Odds_Calculator_3-way'!B549-1)</f>
        <v>#NAME?</v>
      </c>
      <c r="J554" s="6" t="e">
        <f ca="1">IF('Log_working_3-way'!$D554="","",'True_Odds_Calculator_3-way'!#REF!/'True_Odds_Calculator_3-way'!C549-1)</f>
        <v>#NAME?</v>
      </c>
      <c r="K554" s="6" t="e">
        <f ca="1">IF('Log_working_3-way'!$D554="","",1/'True_Odds_Calculator_3-way'!A549+1/'True_Odds_Calculator_3-way'!B549+1/'True_Odds_Calculator_3-way'!C549-1)</f>
        <v>#NAME?</v>
      </c>
    </row>
    <row r="555" spans="4:11" x14ac:dyDescent="0.25">
      <c r="D555" t="e">
        <f ca="1">solve_for_c('True_Odds_Calculator_3-way'!A550,'True_Odds_Calculator_3-way'!B550,'True_Odds_Calculator_3-way'!C550,'Log_working_3-way'!B$1,'Log_working_3-way'!B$2)</f>
        <v>#NAME?</v>
      </c>
      <c r="F555" s="6" t="e">
        <f ca="1">IF('Log_working_3-way'!D555="","",1/'True_Odds_Calculator_3-way'!N550+1/'True_Odds_Calculator_3-way'!O550+1/'True_Odds_Calculator_3-way'!#REF!-1)</f>
        <v>#NAME?</v>
      </c>
      <c r="H555" s="6" t="e">
        <f ca="1">IF('Log_working_3-way'!$D555="","",'True_Odds_Calculator_3-way'!N550/'True_Odds_Calculator_3-way'!A550-1)</f>
        <v>#NAME?</v>
      </c>
      <c r="I555" s="6" t="e">
        <f ca="1">IF('Log_working_3-way'!$D555="","",'True_Odds_Calculator_3-way'!O550/'True_Odds_Calculator_3-way'!B550-1)</f>
        <v>#NAME?</v>
      </c>
      <c r="J555" s="6" t="e">
        <f ca="1">IF('Log_working_3-way'!$D555="","",'True_Odds_Calculator_3-way'!#REF!/'True_Odds_Calculator_3-way'!C550-1)</f>
        <v>#NAME?</v>
      </c>
      <c r="K555" s="6" t="e">
        <f ca="1">IF('Log_working_3-way'!$D555="","",1/'True_Odds_Calculator_3-way'!A550+1/'True_Odds_Calculator_3-way'!B550+1/'True_Odds_Calculator_3-way'!C550-1)</f>
        <v>#NAME?</v>
      </c>
    </row>
    <row r="556" spans="4:11" x14ac:dyDescent="0.25">
      <c r="D556" t="e">
        <f ca="1">solve_for_c('True_Odds_Calculator_3-way'!A551,'True_Odds_Calculator_3-way'!B551,'True_Odds_Calculator_3-way'!C551,'Log_working_3-way'!B$1,'Log_working_3-way'!B$2)</f>
        <v>#NAME?</v>
      </c>
      <c r="F556" s="6" t="e">
        <f ca="1">IF('Log_working_3-way'!D556="","",1/'True_Odds_Calculator_3-way'!N551+1/'True_Odds_Calculator_3-way'!O551+1/'True_Odds_Calculator_3-way'!#REF!-1)</f>
        <v>#NAME?</v>
      </c>
      <c r="H556" s="6" t="e">
        <f ca="1">IF('Log_working_3-way'!$D556="","",'True_Odds_Calculator_3-way'!N551/'True_Odds_Calculator_3-way'!A551-1)</f>
        <v>#NAME?</v>
      </c>
      <c r="I556" s="6" t="e">
        <f ca="1">IF('Log_working_3-way'!$D556="","",'True_Odds_Calculator_3-way'!O551/'True_Odds_Calculator_3-way'!B551-1)</f>
        <v>#NAME?</v>
      </c>
      <c r="J556" s="6" t="e">
        <f ca="1">IF('Log_working_3-way'!$D556="","",'True_Odds_Calculator_3-way'!#REF!/'True_Odds_Calculator_3-way'!C551-1)</f>
        <v>#NAME?</v>
      </c>
      <c r="K556" s="6" t="e">
        <f ca="1">IF('Log_working_3-way'!$D556="","",1/'True_Odds_Calculator_3-way'!A551+1/'True_Odds_Calculator_3-way'!B551+1/'True_Odds_Calculator_3-way'!C551-1)</f>
        <v>#NAME?</v>
      </c>
    </row>
    <row r="557" spans="4:11" x14ac:dyDescent="0.25">
      <c r="D557" t="e">
        <f ca="1">solve_for_c('True_Odds_Calculator_3-way'!A552,'True_Odds_Calculator_3-way'!B552,'True_Odds_Calculator_3-way'!C552,'Log_working_3-way'!B$1,'Log_working_3-way'!B$2)</f>
        <v>#NAME?</v>
      </c>
      <c r="F557" s="6" t="e">
        <f ca="1">IF('Log_working_3-way'!D557="","",1/'True_Odds_Calculator_3-way'!N552+1/'True_Odds_Calculator_3-way'!O552+1/'True_Odds_Calculator_3-way'!#REF!-1)</f>
        <v>#NAME?</v>
      </c>
      <c r="H557" s="6" t="e">
        <f ca="1">IF('Log_working_3-way'!$D557="","",'True_Odds_Calculator_3-way'!N552/'True_Odds_Calculator_3-way'!A552-1)</f>
        <v>#NAME?</v>
      </c>
      <c r="I557" s="6" t="e">
        <f ca="1">IF('Log_working_3-way'!$D557="","",'True_Odds_Calculator_3-way'!O552/'True_Odds_Calculator_3-way'!B552-1)</f>
        <v>#NAME?</v>
      </c>
      <c r="J557" s="6" t="e">
        <f ca="1">IF('Log_working_3-way'!$D557="","",'True_Odds_Calculator_3-way'!#REF!/'True_Odds_Calculator_3-way'!C552-1)</f>
        <v>#NAME?</v>
      </c>
      <c r="K557" s="6" t="e">
        <f ca="1">IF('Log_working_3-way'!$D557="","",1/'True_Odds_Calculator_3-way'!A552+1/'True_Odds_Calculator_3-way'!B552+1/'True_Odds_Calculator_3-way'!C552-1)</f>
        <v>#NAME?</v>
      </c>
    </row>
    <row r="558" spans="4:11" x14ac:dyDescent="0.25">
      <c r="D558" t="e">
        <f ca="1">solve_for_c('True_Odds_Calculator_3-way'!A553,'True_Odds_Calculator_3-way'!B553,'True_Odds_Calculator_3-way'!C553,'Log_working_3-way'!B$1,'Log_working_3-way'!B$2)</f>
        <v>#NAME?</v>
      </c>
      <c r="F558" s="6" t="e">
        <f ca="1">IF('Log_working_3-way'!D558="","",1/'True_Odds_Calculator_3-way'!N553+1/'True_Odds_Calculator_3-way'!O553+1/'True_Odds_Calculator_3-way'!#REF!-1)</f>
        <v>#NAME?</v>
      </c>
      <c r="H558" s="6" t="e">
        <f ca="1">IF('Log_working_3-way'!$D558="","",'True_Odds_Calculator_3-way'!N553/'True_Odds_Calculator_3-way'!A553-1)</f>
        <v>#NAME?</v>
      </c>
      <c r="I558" s="6" t="e">
        <f ca="1">IF('Log_working_3-way'!$D558="","",'True_Odds_Calculator_3-way'!O553/'True_Odds_Calculator_3-way'!B553-1)</f>
        <v>#NAME?</v>
      </c>
      <c r="J558" s="6" t="e">
        <f ca="1">IF('Log_working_3-way'!$D558="","",'True_Odds_Calculator_3-way'!#REF!/'True_Odds_Calculator_3-way'!C553-1)</f>
        <v>#NAME?</v>
      </c>
      <c r="K558" s="6" t="e">
        <f ca="1">IF('Log_working_3-way'!$D558="","",1/'True_Odds_Calculator_3-way'!A553+1/'True_Odds_Calculator_3-way'!B553+1/'True_Odds_Calculator_3-way'!C553-1)</f>
        <v>#NAME?</v>
      </c>
    </row>
    <row r="559" spans="4:11" x14ac:dyDescent="0.25">
      <c r="D559" t="e">
        <f ca="1">solve_for_c('True_Odds_Calculator_3-way'!A554,'True_Odds_Calculator_3-way'!B554,'True_Odds_Calculator_3-way'!C554,'Log_working_3-way'!B$1,'Log_working_3-way'!B$2)</f>
        <v>#NAME?</v>
      </c>
      <c r="F559" s="6" t="e">
        <f ca="1">IF('Log_working_3-way'!D559="","",1/'True_Odds_Calculator_3-way'!N554+1/'True_Odds_Calculator_3-way'!O554+1/'True_Odds_Calculator_3-way'!#REF!-1)</f>
        <v>#NAME?</v>
      </c>
      <c r="H559" s="6" t="e">
        <f ca="1">IF('Log_working_3-way'!$D559="","",'True_Odds_Calculator_3-way'!N554/'True_Odds_Calculator_3-way'!A554-1)</f>
        <v>#NAME?</v>
      </c>
      <c r="I559" s="6" t="e">
        <f ca="1">IF('Log_working_3-way'!$D559="","",'True_Odds_Calculator_3-way'!O554/'True_Odds_Calculator_3-way'!B554-1)</f>
        <v>#NAME?</v>
      </c>
      <c r="J559" s="6" t="e">
        <f ca="1">IF('Log_working_3-way'!$D559="","",'True_Odds_Calculator_3-way'!#REF!/'True_Odds_Calculator_3-way'!C554-1)</f>
        <v>#NAME?</v>
      </c>
      <c r="K559" s="6" t="e">
        <f ca="1">IF('Log_working_3-way'!$D559="","",1/'True_Odds_Calculator_3-way'!A554+1/'True_Odds_Calculator_3-way'!B554+1/'True_Odds_Calculator_3-way'!C554-1)</f>
        <v>#NAME?</v>
      </c>
    </row>
    <row r="560" spans="4:11" x14ac:dyDescent="0.25">
      <c r="D560" t="e">
        <f ca="1">solve_for_c('True_Odds_Calculator_3-way'!A555,'True_Odds_Calculator_3-way'!B555,'True_Odds_Calculator_3-way'!C555,'Log_working_3-way'!B$1,'Log_working_3-way'!B$2)</f>
        <v>#NAME?</v>
      </c>
      <c r="F560" s="6" t="e">
        <f ca="1">IF('Log_working_3-way'!D560="","",1/'True_Odds_Calculator_3-way'!N555+1/'True_Odds_Calculator_3-way'!O555+1/'True_Odds_Calculator_3-way'!#REF!-1)</f>
        <v>#NAME?</v>
      </c>
      <c r="H560" s="6" t="e">
        <f ca="1">IF('Log_working_3-way'!$D560="","",'True_Odds_Calculator_3-way'!N555/'True_Odds_Calculator_3-way'!A555-1)</f>
        <v>#NAME?</v>
      </c>
      <c r="I560" s="6" t="e">
        <f ca="1">IF('Log_working_3-way'!$D560="","",'True_Odds_Calculator_3-way'!O555/'True_Odds_Calculator_3-way'!B555-1)</f>
        <v>#NAME?</v>
      </c>
      <c r="J560" s="6" t="e">
        <f ca="1">IF('Log_working_3-way'!$D560="","",'True_Odds_Calculator_3-way'!#REF!/'True_Odds_Calculator_3-way'!C555-1)</f>
        <v>#NAME?</v>
      </c>
      <c r="K560" s="6" t="e">
        <f ca="1">IF('Log_working_3-way'!$D560="","",1/'True_Odds_Calculator_3-way'!A555+1/'True_Odds_Calculator_3-way'!B555+1/'True_Odds_Calculator_3-way'!C555-1)</f>
        <v>#NAME?</v>
      </c>
    </row>
    <row r="561" spans="4:11" x14ac:dyDescent="0.25">
      <c r="D561" t="e">
        <f ca="1">solve_for_c('True_Odds_Calculator_3-way'!A556,'True_Odds_Calculator_3-way'!B556,'True_Odds_Calculator_3-way'!C556,'Log_working_3-way'!B$1,'Log_working_3-way'!B$2)</f>
        <v>#NAME?</v>
      </c>
      <c r="F561" s="6" t="e">
        <f ca="1">IF('Log_working_3-way'!D561="","",1/'True_Odds_Calculator_3-way'!N556+1/'True_Odds_Calculator_3-way'!O556+1/'True_Odds_Calculator_3-way'!#REF!-1)</f>
        <v>#NAME?</v>
      </c>
      <c r="H561" s="6" t="e">
        <f ca="1">IF('Log_working_3-way'!$D561="","",'True_Odds_Calculator_3-way'!N556/'True_Odds_Calculator_3-way'!A556-1)</f>
        <v>#NAME?</v>
      </c>
      <c r="I561" s="6" t="e">
        <f ca="1">IF('Log_working_3-way'!$D561="","",'True_Odds_Calculator_3-way'!O556/'True_Odds_Calculator_3-way'!B556-1)</f>
        <v>#NAME?</v>
      </c>
      <c r="J561" s="6" t="e">
        <f ca="1">IF('Log_working_3-way'!$D561="","",'True_Odds_Calculator_3-way'!#REF!/'True_Odds_Calculator_3-way'!C556-1)</f>
        <v>#NAME?</v>
      </c>
      <c r="K561" s="6" t="e">
        <f ca="1">IF('Log_working_3-way'!$D561="","",1/'True_Odds_Calculator_3-way'!A556+1/'True_Odds_Calculator_3-way'!B556+1/'True_Odds_Calculator_3-way'!C556-1)</f>
        <v>#NAME?</v>
      </c>
    </row>
    <row r="562" spans="4:11" x14ac:dyDescent="0.25">
      <c r="D562" t="e">
        <f ca="1">solve_for_c('True_Odds_Calculator_3-way'!A557,'True_Odds_Calculator_3-way'!B557,'True_Odds_Calculator_3-way'!C557,'Log_working_3-way'!B$1,'Log_working_3-way'!B$2)</f>
        <v>#NAME?</v>
      </c>
      <c r="F562" s="6" t="e">
        <f ca="1">IF('Log_working_3-way'!D562="","",1/'True_Odds_Calculator_3-way'!N557+1/'True_Odds_Calculator_3-way'!O557+1/'True_Odds_Calculator_3-way'!#REF!-1)</f>
        <v>#NAME?</v>
      </c>
      <c r="H562" s="6" t="e">
        <f ca="1">IF('Log_working_3-way'!$D562="","",'True_Odds_Calculator_3-way'!N557/'True_Odds_Calculator_3-way'!A557-1)</f>
        <v>#NAME?</v>
      </c>
      <c r="I562" s="6" t="e">
        <f ca="1">IF('Log_working_3-way'!$D562="","",'True_Odds_Calculator_3-way'!O557/'True_Odds_Calculator_3-way'!B557-1)</f>
        <v>#NAME?</v>
      </c>
      <c r="J562" s="6" t="e">
        <f ca="1">IF('Log_working_3-way'!$D562="","",'True_Odds_Calculator_3-way'!#REF!/'True_Odds_Calculator_3-way'!C557-1)</f>
        <v>#NAME?</v>
      </c>
      <c r="K562" s="6" t="e">
        <f ca="1">IF('Log_working_3-way'!$D562="","",1/'True_Odds_Calculator_3-way'!A557+1/'True_Odds_Calculator_3-way'!B557+1/'True_Odds_Calculator_3-way'!C557-1)</f>
        <v>#NAME?</v>
      </c>
    </row>
    <row r="563" spans="4:11" x14ac:dyDescent="0.25">
      <c r="D563" t="e">
        <f ca="1">solve_for_c('True_Odds_Calculator_3-way'!A558,'True_Odds_Calculator_3-way'!B558,'True_Odds_Calculator_3-way'!C558,'Log_working_3-way'!B$1,'Log_working_3-way'!B$2)</f>
        <v>#NAME?</v>
      </c>
      <c r="F563" s="6" t="e">
        <f ca="1">IF('Log_working_3-way'!D563="","",1/'True_Odds_Calculator_3-way'!N558+1/'True_Odds_Calculator_3-way'!O558+1/'True_Odds_Calculator_3-way'!#REF!-1)</f>
        <v>#NAME?</v>
      </c>
      <c r="H563" s="6" t="e">
        <f ca="1">IF('Log_working_3-way'!$D563="","",'True_Odds_Calculator_3-way'!N558/'True_Odds_Calculator_3-way'!A558-1)</f>
        <v>#NAME?</v>
      </c>
      <c r="I563" s="6" t="e">
        <f ca="1">IF('Log_working_3-way'!$D563="","",'True_Odds_Calculator_3-way'!O558/'True_Odds_Calculator_3-way'!B558-1)</f>
        <v>#NAME?</v>
      </c>
      <c r="J563" s="6" t="e">
        <f ca="1">IF('Log_working_3-way'!$D563="","",'True_Odds_Calculator_3-way'!#REF!/'True_Odds_Calculator_3-way'!C558-1)</f>
        <v>#NAME?</v>
      </c>
      <c r="K563" s="6" t="e">
        <f ca="1">IF('Log_working_3-way'!$D563="","",1/'True_Odds_Calculator_3-way'!A558+1/'True_Odds_Calculator_3-way'!B558+1/'True_Odds_Calculator_3-way'!C558-1)</f>
        <v>#NAME?</v>
      </c>
    </row>
    <row r="564" spans="4:11" x14ac:dyDescent="0.25">
      <c r="D564" t="e">
        <f ca="1">solve_for_c('True_Odds_Calculator_3-way'!A559,'True_Odds_Calculator_3-way'!B559,'True_Odds_Calculator_3-way'!C559,'Log_working_3-way'!B$1,'Log_working_3-way'!B$2)</f>
        <v>#NAME?</v>
      </c>
      <c r="F564" s="6" t="e">
        <f ca="1">IF('Log_working_3-way'!D564="","",1/'True_Odds_Calculator_3-way'!N559+1/'True_Odds_Calculator_3-way'!O559+1/'True_Odds_Calculator_3-way'!#REF!-1)</f>
        <v>#NAME?</v>
      </c>
      <c r="H564" s="6" t="e">
        <f ca="1">IF('Log_working_3-way'!$D564="","",'True_Odds_Calculator_3-way'!N559/'True_Odds_Calculator_3-way'!A559-1)</f>
        <v>#NAME?</v>
      </c>
      <c r="I564" s="6" t="e">
        <f ca="1">IF('Log_working_3-way'!$D564="","",'True_Odds_Calculator_3-way'!O559/'True_Odds_Calculator_3-way'!B559-1)</f>
        <v>#NAME?</v>
      </c>
      <c r="J564" s="6" t="e">
        <f ca="1">IF('Log_working_3-way'!$D564="","",'True_Odds_Calculator_3-way'!#REF!/'True_Odds_Calculator_3-way'!C559-1)</f>
        <v>#NAME?</v>
      </c>
      <c r="K564" s="6" t="e">
        <f ca="1">IF('Log_working_3-way'!$D564="","",1/'True_Odds_Calculator_3-way'!A559+1/'True_Odds_Calculator_3-way'!B559+1/'True_Odds_Calculator_3-way'!C559-1)</f>
        <v>#NAME?</v>
      </c>
    </row>
    <row r="565" spans="4:11" x14ac:dyDescent="0.25">
      <c r="D565" t="e">
        <f ca="1">solve_for_c('True_Odds_Calculator_3-way'!A560,'True_Odds_Calculator_3-way'!B560,'True_Odds_Calculator_3-way'!C560,'Log_working_3-way'!B$1,'Log_working_3-way'!B$2)</f>
        <v>#NAME?</v>
      </c>
      <c r="F565" s="6" t="e">
        <f ca="1">IF('Log_working_3-way'!D565="","",1/'True_Odds_Calculator_3-way'!N560+1/'True_Odds_Calculator_3-way'!O560+1/'True_Odds_Calculator_3-way'!#REF!-1)</f>
        <v>#NAME?</v>
      </c>
      <c r="H565" s="6" t="e">
        <f ca="1">IF('Log_working_3-way'!$D565="","",'True_Odds_Calculator_3-way'!N560/'True_Odds_Calculator_3-way'!A560-1)</f>
        <v>#NAME?</v>
      </c>
      <c r="I565" s="6" t="e">
        <f ca="1">IF('Log_working_3-way'!$D565="","",'True_Odds_Calculator_3-way'!O560/'True_Odds_Calculator_3-way'!B560-1)</f>
        <v>#NAME?</v>
      </c>
      <c r="J565" s="6" t="e">
        <f ca="1">IF('Log_working_3-way'!$D565="","",'True_Odds_Calculator_3-way'!#REF!/'True_Odds_Calculator_3-way'!C560-1)</f>
        <v>#NAME?</v>
      </c>
      <c r="K565" s="6" t="e">
        <f ca="1">IF('Log_working_3-way'!$D565="","",1/'True_Odds_Calculator_3-way'!A560+1/'True_Odds_Calculator_3-way'!B560+1/'True_Odds_Calculator_3-way'!C560-1)</f>
        <v>#NAME?</v>
      </c>
    </row>
    <row r="566" spans="4:11" x14ac:dyDescent="0.25">
      <c r="D566" t="e">
        <f ca="1">solve_for_c('True_Odds_Calculator_3-way'!A561,'True_Odds_Calculator_3-way'!B561,'True_Odds_Calculator_3-way'!C561,'Log_working_3-way'!B$1,'Log_working_3-way'!B$2)</f>
        <v>#NAME?</v>
      </c>
      <c r="F566" s="6" t="e">
        <f ca="1">IF('Log_working_3-way'!D566="","",1/'True_Odds_Calculator_3-way'!N561+1/'True_Odds_Calculator_3-way'!O561+1/'True_Odds_Calculator_3-way'!#REF!-1)</f>
        <v>#NAME?</v>
      </c>
      <c r="H566" s="6" t="e">
        <f ca="1">IF('Log_working_3-way'!$D566="","",'True_Odds_Calculator_3-way'!N561/'True_Odds_Calculator_3-way'!A561-1)</f>
        <v>#NAME?</v>
      </c>
      <c r="I566" s="6" t="e">
        <f ca="1">IF('Log_working_3-way'!$D566="","",'True_Odds_Calculator_3-way'!O561/'True_Odds_Calculator_3-way'!B561-1)</f>
        <v>#NAME?</v>
      </c>
      <c r="J566" s="6" t="e">
        <f ca="1">IF('Log_working_3-way'!$D566="","",'True_Odds_Calculator_3-way'!#REF!/'True_Odds_Calculator_3-way'!C561-1)</f>
        <v>#NAME?</v>
      </c>
      <c r="K566" s="6" t="e">
        <f ca="1">IF('Log_working_3-way'!$D566="","",1/'True_Odds_Calculator_3-way'!A561+1/'True_Odds_Calculator_3-way'!B561+1/'True_Odds_Calculator_3-way'!C561-1)</f>
        <v>#NAME?</v>
      </c>
    </row>
    <row r="567" spans="4:11" x14ac:dyDescent="0.25">
      <c r="D567" t="e">
        <f ca="1">solve_for_c('True_Odds_Calculator_3-way'!A562,'True_Odds_Calculator_3-way'!B562,'True_Odds_Calculator_3-way'!C562,'Log_working_3-way'!B$1,'Log_working_3-way'!B$2)</f>
        <v>#NAME?</v>
      </c>
      <c r="F567" s="6" t="e">
        <f ca="1">IF('Log_working_3-way'!D567="","",1/'True_Odds_Calculator_3-way'!N562+1/'True_Odds_Calculator_3-way'!O562+1/'True_Odds_Calculator_3-way'!#REF!-1)</f>
        <v>#NAME?</v>
      </c>
      <c r="H567" s="6" t="e">
        <f ca="1">IF('Log_working_3-way'!$D567="","",'True_Odds_Calculator_3-way'!N562/'True_Odds_Calculator_3-way'!A562-1)</f>
        <v>#NAME?</v>
      </c>
      <c r="I567" s="6" t="e">
        <f ca="1">IF('Log_working_3-way'!$D567="","",'True_Odds_Calculator_3-way'!O562/'True_Odds_Calculator_3-way'!B562-1)</f>
        <v>#NAME?</v>
      </c>
      <c r="J567" s="6" t="e">
        <f ca="1">IF('Log_working_3-way'!$D567="","",'True_Odds_Calculator_3-way'!#REF!/'True_Odds_Calculator_3-way'!C562-1)</f>
        <v>#NAME?</v>
      </c>
      <c r="K567" s="6" t="e">
        <f ca="1">IF('Log_working_3-way'!$D567="","",1/'True_Odds_Calculator_3-way'!A562+1/'True_Odds_Calculator_3-way'!B562+1/'True_Odds_Calculator_3-way'!C562-1)</f>
        <v>#NAME?</v>
      </c>
    </row>
    <row r="568" spans="4:11" x14ac:dyDescent="0.25">
      <c r="D568" t="e">
        <f ca="1">solve_for_c('True_Odds_Calculator_3-way'!A563,'True_Odds_Calculator_3-way'!B563,'True_Odds_Calculator_3-way'!C563,'Log_working_3-way'!B$1,'Log_working_3-way'!B$2)</f>
        <v>#NAME?</v>
      </c>
      <c r="F568" s="6" t="e">
        <f ca="1">IF('Log_working_3-way'!D568="","",1/'True_Odds_Calculator_3-way'!N563+1/'True_Odds_Calculator_3-way'!O563+1/'True_Odds_Calculator_3-way'!#REF!-1)</f>
        <v>#NAME?</v>
      </c>
      <c r="H568" s="6" t="e">
        <f ca="1">IF('Log_working_3-way'!$D568="","",'True_Odds_Calculator_3-way'!N563/'True_Odds_Calculator_3-way'!A563-1)</f>
        <v>#NAME?</v>
      </c>
      <c r="I568" s="6" t="e">
        <f ca="1">IF('Log_working_3-way'!$D568="","",'True_Odds_Calculator_3-way'!O563/'True_Odds_Calculator_3-way'!B563-1)</f>
        <v>#NAME?</v>
      </c>
      <c r="J568" s="6" t="e">
        <f ca="1">IF('Log_working_3-way'!$D568="","",'True_Odds_Calculator_3-way'!#REF!/'True_Odds_Calculator_3-way'!C563-1)</f>
        <v>#NAME?</v>
      </c>
      <c r="K568" s="6" t="e">
        <f ca="1">IF('Log_working_3-way'!$D568="","",1/'True_Odds_Calculator_3-way'!A563+1/'True_Odds_Calculator_3-way'!B563+1/'True_Odds_Calculator_3-way'!C563-1)</f>
        <v>#NAME?</v>
      </c>
    </row>
    <row r="569" spans="4:11" x14ac:dyDescent="0.25">
      <c r="D569" t="e">
        <f ca="1">solve_for_c('True_Odds_Calculator_3-way'!A564,'True_Odds_Calculator_3-way'!B564,'True_Odds_Calculator_3-way'!C564,'Log_working_3-way'!B$1,'Log_working_3-way'!B$2)</f>
        <v>#NAME?</v>
      </c>
      <c r="F569" s="6" t="e">
        <f ca="1">IF('Log_working_3-way'!D569="","",1/'True_Odds_Calculator_3-way'!N564+1/'True_Odds_Calculator_3-way'!O564+1/'True_Odds_Calculator_3-way'!#REF!-1)</f>
        <v>#NAME?</v>
      </c>
      <c r="H569" s="6" t="e">
        <f ca="1">IF('Log_working_3-way'!$D569="","",'True_Odds_Calculator_3-way'!N564/'True_Odds_Calculator_3-way'!A564-1)</f>
        <v>#NAME?</v>
      </c>
      <c r="I569" s="6" t="e">
        <f ca="1">IF('Log_working_3-way'!$D569="","",'True_Odds_Calculator_3-way'!O564/'True_Odds_Calculator_3-way'!B564-1)</f>
        <v>#NAME?</v>
      </c>
      <c r="J569" s="6" t="e">
        <f ca="1">IF('Log_working_3-way'!$D569="","",'True_Odds_Calculator_3-way'!#REF!/'True_Odds_Calculator_3-way'!C564-1)</f>
        <v>#NAME?</v>
      </c>
      <c r="K569" s="6" t="e">
        <f ca="1">IF('Log_working_3-way'!$D569="","",1/'True_Odds_Calculator_3-way'!A564+1/'True_Odds_Calculator_3-way'!B564+1/'True_Odds_Calculator_3-way'!C564-1)</f>
        <v>#NAME?</v>
      </c>
    </row>
    <row r="570" spans="4:11" x14ac:dyDescent="0.25">
      <c r="D570" t="e">
        <f ca="1">solve_for_c('True_Odds_Calculator_3-way'!A565,'True_Odds_Calculator_3-way'!B565,'True_Odds_Calculator_3-way'!C565,'Log_working_3-way'!B$1,'Log_working_3-way'!B$2)</f>
        <v>#NAME?</v>
      </c>
      <c r="F570" s="6" t="e">
        <f ca="1">IF('Log_working_3-way'!D570="","",1/'True_Odds_Calculator_3-way'!N565+1/'True_Odds_Calculator_3-way'!O565+1/'True_Odds_Calculator_3-way'!#REF!-1)</f>
        <v>#NAME?</v>
      </c>
      <c r="H570" s="6" t="e">
        <f ca="1">IF('Log_working_3-way'!$D570="","",'True_Odds_Calculator_3-way'!N565/'True_Odds_Calculator_3-way'!A565-1)</f>
        <v>#NAME?</v>
      </c>
      <c r="I570" s="6" t="e">
        <f ca="1">IF('Log_working_3-way'!$D570="","",'True_Odds_Calculator_3-way'!O565/'True_Odds_Calculator_3-way'!B565-1)</f>
        <v>#NAME?</v>
      </c>
      <c r="J570" s="6" t="e">
        <f ca="1">IF('Log_working_3-way'!$D570="","",'True_Odds_Calculator_3-way'!#REF!/'True_Odds_Calculator_3-way'!C565-1)</f>
        <v>#NAME?</v>
      </c>
      <c r="K570" s="6" t="e">
        <f ca="1">IF('Log_working_3-way'!$D570="","",1/'True_Odds_Calculator_3-way'!A565+1/'True_Odds_Calculator_3-way'!B565+1/'True_Odds_Calculator_3-way'!C565-1)</f>
        <v>#NAME?</v>
      </c>
    </row>
    <row r="571" spans="4:11" x14ac:dyDescent="0.25">
      <c r="D571" t="e">
        <f ca="1">solve_for_c('True_Odds_Calculator_3-way'!A566,'True_Odds_Calculator_3-way'!B566,'True_Odds_Calculator_3-way'!C566,'Log_working_3-way'!B$1,'Log_working_3-way'!B$2)</f>
        <v>#NAME?</v>
      </c>
      <c r="F571" s="6" t="e">
        <f ca="1">IF('Log_working_3-way'!D571="","",1/'True_Odds_Calculator_3-way'!N566+1/'True_Odds_Calculator_3-way'!O566+1/'True_Odds_Calculator_3-way'!#REF!-1)</f>
        <v>#NAME?</v>
      </c>
      <c r="H571" s="6" t="e">
        <f ca="1">IF('Log_working_3-way'!$D571="","",'True_Odds_Calculator_3-way'!N566/'True_Odds_Calculator_3-way'!A566-1)</f>
        <v>#NAME?</v>
      </c>
      <c r="I571" s="6" t="e">
        <f ca="1">IF('Log_working_3-way'!$D571="","",'True_Odds_Calculator_3-way'!O566/'True_Odds_Calculator_3-way'!B566-1)</f>
        <v>#NAME?</v>
      </c>
      <c r="J571" s="6" t="e">
        <f ca="1">IF('Log_working_3-way'!$D571="","",'True_Odds_Calculator_3-way'!#REF!/'True_Odds_Calculator_3-way'!C566-1)</f>
        <v>#NAME?</v>
      </c>
      <c r="K571" s="6" t="e">
        <f ca="1">IF('Log_working_3-way'!$D571="","",1/'True_Odds_Calculator_3-way'!A566+1/'True_Odds_Calculator_3-way'!B566+1/'True_Odds_Calculator_3-way'!C566-1)</f>
        <v>#NAME?</v>
      </c>
    </row>
    <row r="572" spans="4:11" x14ac:dyDescent="0.25">
      <c r="D572" t="e">
        <f ca="1">solve_for_c('True_Odds_Calculator_3-way'!A567,'True_Odds_Calculator_3-way'!B567,'True_Odds_Calculator_3-way'!C567,'Log_working_3-way'!B$1,'Log_working_3-way'!B$2)</f>
        <v>#NAME?</v>
      </c>
      <c r="F572" s="6" t="e">
        <f ca="1">IF('Log_working_3-way'!D572="","",1/'True_Odds_Calculator_3-way'!N567+1/'True_Odds_Calculator_3-way'!O567+1/'True_Odds_Calculator_3-way'!#REF!-1)</f>
        <v>#NAME?</v>
      </c>
      <c r="H572" s="6" t="e">
        <f ca="1">IF('Log_working_3-way'!$D572="","",'True_Odds_Calculator_3-way'!N567/'True_Odds_Calculator_3-way'!A567-1)</f>
        <v>#NAME?</v>
      </c>
      <c r="I572" s="6" t="e">
        <f ca="1">IF('Log_working_3-way'!$D572="","",'True_Odds_Calculator_3-way'!O567/'True_Odds_Calculator_3-way'!B567-1)</f>
        <v>#NAME?</v>
      </c>
      <c r="J572" s="6" t="e">
        <f ca="1">IF('Log_working_3-way'!$D572="","",'True_Odds_Calculator_3-way'!#REF!/'True_Odds_Calculator_3-way'!C567-1)</f>
        <v>#NAME?</v>
      </c>
      <c r="K572" s="6" t="e">
        <f ca="1">IF('Log_working_3-way'!$D572="","",1/'True_Odds_Calculator_3-way'!A567+1/'True_Odds_Calculator_3-way'!B567+1/'True_Odds_Calculator_3-way'!C567-1)</f>
        <v>#NAME?</v>
      </c>
    </row>
    <row r="573" spans="4:11" x14ac:dyDescent="0.25">
      <c r="D573" t="e">
        <f ca="1">solve_for_c('True_Odds_Calculator_3-way'!A568,'True_Odds_Calculator_3-way'!B568,'True_Odds_Calculator_3-way'!C568,'Log_working_3-way'!B$1,'Log_working_3-way'!B$2)</f>
        <v>#NAME?</v>
      </c>
      <c r="F573" s="6" t="e">
        <f ca="1">IF('Log_working_3-way'!D573="","",1/'True_Odds_Calculator_3-way'!N568+1/'True_Odds_Calculator_3-way'!O568+1/'True_Odds_Calculator_3-way'!#REF!-1)</f>
        <v>#NAME?</v>
      </c>
      <c r="H573" s="6" t="e">
        <f ca="1">IF('Log_working_3-way'!$D573="","",'True_Odds_Calculator_3-way'!N568/'True_Odds_Calculator_3-way'!A568-1)</f>
        <v>#NAME?</v>
      </c>
      <c r="I573" s="6" t="e">
        <f ca="1">IF('Log_working_3-way'!$D573="","",'True_Odds_Calculator_3-way'!O568/'True_Odds_Calculator_3-way'!B568-1)</f>
        <v>#NAME?</v>
      </c>
      <c r="J573" s="6" t="e">
        <f ca="1">IF('Log_working_3-way'!$D573="","",'True_Odds_Calculator_3-way'!#REF!/'True_Odds_Calculator_3-way'!C568-1)</f>
        <v>#NAME?</v>
      </c>
      <c r="K573" s="6" t="e">
        <f ca="1">IF('Log_working_3-way'!$D573="","",1/'True_Odds_Calculator_3-way'!A568+1/'True_Odds_Calculator_3-way'!B568+1/'True_Odds_Calculator_3-way'!C568-1)</f>
        <v>#NAME?</v>
      </c>
    </row>
    <row r="574" spans="4:11" x14ac:dyDescent="0.25">
      <c r="D574" t="e">
        <f ca="1">solve_for_c('True_Odds_Calculator_3-way'!A569,'True_Odds_Calculator_3-way'!B569,'True_Odds_Calculator_3-way'!C569,'Log_working_3-way'!B$1,'Log_working_3-way'!B$2)</f>
        <v>#NAME?</v>
      </c>
      <c r="F574" s="6" t="e">
        <f ca="1">IF('Log_working_3-way'!D574="","",1/'True_Odds_Calculator_3-way'!N569+1/'True_Odds_Calculator_3-way'!O569+1/'True_Odds_Calculator_3-way'!#REF!-1)</f>
        <v>#NAME?</v>
      </c>
      <c r="H574" s="6" t="e">
        <f ca="1">IF('Log_working_3-way'!$D574="","",'True_Odds_Calculator_3-way'!N569/'True_Odds_Calculator_3-way'!A569-1)</f>
        <v>#NAME?</v>
      </c>
      <c r="I574" s="6" t="e">
        <f ca="1">IF('Log_working_3-way'!$D574="","",'True_Odds_Calculator_3-way'!O569/'True_Odds_Calculator_3-way'!B569-1)</f>
        <v>#NAME?</v>
      </c>
      <c r="J574" s="6" t="e">
        <f ca="1">IF('Log_working_3-way'!$D574="","",'True_Odds_Calculator_3-way'!#REF!/'True_Odds_Calculator_3-way'!C569-1)</f>
        <v>#NAME?</v>
      </c>
      <c r="K574" s="6" t="e">
        <f ca="1">IF('Log_working_3-way'!$D574="","",1/'True_Odds_Calculator_3-way'!A569+1/'True_Odds_Calculator_3-way'!B569+1/'True_Odds_Calculator_3-way'!C569-1)</f>
        <v>#NAME?</v>
      </c>
    </row>
    <row r="575" spans="4:11" x14ac:dyDescent="0.25">
      <c r="D575" t="e">
        <f ca="1">solve_for_c('True_Odds_Calculator_3-way'!A570,'True_Odds_Calculator_3-way'!B570,'True_Odds_Calculator_3-way'!C570,'Log_working_3-way'!B$1,'Log_working_3-way'!B$2)</f>
        <v>#NAME?</v>
      </c>
      <c r="F575" s="6" t="e">
        <f ca="1">IF('Log_working_3-way'!D575="","",1/'True_Odds_Calculator_3-way'!N570+1/'True_Odds_Calculator_3-way'!O570+1/'True_Odds_Calculator_3-way'!#REF!-1)</f>
        <v>#NAME?</v>
      </c>
      <c r="H575" s="6" t="e">
        <f ca="1">IF('Log_working_3-way'!$D575="","",'True_Odds_Calculator_3-way'!N570/'True_Odds_Calculator_3-way'!A570-1)</f>
        <v>#NAME?</v>
      </c>
      <c r="I575" s="6" t="e">
        <f ca="1">IF('Log_working_3-way'!$D575="","",'True_Odds_Calculator_3-way'!O570/'True_Odds_Calculator_3-way'!B570-1)</f>
        <v>#NAME?</v>
      </c>
      <c r="J575" s="6" t="e">
        <f ca="1">IF('Log_working_3-way'!$D575="","",'True_Odds_Calculator_3-way'!#REF!/'True_Odds_Calculator_3-way'!C570-1)</f>
        <v>#NAME?</v>
      </c>
      <c r="K575" s="6" t="e">
        <f ca="1">IF('Log_working_3-way'!$D575="","",1/'True_Odds_Calculator_3-way'!A570+1/'True_Odds_Calculator_3-way'!B570+1/'True_Odds_Calculator_3-way'!C570-1)</f>
        <v>#NAME?</v>
      </c>
    </row>
    <row r="576" spans="4:11" x14ac:dyDescent="0.25">
      <c r="D576" t="e">
        <f ca="1">solve_for_c('True_Odds_Calculator_3-way'!A571,'True_Odds_Calculator_3-way'!B571,'True_Odds_Calculator_3-way'!C571,'Log_working_3-way'!B$1,'Log_working_3-way'!B$2)</f>
        <v>#NAME?</v>
      </c>
      <c r="F576" s="6" t="e">
        <f ca="1">IF('Log_working_3-way'!D576="","",1/'True_Odds_Calculator_3-way'!N571+1/'True_Odds_Calculator_3-way'!O571+1/'True_Odds_Calculator_3-way'!#REF!-1)</f>
        <v>#NAME?</v>
      </c>
      <c r="H576" s="6" t="e">
        <f ca="1">IF('Log_working_3-way'!$D576="","",'True_Odds_Calculator_3-way'!N571/'True_Odds_Calculator_3-way'!A571-1)</f>
        <v>#NAME?</v>
      </c>
      <c r="I576" s="6" t="e">
        <f ca="1">IF('Log_working_3-way'!$D576="","",'True_Odds_Calculator_3-way'!O571/'True_Odds_Calculator_3-way'!B571-1)</f>
        <v>#NAME?</v>
      </c>
      <c r="J576" s="6" t="e">
        <f ca="1">IF('Log_working_3-way'!$D576="","",'True_Odds_Calculator_3-way'!#REF!/'True_Odds_Calculator_3-way'!C571-1)</f>
        <v>#NAME?</v>
      </c>
      <c r="K576" s="6" t="e">
        <f ca="1">IF('Log_working_3-way'!$D576="","",1/'True_Odds_Calculator_3-way'!A571+1/'True_Odds_Calculator_3-way'!B571+1/'True_Odds_Calculator_3-way'!C571-1)</f>
        <v>#NAME?</v>
      </c>
    </row>
    <row r="577" spans="4:11" x14ac:dyDescent="0.25">
      <c r="D577" t="e">
        <f ca="1">solve_for_c('True_Odds_Calculator_3-way'!A572,'True_Odds_Calculator_3-way'!B572,'True_Odds_Calculator_3-way'!C572,'Log_working_3-way'!B$1,'Log_working_3-way'!B$2)</f>
        <v>#NAME?</v>
      </c>
      <c r="F577" s="6" t="e">
        <f ca="1">IF('Log_working_3-way'!D577="","",1/'True_Odds_Calculator_3-way'!N572+1/'True_Odds_Calculator_3-way'!O572+1/'True_Odds_Calculator_3-way'!#REF!-1)</f>
        <v>#NAME?</v>
      </c>
      <c r="H577" s="6" t="e">
        <f ca="1">IF('Log_working_3-way'!$D577="","",'True_Odds_Calculator_3-way'!N572/'True_Odds_Calculator_3-way'!A572-1)</f>
        <v>#NAME?</v>
      </c>
      <c r="I577" s="6" t="e">
        <f ca="1">IF('Log_working_3-way'!$D577="","",'True_Odds_Calculator_3-way'!O572/'True_Odds_Calculator_3-way'!B572-1)</f>
        <v>#NAME?</v>
      </c>
      <c r="J577" s="6" t="e">
        <f ca="1">IF('Log_working_3-way'!$D577="","",'True_Odds_Calculator_3-way'!#REF!/'True_Odds_Calculator_3-way'!C572-1)</f>
        <v>#NAME?</v>
      </c>
      <c r="K577" s="6" t="e">
        <f ca="1">IF('Log_working_3-way'!$D577="","",1/'True_Odds_Calculator_3-way'!A572+1/'True_Odds_Calculator_3-way'!B572+1/'True_Odds_Calculator_3-way'!C572-1)</f>
        <v>#NAME?</v>
      </c>
    </row>
    <row r="578" spans="4:11" x14ac:dyDescent="0.25">
      <c r="D578" t="e">
        <f ca="1">solve_for_c('True_Odds_Calculator_3-way'!A573,'True_Odds_Calculator_3-way'!B573,'True_Odds_Calculator_3-way'!C573,'Log_working_3-way'!B$1,'Log_working_3-way'!B$2)</f>
        <v>#NAME?</v>
      </c>
      <c r="F578" s="6" t="e">
        <f ca="1">IF('Log_working_3-way'!D578="","",1/'True_Odds_Calculator_3-way'!N573+1/'True_Odds_Calculator_3-way'!O573+1/'True_Odds_Calculator_3-way'!#REF!-1)</f>
        <v>#NAME?</v>
      </c>
      <c r="H578" s="6" t="e">
        <f ca="1">IF('Log_working_3-way'!$D578="","",'True_Odds_Calculator_3-way'!N573/'True_Odds_Calculator_3-way'!A573-1)</f>
        <v>#NAME?</v>
      </c>
      <c r="I578" s="6" t="e">
        <f ca="1">IF('Log_working_3-way'!$D578="","",'True_Odds_Calculator_3-way'!O573/'True_Odds_Calculator_3-way'!B573-1)</f>
        <v>#NAME?</v>
      </c>
      <c r="J578" s="6" t="e">
        <f ca="1">IF('Log_working_3-way'!$D578="","",'True_Odds_Calculator_3-way'!#REF!/'True_Odds_Calculator_3-way'!C573-1)</f>
        <v>#NAME?</v>
      </c>
      <c r="K578" s="6" t="e">
        <f ca="1">IF('Log_working_3-way'!$D578="","",1/'True_Odds_Calculator_3-way'!A573+1/'True_Odds_Calculator_3-way'!B573+1/'True_Odds_Calculator_3-way'!C573-1)</f>
        <v>#NAME?</v>
      </c>
    </row>
    <row r="579" spans="4:11" x14ac:dyDescent="0.25">
      <c r="D579" t="e">
        <f ca="1">solve_for_c('True_Odds_Calculator_3-way'!A574,'True_Odds_Calculator_3-way'!B574,'True_Odds_Calculator_3-way'!C574,'Log_working_3-way'!B$1,'Log_working_3-way'!B$2)</f>
        <v>#NAME?</v>
      </c>
      <c r="F579" s="6" t="e">
        <f ca="1">IF('Log_working_3-way'!D579="","",1/'True_Odds_Calculator_3-way'!N574+1/'True_Odds_Calculator_3-way'!O574+1/'True_Odds_Calculator_3-way'!#REF!-1)</f>
        <v>#NAME?</v>
      </c>
      <c r="H579" s="6" t="e">
        <f ca="1">IF('Log_working_3-way'!$D579="","",'True_Odds_Calculator_3-way'!N574/'True_Odds_Calculator_3-way'!A574-1)</f>
        <v>#NAME?</v>
      </c>
      <c r="I579" s="6" t="e">
        <f ca="1">IF('Log_working_3-way'!$D579="","",'True_Odds_Calculator_3-way'!O574/'True_Odds_Calculator_3-way'!B574-1)</f>
        <v>#NAME?</v>
      </c>
      <c r="J579" s="6" t="e">
        <f ca="1">IF('Log_working_3-way'!$D579="","",'True_Odds_Calculator_3-way'!#REF!/'True_Odds_Calculator_3-way'!C574-1)</f>
        <v>#NAME?</v>
      </c>
      <c r="K579" s="6" t="e">
        <f ca="1">IF('Log_working_3-way'!$D579="","",1/'True_Odds_Calculator_3-way'!A574+1/'True_Odds_Calculator_3-way'!B574+1/'True_Odds_Calculator_3-way'!C574-1)</f>
        <v>#NAME?</v>
      </c>
    </row>
    <row r="580" spans="4:11" x14ac:dyDescent="0.25">
      <c r="D580" t="e">
        <f ca="1">solve_for_c('True_Odds_Calculator_3-way'!A575,'True_Odds_Calculator_3-way'!B575,'True_Odds_Calculator_3-way'!C575,'Log_working_3-way'!B$1,'Log_working_3-way'!B$2)</f>
        <v>#NAME?</v>
      </c>
      <c r="F580" s="6" t="e">
        <f ca="1">IF('Log_working_3-way'!D580="","",1/'True_Odds_Calculator_3-way'!N575+1/'True_Odds_Calculator_3-way'!O575+1/'True_Odds_Calculator_3-way'!#REF!-1)</f>
        <v>#NAME?</v>
      </c>
      <c r="H580" s="6" t="e">
        <f ca="1">IF('Log_working_3-way'!$D580="","",'True_Odds_Calculator_3-way'!N575/'True_Odds_Calculator_3-way'!A575-1)</f>
        <v>#NAME?</v>
      </c>
      <c r="I580" s="6" t="e">
        <f ca="1">IF('Log_working_3-way'!$D580="","",'True_Odds_Calculator_3-way'!O575/'True_Odds_Calculator_3-way'!B575-1)</f>
        <v>#NAME?</v>
      </c>
      <c r="J580" s="6" t="e">
        <f ca="1">IF('Log_working_3-way'!$D580="","",'True_Odds_Calculator_3-way'!#REF!/'True_Odds_Calculator_3-way'!C575-1)</f>
        <v>#NAME?</v>
      </c>
      <c r="K580" s="6" t="e">
        <f ca="1">IF('Log_working_3-way'!$D580="","",1/'True_Odds_Calculator_3-way'!A575+1/'True_Odds_Calculator_3-way'!B575+1/'True_Odds_Calculator_3-way'!C575-1)</f>
        <v>#NAME?</v>
      </c>
    </row>
    <row r="581" spans="4:11" x14ac:dyDescent="0.25">
      <c r="D581" t="e">
        <f ca="1">solve_for_c('True_Odds_Calculator_3-way'!A576,'True_Odds_Calculator_3-way'!B576,'True_Odds_Calculator_3-way'!C576,'Log_working_3-way'!B$1,'Log_working_3-way'!B$2)</f>
        <v>#NAME?</v>
      </c>
      <c r="F581" s="6" t="e">
        <f ca="1">IF('Log_working_3-way'!D581="","",1/'True_Odds_Calculator_3-way'!N576+1/'True_Odds_Calculator_3-way'!O576+1/'True_Odds_Calculator_3-way'!#REF!-1)</f>
        <v>#NAME?</v>
      </c>
      <c r="H581" s="6" t="e">
        <f ca="1">IF('Log_working_3-way'!$D581="","",'True_Odds_Calculator_3-way'!N576/'True_Odds_Calculator_3-way'!A576-1)</f>
        <v>#NAME?</v>
      </c>
      <c r="I581" s="6" t="e">
        <f ca="1">IF('Log_working_3-way'!$D581="","",'True_Odds_Calculator_3-way'!O576/'True_Odds_Calculator_3-way'!B576-1)</f>
        <v>#NAME?</v>
      </c>
      <c r="J581" s="6" t="e">
        <f ca="1">IF('Log_working_3-way'!$D581="","",'True_Odds_Calculator_3-way'!#REF!/'True_Odds_Calculator_3-way'!C576-1)</f>
        <v>#NAME?</v>
      </c>
      <c r="K581" s="6" t="e">
        <f ca="1">IF('Log_working_3-way'!$D581="","",1/'True_Odds_Calculator_3-way'!A576+1/'True_Odds_Calculator_3-way'!B576+1/'True_Odds_Calculator_3-way'!C576-1)</f>
        <v>#NAME?</v>
      </c>
    </row>
    <row r="582" spans="4:11" x14ac:dyDescent="0.25">
      <c r="D582" t="e">
        <f ca="1">solve_for_c('True_Odds_Calculator_3-way'!A577,'True_Odds_Calculator_3-way'!B577,'True_Odds_Calculator_3-way'!C577,'Log_working_3-way'!B$1,'Log_working_3-way'!B$2)</f>
        <v>#NAME?</v>
      </c>
      <c r="F582" s="6" t="e">
        <f ca="1">IF('Log_working_3-way'!D582="","",1/'True_Odds_Calculator_3-way'!N577+1/'True_Odds_Calculator_3-way'!O577+1/'True_Odds_Calculator_3-way'!#REF!-1)</f>
        <v>#NAME?</v>
      </c>
      <c r="H582" s="6" t="e">
        <f ca="1">IF('Log_working_3-way'!$D582="","",'True_Odds_Calculator_3-way'!N577/'True_Odds_Calculator_3-way'!A577-1)</f>
        <v>#NAME?</v>
      </c>
      <c r="I582" s="6" t="e">
        <f ca="1">IF('Log_working_3-way'!$D582="","",'True_Odds_Calculator_3-way'!O577/'True_Odds_Calculator_3-way'!B577-1)</f>
        <v>#NAME?</v>
      </c>
      <c r="J582" s="6" t="e">
        <f ca="1">IF('Log_working_3-way'!$D582="","",'True_Odds_Calculator_3-way'!#REF!/'True_Odds_Calculator_3-way'!C577-1)</f>
        <v>#NAME?</v>
      </c>
      <c r="K582" s="6" t="e">
        <f ca="1">IF('Log_working_3-way'!$D582="","",1/'True_Odds_Calculator_3-way'!A577+1/'True_Odds_Calculator_3-way'!B577+1/'True_Odds_Calculator_3-way'!C577-1)</f>
        <v>#NAME?</v>
      </c>
    </row>
    <row r="583" spans="4:11" x14ac:dyDescent="0.25">
      <c r="D583" t="e">
        <f ca="1">solve_for_c('True_Odds_Calculator_3-way'!A578,'True_Odds_Calculator_3-way'!B578,'True_Odds_Calculator_3-way'!C578,'Log_working_3-way'!B$1,'Log_working_3-way'!B$2)</f>
        <v>#NAME?</v>
      </c>
      <c r="F583" s="6" t="e">
        <f ca="1">IF('Log_working_3-way'!D583="","",1/'True_Odds_Calculator_3-way'!N578+1/'True_Odds_Calculator_3-way'!O578+1/'True_Odds_Calculator_3-way'!#REF!-1)</f>
        <v>#NAME?</v>
      </c>
      <c r="H583" s="6" t="e">
        <f ca="1">IF('Log_working_3-way'!$D583="","",'True_Odds_Calculator_3-way'!N578/'True_Odds_Calculator_3-way'!A578-1)</f>
        <v>#NAME?</v>
      </c>
      <c r="I583" s="6" t="e">
        <f ca="1">IF('Log_working_3-way'!$D583="","",'True_Odds_Calculator_3-way'!O578/'True_Odds_Calculator_3-way'!B578-1)</f>
        <v>#NAME?</v>
      </c>
      <c r="J583" s="6" t="e">
        <f ca="1">IF('Log_working_3-way'!$D583="","",'True_Odds_Calculator_3-way'!#REF!/'True_Odds_Calculator_3-way'!C578-1)</f>
        <v>#NAME?</v>
      </c>
      <c r="K583" s="6" t="e">
        <f ca="1">IF('Log_working_3-way'!$D583="","",1/'True_Odds_Calculator_3-way'!A578+1/'True_Odds_Calculator_3-way'!B578+1/'True_Odds_Calculator_3-way'!C578-1)</f>
        <v>#NAME?</v>
      </c>
    </row>
    <row r="584" spans="4:11" x14ac:dyDescent="0.25">
      <c r="D584" t="e">
        <f ca="1">solve_for_c('True_Odds_Calculator_3-way'!A579,'True_Odds_Calculator_3-way'!B579,'True_Odds_Calculator_3-way'!C579,'Log_working_3-way'!B$1,'Log_working_3-way'!B$2)</f>
        <v>#NAME?</v>
      </c>
      <c r="F584" s="6" t="e">
        <f ca="1">IF('Log_working_3-way'!D584="","",1/'True_Odds_Calculator_3-way'!N579+1/'True_Odds_Calculator_3-way'!O579+1/'True_Odds_Calculator_3-way'!#REF!-1)</f>
        <v>#NAME?</v>
      </c>
      <c r="H584" s="6" t="e">
        <f ca="1">IF('Log_working_3-way'!$D584="","",'True_Odds_Calculator_3-way'!N579/'True_Odds_Calculator_3-way'!A579-1)</f>
        <v>#NAME?</v>
      </c>
      <c r="I584" s="6" t="e">
        <f ca="1">IF('Log_working_3-way'!$D584="","",'True_Odds_Calculator_3-way'!O579/'True_Odds_Calculator_3-way'!B579-1)</f>
        <v>#NAME?</v>
      </c>
      <c r="J584" s="6" t="e">
        <f ca="1">IF('Log_working_3-way'!$D584="","",'True_Odds_Calculator_3-way'!#REF!/'True_Odds_Calculator_3-way'!C579-1)</f>
        <v>#NAME?</v>
      </c>
      <c r="K584" s="6" t="e">
        <f ca="1">IF('Log_working_3-way'!$D584="","",1/'True_Odds_Calculator_3-way'!A579+1/'True_Odds_Calculator_3-way'!B579+1/'True_Odds_Calculator_3-way'!C579-1)</f>
        <v>#NAME?</v>
      </c>
    </row>
    <row r="585" spans="4:11" x14ac:dyDescent="0.25">
      <c r="D585" t="e">
        <f ca="1">solve_for_c('True_Odds_Calculator_3-way'!A580,'True_Odds_Calculator_3-way'!B580,'True_Odds_Calculator_3-way'!C580,'Log_working_3-way'!B$1,'Log_working_3-way'!B$2)</f>
        <v>#NAME?</v>
      </c>
      <c r="F585" s="6" t="e">
        <f ca="1">IF('Log_working_3-way'!D585="","",1/'True_Odds_Calculator_3-way'!N580+1/'True_Odds_Calculator_3-way'!O580+1/'True_Odds_Calculator_3-way'!#REF!-1)</f>
        <v>#NAME?</v>
      </c>
      <c r="H585" s="6" t="e">
        <f ca="1">IF('Log_working_3-way'!$D585="","",'True_Odds_Calculator_3-way'!N580/'True_Odds_Calculator_3-way'!A580-1)</f>
        <v>#NAME?</v>
      </c>
      <c r="I585" s="6" t="e">
        <f ca="1">IF('Log_working_3-way'!$D585="","",'True_Odds_Calculator_3-way'!O580/'True_Odds_Calculator_3-way'!B580-1)</f>
        <v>#NAME?</v>
      </c>
      <c r="J585" s="6" t="e">
        <f ca="1">IF('Log_working_3-way'!$D585="","",'True_Odds_Calculator_3-way'!#REF!/'True_Odds_Calculator_3-way'!C580-1)</f>
        <v>#NAME?</v>
      </c>
      <c r="K585" s="6" t="e">
        <f ca="1">IF('Log_working_3-way'!$D585="","",1/'True_Odds_Calculator_3-way'!A580+1/'True_Odds_Calculator_3-way'!B580+1/'True_Odds_Calculator_3-way'!C580-1)</f>
        <v>#NAME?</v>
      </c>
    </row>
    <row r="586" spans="4:11" x14ac:dyDescent="0.25">
      <c r="D586" t="e">
        <f ca="1">solve_for_c('True_Odds_Calculator_3-way'!A581,'True_Odds_Calculator_3-way'!B581,'True_Odds_Calculator_3-way'!C581,'Log_working_3-way'!B$1,'Log_working_3-way'!B$2)</f>
        <v>#NAME?</v>
      </c>
      <c r="F586" s="6" t="e">
        <f ca="1">IF('Log_working_3-way'!D586="","",1/'True_Odds_Calculator_3-way'!N581+1/'True_Odds_Calculator_3-way'!O581+1/'True_Odds_Calculator_3-way'!#REF!-1)</f>
        <v>#NAME?</v>
      </c>
      <c r="H586" s="6" t="e">
        <f ca="1">IF('Log_working_3-way'!$D586="","",'True_Odds_Calculator_3-way'!N581/'True_Odds_Calculator_3-way'!A581-1)</f>
        <v>#NAME?</v>
      </c>
      <c r="I586" s="6" t="e">
        <f ca="1">IF('Log_working_3-way'!$D586="","",'True_Odds_Calculator_3-way'!O581/'True_Odds_Calculator_3-way'!B581-1)</f>
        <v>#NAME?</v>
      </c>
      <c r="J586" s="6" t="e">
        <f ca="1">IF('Log_working_3-way'!$D586="","",'True_Odds_Calculator_3-way'!#REF!/'True_Odds_Calculator_3-way'!C581-1)</f>
        <v>#NAME?</v>
      </c>
      <c r="K586" s="6" t="e">
        <f ca="1">IF('Log_working_3-way'!$D586="","",1/'True_Odds_Calculator_3-way'!A581+1/'True_Odds_Calculator_3-way'!B581+1/'True_Odds_Calculator_3-way'!C581-1)</f>
        <v>#NAME?</v>
      </c>
    </row>
    <row r="587" spans="4:11" x14ac:dyDescent="0.25">
      <c r="D587" t="e">
        <f ca="1">solve_for_c('True_Odds_Calculator_3-way'!A582,'True_Odds_Calculator_3-way'!B582,'True_Odds_Calculator_3-way'!C582,'Log_working_3-way'!B$1,'Log_working_3-way'!B$2)</f>
        <v>#NAME?</v>
      </c>
      <c r="F587" s="6" t="e">
        <f ca="1">IF('Log_working_3-way'!D587="","",1/'True_Odds_Calculator_3-way'!N582+1/'True_Odds_Calculator_3-way'!O582+1/'True_Odds_Calculator_3-way'!#REF!-1)</f>
        <v>#NAME?</v>
      </c>
      <c r="H587" s="6" t="e">
        <f ca="1">IF('Log_working_3-way'!$D587="","",'True_Odds_Calculator_3-way'!N582/'True_Odds_Calculator_3-way'!A582-1)</f>
        <v>#NAME?</v>
      </c>
      <c r="I587" s="6" t="e">
        <f ca="1">IF('Log_working_3-way'!$D587="","",'True_Odds_Calculator_3-way'!O582/'True_Odds_Calculator_3-way'!B582-1)</f>
        <v>#NAME?</v>
      </c>
      <c r="J587" s="6" t="e">
        <f ca="1">IF('Log_working_3-way'!$D587="","",'True_Odds_Calculator_3-way'!#REF!/'True_Odds_Calculator_3-way'!C582-1)</f>
        <v>#NAME?</v>
      </c>
      <c r="K587" s="6" t="e">
        <f ca="1">IF('Log_working_3-way'!$D587="","",1/'True_Odds_Calculator_3-way'!A582+1/'True_Odds_Calculator_3-way'!B582+1/'True_Odds_Calculator_3-way'!C582-1)</f>
        <v>#NAME?</v>
      </c>
    </row>
    <row r="588" spans="4:11" x14ac:dyDescent="0.25">
      <c r="D588" t="e">
        <f ca="1">solve_for_c('True_Odds_Calculator_3-way'!A583,'True_Odds_Calculator_3-way'!B583,'True_Odds_Calculator_3-way'!C583,'Log_working_3-way'!B$1,'Log_working_3-way'!B$2)</f>
        <v>#NAME?</v>
      </c>
      <c r="F588" s="6" t="e">
        <f ca="1">IF('Log_working_3-way'!D588="","",1/'True_Odds_Calculator_3-way'!N583+1/'True_Odds_Calculator_3-way'!O583+1/'True_Odds_Calculator_3-way'!#REF!-1)</f>
        <v>#NAME?</v>
      </c>
      <c r="H588" s="6" t="e">
        <f ca="1">IF('Log_working_3-way'!$D588="","",'True_Odds_Calculator_3-way'!N583/'True_Odds_Calculator_3-way'!A583-1)</f>
        <v>#NAME?</v>
      </c>
      <c r="I588" s="6" t="e">
        <f ca="1">IF('Log_working_3-way'!$D588="","",'True_Odds_Calculator_3-way'!O583/'True_Odds_Calculator_3-way'!B583-1)</f>
        <v>#NAME?</v>
      </c>
      <c r="J588" s="6" t="e">
        <f ca="1">IF('Log_working_3-way'!$D588="","",'True_Odds_Calculator_3-way'!#REF!/'True_Odds_Calculator_3-way'!C583-1)</f>
        <v>#NAME?</v>
      </c>
      <c r="K588" s="6" t="e">
        <f ca="1">IF('Log_working_3-way'!$D588="","",1/'True_Odds_Calculator_3-way'!A583+1/'True_Odds_Calculator_3-way'!B583+1/'True_Odds_Calculator_3-way'!C583-1)</f>
        <v>#NAME?</v>
      </c>
    </row>
    <row r="589" spans="4:11" x14ac:dyDescent="0.25">
      <c r="D589" t="e">
        <f ca="1">solve_for_c('True_Odds_Calculator_3-way'!A584,'True_Odds_Calculator_3-way'!B584,'True_Odds_Calculator_3-way'!C584,'Log_working_3-way'!B$1,'Log_working_3-way'!B$2)</f>
        <v>#NAME?</v>
      </c>
      <c r="F589" s="6" t="e">
        <f ca="1">IF('Log_working_3-way'!D589="","",1/'True_Odds_Calculator_3-way'!N584+1/'True_Odds_Calculator_3-way'!O584+1/'True_Odds_Calculator_3-way'!#REF!-1)</f>
        <v>#NAME?</v>
      </c>
      <c r="H589" s="6" t="e">
        <f ca="1">IF('Log_working_3-way'!$D589="","",'True_Odds_Calculator_3-way'!N584/'True_Odds_Calculator_3-way'!A584-1)</f>
        <v>#NAME?</v>
      </c>
      <c r="I589" s="6" t="e">
        <f ca="1">IF('Log_working_3-way'!$D589="","",'True_Odds_Calculator_3-way'!O584/'True_Odds_Calculator_3-way'!B584-1)</f>
        <v>#NAME?</v>
      </c>
      <c r="J589" s="6" t="e">
        <f ca="1">IF('Log_working_3-way'!$D589="","",'True_Odds_Calculator_3-way'!#REF!/'True_Odds_Calculator_3-way'!C584-1)</f>
        <v>#NAME?</v>
      </c>
      <c r="K589" s="6" t="e">
        <f ca="1">IF('Log_working_3-way'!$D589="","",1/'True_Odds_Calculator_3-way'!A584+1/'True_Odds_Calculator_3-way'!B584+1/'True_Odds_Calculator_3-way'!C584-1)</f>
        <v>#NAME?</v>
      </c>
    </row>
    <row r="590" spans="4:11" x14ac:dyDescent="0.25">
      <c r="D590" t="e">
        <f ca="1">solve_for_c('True_Odds_Calculator_3-way'!A585,'True_Odds_Calculator_3-way'!B585,'True_Odds_Calculator_3-way'!C585,'Log_working_3-way'!B$1,'Log_working_3-way'!B$2)</f>
        <v>#NAME?</v>
      </c>
      <c r="F590" s="6" t="e">
        <f ca="1">IF('Log_working_3-way'!D590="","",1/'True_Odds_Calculator_3-way'!N585+1/'True_Odds_Calculator_3-way'!O585+1/'True_Odds_Calculator_3-way'!#REF!-1)</f>
        <v>#NAME?</v>
      </c>
      <c r="H590" s="6" t="e">
        <f ca="1">IF('Log_working_3-way'!$D590="","",'True_Odds_Calculator_3-way'!N585/'True_Odds_Calculator_3-way'!A585-1)</f>
        <v>#NAME?</v>
      </c>
      <c r="I590" s="6" t="e">
        <f ca="1">IF('Log_working_3-way'!$D590="","",'True_Odds_Calculator_3-way'!O585/'True_Odds_Calculator_3-way'!B585-1)</f>
        <v>#NAME?</v>
      </c>
      <c r="J590" s="6" t="e">
        <f ca="1">IF('Log_working_3-way'!$D590="","",'True_Odds_Calculator_3-way'!#REF!/'True_Odds_Calculator_3-way'!C585-1)</f>
        <v>#NAME?</v>
      </c>
      <c r="K590" s="6" t="e">
        <f ca="1">IF('Log_working_3-way'!$D590="","",1/'True_Odds_Calculator_3-way'!A585+1/'True_Odds_Calculator_3-way'!B585+1/'True_Odds_Calculator_3-way'!C585-1)</f>
        <v>#NAME?</v>
      </c>
    </row>
    <row r="591" spans="4:11" x14ac:dyDescent="0.25">
      <c r="D591" t="e">
        <f ca="1">solve_for_c('True_Odds_Calculator_3-way'!A586,'True_Odds_Calculator_3-way'!B586,'True_Odds_Calculator_3-way'!C586,'Log_working_3-way'!B$1,'Log_working_3-way'!B$2)</f>
        <v>#NAME?</v>
      </c>
      <c r="F591" s="6" t="e">
        <f ca="1">IF('Log_working_3-way'!D591="","",1/'True_Odds_Calculator_3-way'!N586+1/'True_Odds_Calculator_3-way'!O586+1/'True_Odds_Calculator_3-way'!#REF!-1)</f>
        <v>#NAME?</v>
      </c>
      <c r="H591" s="6" t="e">
        <f ca="1">IF('Log_working_3-way'!$D591="","",'True_Odds_Calculator_3-way'!N586/'True_Odds_Calculator_3-way'!A586-1)</f>
        <v>#NAME?</v>
      </c>
      <c r="I591" s="6" t="e">
        <f ca="1">IF('Log_working_3-way'!$D591="","",'True_Odds_Calculator_3-way'!O586/'True_Odds_Calculator_3-way'!B586-1)</f>
        <v>#NAME?</v>
      </c>
      <c r="J591" s="6" t="e">
        <f ca="1">IF('Log_working_3-way'!$D591="","",'True_Odds_Calculator_3-way'!#REF!/'True_Odds_Calculator_3-way'!C586-1)</f>
        <v>#NAME?</v>
      </c>
      <c r="K591" s="6" t="e">
        <f ca="1">IF('Log_working_3-way'!$D591="","",1/'True_Odds_Calculator_3-way'!A586+1/'True_Odds_Calculator_3-way'!B586+1/'True_Odds_Calculator_3-way'!C586-1)</f>
        <v>#NAME?</v>
      </c>
    </row>
    <row r="592" spans="4:11" x14ac:dyDescent="0.25">
      <c r="D592" t="e">
        <f ca="1">solve_for_c('True_Odds_Calculator_3-way'!A587,'True_Odds_Calculator_3-way'!B587,'True_Odds_Calculator_3-way'!C587,'Log_working_3-way'!B$1,'Log_working_3-way'!B$2)</f>
        <v>#NAME?</v>
      </c>
      <c r="F592" s="6" t="e">
        <f ca="1">IF('Log_working_3-way'!D592="","",1/'True_Odds_Calculator_3-way'!N587+1/'True_Odds_Calculator_3-way'!O587+1/'True_Odds_Calculator_3-way'!#REF!-1)</f>
        <v>#NAME?</v>
      </c>
      <c r="H592" s="6" t="e">
        <f ca="1">IF('Log_working_3-way'!$D592="","",'True_Odds_Calculator_3-way'!N587/'True_Odds_Calculator_3-way'!A587-1)</f>
        <v>#NAME?</v>
      </c>
      <c r="I592" s="6" t="e">
        <f ca="1">IF('Log_working_3-way'!$D592="","",'True_Odds_Calculator_3-way'!O587/'True_Odds_Calculator_3-way'!B587-1)</f>
        <v>#NAME?</v>
      </c>
      <c r="J592" s="6" t="e">
        <f ca="1">IF('Log_working_3-way'!$D592="","",'True_Odds_Calculator_3-way'!#REF!/'True_Odds_Calculator_3-way'!C587-1)</f>
        <v>#NAME?</v>
      </c>
      <c r="K592" s="6" t="e">
        <f ca="1">IF('Log_working_3-way'!$D592="","",1/'True_Odds_Calculator_3-way'!A587+1/'True_Odds_Calculator_3-way'!B587+1/'True_Odds_Calculator_3-way'!C587-1)</f>
        <v>#NAME?</v>
      </c>
    </row>
    <row r="593" spans="4:11" x14ac:dyDescent="0.25">
      <c r="D593" t="e">
        <f ca="1">solve_for_c('True_Odds_Calculator_3-way'!A588,'True_Odds_Calculator_3-way'!B588,'True_Odds_Calculator_3-way'!C588,'Log_working_3-way'!B$1,'Log_working_3-way'!B$2)</f>
        <v>#NAME?</v>
      </c>
      <c r="F593" s="6" t="e">
        <f ca="1">IF('Log_working_3-way'!D593="","",1/'True_Odds_Calculator_3-way'!N588+1/'True_Odds_Calculator_3-way'!O588+1/'True_Odds_Calculator_3-way'!#REF!-1)</f>
        <v>#NAME?</v>
      </c>
      <c r="H593" s="6" t="e">
        <f ca="1">IF('Log_working_3-way'!$D593="","",'True_Odds_Calculator_3-way'!N588/'True_Odds_Calculator_3-way'!A588-1)</f>
        <v>#NAME?</v>
      </c>
      <c r="I593" s="6" t="e">
        <f ca="1">IF('Log_working_3-way'!$D593="","",'True_Odds_Calculator_3-way'!O588/'True_Odds_Calculator_3-way'!B588-1)</f>
        <v>#NAME?</v>
      </c>
      <c r="J593" s="6" t="e">
        <f ca="1">IF('Log_working_3-way'!$D593="","",'True_Odds_Calculator_3-way'!#REF!/'True_Odds_Calculator_3-way'!C588-1)</f>
        <v>#NAME?</v>
      </c>
      <c r="K593" s="6" t="e">
        <f ca="1">IF('Log_working_3-way'!$D593="","",1/'True_Odds_Calculator_3-way'!A588+1/'True_Odds_Calculator_3-way'!B588+1/'True_Odds_Calculator_3-way'!C588-1)</f>
        <v>#NAME?</v>
      </c>
    </row>
    <row r="594" spans="4:11" x14ac:dyDescent="0.25">
      <c r="D594" t="e">
        <f ca="1">solve_for_c('True_Odds_Calculator_3-way'!A589,'True_Odds_Calculator_3-way'!B589,'True_Odds_Calculator_3-way'!C589,'Log_working_3-way'!B$1,'Log_working_3-way'!B$2)</f>
        <v>#NAME?</v>
      </c>
      <c r="F594" s="6" t="e">
        <f ca="1">IF('Log_working_3-way'!D594="","",1/'True_Odds_Calculator_3-way'!N589+1/'True_Odds_Calculator_3-way'!O589+1/'True_Odds_Calculator_3-way'!#REF!-1)</f>
        <v>#NAME?</v>
      </c>
      <c r="H594" s="6" t="e">
        <f ca="1">IF('Log_working_3-way'!$D594="","",'True_Odds_Calculator_3-way'!N589/'True_Odds_Calculator_3-way'!A589-1)</f>
        <v>#NAME?</v>
      </c>
      <c r="I594" s="6" t="e">
        <f ca="1">IF('Log_working_3-way'!$D594="","",'True_Odds_Calculator_3-way'!O589/'True_Odds_Calculator_3-way'!B589-1)</f>
        <v>#NAME?</v>
      </c>
      <c r="J594" s="6" t="e">
        <f ca="1">IF('Log_working_3-way'!$D594="","",'True_Odds_Calculator_3-way'!#REF!/'True_Odds_Calculator_3-way'!C589-1)</f>
        <v>#NAME?</v>
      </c>
      <c r="K594" s="6" t="e">
        <f ca="1">IF('Log_working_3-way'!$D594="","",1/'True_Odds_Calculator_3-way'!A589+1/'True_Odds_Calculator_3-way'!B589+1/'True_Odds_Calculator_3-way'!C589-1)</f>
        <v>#NAME?</v>
      </c>
    </row>
    <row r="595" spans="4:11" x14ac:dyDescent="0.25">
      <c r="D595" t="e">
        <f ca="1">solve_for_c('True_Odds_Calculator_3-way'!A590,'True_Odds_Calculator_3-way'!B590,'True_Odds_Calculator_3-way'!C590,'Log_working_3-way'!B$1,'Log_working_3-way'!B$2)</f>
        <v>#NAME?</v>
      </c>
      <c r="F595" s="6" t="e">
        <f ca="1">IF('Log_working_3-way'!D595="","",1/'True_Odds_Calculator_3-way'!N590+1/'True_Odds_Calculator_3-way'!O590+1/'True_Odds_Calculator_3-way'!#REF!-1)</f>
        <v>#NAME?</v>
      </c>
      <c r="H595" s="6" t="e">
        <f ca="1">IF('Log_working_3-way'!$D595="","",'True_Odds_Calculator_3-way'!N590/'True_Odds_Calculator_3-way'!A590-1)</f>
        <v>#NAME?</v>
      </c>
      <c r="I595" s="6" t="e">
        <f ca="1">IF('Log_working_3-way'!$D595="","",'True_Odds_Calculator_3-way'!O590/'True_Odds_Calculator_3-way'!B590-1)</f>
        <v>#NAME?</v>
      </c>
      <c r="J595" s="6" t="e">
        <f ca="1">IF('Log_working_3-way'!$D595="","",'True_Odds_Calculator_3-way'!#REF!/'True_Odds_Calculator_3-way'!C590-1)</f>
        <v>#NAME?</v>
      </c>
      <c r="K595" s="6" t="e">
        <f ca="1">IF('Log_working_3-way'!$D595="","",1/'True_Odds_Calculator_3-way'!A590+1/'True_Odds_Calculator_3-way'!B590+1/'True_Odds_Calculator_3-way'!C590-1)</f>
        <v>#NAME?</v>
      </c>
    </row>
    <row r="596" spans="4:11" x14ac:dyDescent="0.25">
      <c r="D596" t="e">
        <f ca="1">solve_for_c('True_Odds_Calculator_3-way'!A591,'True_Odds_Calculator_3-way'!B591,'True_Odds_Calculator_3-way'!C591,'Log_working_3-way'!B$1,'Log_working_3-way'!B$2)</f>
        <v>#NAME?</v>
      </c>
      <c r="F596" s="6" t="e">
        <f ca="1">IF('Log_working_3-way'!D596="","",1/'True_Odds_Calculator_3-way'!N591+1/'True_Odds_Calculator_3-way'!O591+1/'True_Odds_Calculator_3-way'!#REF!-1)</f>
        <v>#NAME?</v>
      </c>
      <c r="H596" s="6" t="e">
        <f ca="1">IF('Log_working_3-way'!$D596="","",'True_Odds_Calculator_3-way'!N591/'True_Odds_Calculator_3-way'!A591-1)</f>
        <v>#NAME?</v>
      </c>
      <c r="I596" s="6" t="e">
        <f ca="1">IF('Log_working_3-way'!$D596="","",'True_Odds_Calculator_3-way'!O591/'True_Odds_Calculator_3-way'!B591-1)</f>
        <v>#NAME?</v>
      </c>
      <c r="J596" s="6" t="e">
        <f ca="1">IF('Log_working_3-way'!$D596="","",'True_Odds_Calculator_3-way'!#REF!/'True_Odds_Calculator_3-way'!C591-1)</f>
        <v>#NAME?</v>
      </c>
      <c r="K596" s="6" t="e">
        <f ca="1">IF('Log_working_3-way'!$D596="","",1/'True_Odds_Calculator_3-way'!A591+1/'True_Odds_Calculator_3-way'!B591+1/'True_Odds_Calculator_3-way'!C591-1)</f>
        <v>#NAME?</v>
      </c>
    </row>
    <row r="597" spans="4:11" x14ac:dyDescent="0.25">
      <c r="D597" t="e">
        <f ca="1">solve_for_c('True_Odds_Calculator_3-way'!A592,'True_Odds_Calculator_3-way'!B592,'True_Odds_Calculator_3-way'!C592,'Log_working_3-way'!B$1,'Log_working_3-way'!B$2)</f>
        <v>#NAME?</v>
      </c>
      <c r="F597" s="6" t="e">
        <f ca="1">IF('Log_working_3-way'!D597="","",1/'True_Odds_Calculator_3-way'!N592+1/'True_Odds_Calculator_3-way'!O592+1/'True_Odds_Calculator_3-way'!#REF!-1)</f>
        <v>#NAME?</v>
      </c>
      <c r="H597" s="6" t="e">
        <f ca="1">IF('Log_working_3-way'!$D597="","",'True_Odds_Calculator_3-way'!N592/'True_Odds_Calculator_3-way'!A592-1)</f>
        <v>#NAME?</v>
      </c>
      <c r="I597" s="6" t="e">
        <f ca="1">IF('Log_working_3-way'!$D597="","",'True_Odds_Calculator_3-way'!O592/'True_Odds_Calculator_3-way'!B592-1)</f>
        <v>#NAME?</v>
      </c>
      <c r="J597" s="6" t="e">
        <f ca="1">IF('Log_working_3-way'!$D597="","",'True_Odds_Calculator_3-way'!#REF!/'True_Odds_Calculator_3-way'!C592-1)</f>
        <v>#NAME?</v>
      </c>
      <c r="K597" s="6" t="e">
        <f ca="1">IF('Log_working_3-way'!$D597="","",1/'True_Odds_Calculator_3-way'!A592+1/'True_Odds_Calculator_3-way'!B592+1/'True_Odds_Calculator_3-way'!C592-1)</f>
        <v>#NAME?</v>
      </c>
    </row>
    <row r="598" spans="4:11" x14ac:dyDescent="0.25">
      <c r="D598" t="e">
        <f ca="1">solve_for_c('True_Odds_Calculator_3-way'!A593,'True_Odds_Calculator_3-way'!B593,'True_Odds_Calculator_3-way'!C593,'Log_working_3-way'!B$1,'Log_working_3-way'!B$2)</f>
        <v>#NAME?</v>
      </c>
      <c r="F598" s="6" t="e">
        <f ca="1">IF('Log_working_3-way'!D598="","",1/'True_Odds_Calculator_3-way'!N593+1/'True_Odds_Calculator_3-way'!O593+1/'True_Odds_Calculator_3-way'!#REF!-1)</f>
        <v>#NAME?</v>
      </c>
      <c r="H598" s="6" t="e">
        <f ca="1">IF('Log_working_3-way'!$D598="","",'True_Odds_Calculator_3-way'!N593/'True_Odds_Calculator_3-way'!A593-1)</f>
        <v>#NAME?</v>
      </c>
      <c r="I598" s="6" t="e">
        <f ca="1">IF('Log_working_3-way'!$D598="","",'True_Odds_Calculator_3-way'!O593/'True_Odds_Calculator_3-way'!B593-1)</f>
        <v>#NAME?</v>
      </c>
      <c r="J598" s="6" t="e">
        <f ca="1">IF('Log_working_3-way'!$D598="","",'True_Odds_Calculator_3-way'!#REF!/'True_Odds_Calculator_3-way'!C593-1)</f>
        <v>#NAME?</v>
      </c>
      <c r="K598" s="6" t="e">
        <f ca="1">IF('Log_working_3-way'!$D598="","",1/'True_Odds_Calculator_3-way'!A593+1/'True_Odds_Calculator_3-way'!B593+1/'True_Odds_Calculator_3-way'!C593-1)</f>
        <v>#NAME?</v>
      </c>
    </row>
    <row r="599" spans="4:11" x14ac:dyDescent="0.25">
      <c r="D599" t="e">
        <f ca="1">solve_for_c('True_Odds_Calculator_3-way'!A594,'True_Odds_Calculator_3-way'!B594,'True_Odds_Calculator_3-way'!C594,'Log_working_3-way'!B$1,'Log_working_3-way'!B$2)</f>
        <v>#NAME?</v>
      </c>
      <c r="F599" s="6" t="e">
        <f ca="1">IF('Log_working_3-way'!D599="","",1/'True_Odds_Calculator_3-way'!N594+1/'True_Odds_Calculator_3-way'!O594+1/'True_Odds_Calculator_3-way'!#REF!-1)</f>
        <v>#NAME?</v>
      </c>
      <c r="H599" s="6" t="e">
        <f ca="1">IF('Log_working_3-way'!$D599="","",'True_Odds_Calculator_3-way'!N594/'True_Odds_Calculator_3-way'!A594-1)</f>
        <v>#NAME?</v>
      </c>
      <c r="I599" s="6" t="e">
        <f ca="1">IF('Log_working_3-way'!$D599="","",'True_Odds_Calculator_3-way'!O594/'True_Odds_Calculator_3-way'!B594-1)</f>
        <v>#NAME?</v>
      </c>
      <c r="J599" s="6" t="e">
        <f ca="1">IF('Log_working_3-way'!$D599="","",'True_Odds_Calculator_3-way'!#REF!/'True_Odds_Calculator_3-way'!C594-1)</f>
        <v>#NAME?</v>
      </c>
      <c r="K599" s="6" t="e">
        <f ca="1">IF('Log_working_3-way'!$D599="","",1/'True_Odds_Calculator_3-way'!A594+1/'True_Odds_Calculator_3-way'!B594+1/'True_Odds_Calculator_3-way'!C594-1)</f>
        <v>#NAME?</v>
      </c>
    </row>
    <row r="600" spans="4:11" x14ac:dyDescent="0.25">
      <c r="D600" t="e">
        <f ca="1">solve_for_c('True_Odds_Calculator_3-way'!A595,'True_Odds_Calculator_3-way'!B595,'True_Odds_Calculator_3-way'!C595,'Log_working_3-way'!B$1,'Log_working_3-way'!B$2)</f>
        <v>#NAME?</v>
      </c>
      <c r="F600" s="6" t="e">
        <f ca="1">IF('Log_working_3-way'!D600="","",1/'True_Odds_Calculator_3-way'!N595+1/'True_Odds_Calculator_3-way'!O595+1/'True_Odds_Calculator_3-way'!#REF!-1)</f>
        <v>#NAME?</v>
      </c>
      <c r="H600" s="6" t="e">
        <f ca="1">IF('Log_working_3-way'!$D600="","",'True_Odds_Calculator_3-way'!N595/'True_Odds_Calculator_3-way'!A595-1)</f>
        <v>#NAME?</v>
      </c>
      <c r="I600" s="6" t="e">
        <f ca="1">IF('Log_working_3-way'!$D600="","",'True_Odds_Calculator_3-way'!O595/'True_Odds_Calculator_3-way'!B595-1)</f>
        <v>#NAME?</v>
      </c>
      <c r="J600" s="6" t="e">
        <f ca="1">IF('Log_working_3-way'!$D600="","",'True_Odds_Calculator_3-way'!#REF!/'True_Odds_Calculator_3-way'!C595-1)</f>
        <v>#NAME?</v>
      </c>
      <c r="K600" s="6" t="e">
        <f ca="1">IF('Log_working_3-way'!$D600="","",1/'True_Odds_Calculator_3-way'!A595+1/'True_Odds_Calculator_3-way'!B595+1/'True_Odds_Calculator_3-way'!C595-1)</f>
        <v>#NAME?</v>
      </c>
    </row>
    <row r="601" spans="4:11" x14ac:dyDescent="0.25">
      <c r="D601" t="e">
        <f ca="1">solve_for_c('True_Odds_Calculator_3-way'!A596,'True_Odds_Calculator_3-way'!B596,'True_Odds_Calculator_3-way'!C596,'Log_working_3-way'!B$1,'Log_working_3-way'!B$2)</f>
        <v>#NAME?</v>
      </c>
      <c r="F601" s="6" t="e">
        <f ca="1">IF('Log_working_3-way'!D601="","",1/'True_Odds_Calculator_3-way'!N596+1/'True_Odds_Calculator_3-way'!O596+1/'True_Odds_Calculator_3-way'!#REF!-1)</f>
        <v>#NAME?</v>
      </c>
      <c r="H601" s="6" t="e">
        <f ca="1">IF('Log_working_3-way'!$D601="","",'True_Odds_Calculator_3-way'!N596/'True_Odds_Calculator_3-way'!A596-1)</f>
        <v>#NAME?</v>
      </c>
      <c r="I601" s="6" t="e">
        <f ca="1">IF('Log_working_3-way'!$D601="","",'True_Odds_Calculator_3-way'!O596/'True_Odds_Calculator_3-way'!B596-1)</f>
        <v>#NAME?</v>
      </c>
      <c r="J601" s="6" t="e">
        <f ca="1">IF('Log_working_3-way'!$D601="","",'True_Odds_Calculator_3-way'!#REF!/'True_Odds_Calculator_3-way'!C596-1)</f>
        <v>#NAME?</v>
      </c>
      <c r="K601" s="6" t="e">
        <f ca="1">IF('Log_working_3-way'!$D601="","",1/'True_Odds_Calculator_3-way'!A596+1/'True_Odds_Calculator_3-way'!B596+1/'True_Odds_Calculator_3-way'!C596-1)</f>
        <v>#NAME?</v>
      </c>
    </row>
    <row r="602" spans="4:11" x14ac:dyDescent="0.25">
      <c r="D602" t="e">
        <f ca="1">solve_for_c('True_Odds_Calculator_3-way'!A597,'True_Odds_Calculator_3-way'!B597,'True_Odds_Calculator_3-way'!C597,'Log_working_3-way'!B$1,'Log_working_3-way'!B$2)</f>
        <v>#NAME?</v>
      </c>
      <c r="F602" s="6" t="e">
        <f ca="1">IF('Log_working_3-way'!D602="","",1/'True_Odds_Calculator_3-way'!N597+1/'True_Odds_Calculator_3-way'!O597+1/'True_Odds_Calculator_3-way'!#REF!-1)</f>
        <v>#NAME?</v>
      </c>
      <c r="H602" s="6" t="e">
        <f ca="1">IF('Log_working_3-way'!$D602="","",'True_Odds_Calculator_3-way'!N597/'True_Odds_Calculator_3-way'!A597-1)</f>
        <v>#NAME?</v>
      </c>
      <c r="I602" s="6" t="e">
        <f ca="1">IF('Log_working_3-way'!$D602="","",'True_Odds_Calculator_3-way'!O597/'True_Odds_Calculator_3-way'!B597-1)</f>
        <v>#NAME?</v>
      </c>
      <c r="J602" s="6" t="e">
        <f ca="1">IF('Log_working_3-way'!$D602="","",'True_Odds_Calculator_3-way'!#REF!/'True_Odds_Calculator_3-way'!C597-1)</f>
        <v>#NAME?</v>
      </c>
      <c r="K602" s="6" t="e">
        <f ca="1">IF('Log_working_3-way'!$D602="","",1/'True_Odds_Calculator_3-way'!A597+1/'True_Odds_Calculator_3-way'!B597+1/'True_Odds_Calculator_3-way'!C597-1)</f>
        <v>#NAME?</v>
      </c>
    </row>
    <row r="603" spans="4:11" x14ac:dyDescent="0.25">
      <c r="D603" t="e">
        <f ca="1">solve_for_c('True_Odds_Calculator_3-way'!A598,'True_Odds_Calculator_3-way'!B598,'True_Odds_Calculator_3-way'!C598,'Log_working_3-way'!B$1,'Log_working_3-way'!B$2)</f>
        <v>#NAME?</v>
      </c>
      <c r="F603" s="6" t="e">
        <f ca="1">IF('Log_working_3-way'!D603="","",1/'True_Odds_Calculator_3-way'!N598+1/'True_Odds_Calculator_3-way'!O598+1/'True_Odds_Calculator_3-way'!#REF!-1)</f>
        <v>#NAME?</v>
      </c>
      <c r="H603" s="6" t="e">
        <f ca="1">IF('Log_working_3-way'!$D603="","",'True_Odds_Calculator_3-way'!N598/'True_Odds_Calculator_3-way'!A598-1)</f>
        <v>#NAME?</v>
      </c>
      <c r="I603" s="6" t="e">
        <f ca="1">IF('Log_working_3-way'!$D603="","",'True_Odds_Calculator_3-way'!O598/'True_Odds_Calculator_3-way'!B598-1)</f>
        <v>#NAME?</v>
      </c>
      <c r="J603" s="6" t="e">
        <f ca="1">IF('Log_working_3-way'!$D603="","",'True_Odds_Calculator_3-way'!#REF!/'True_Odds_Calculator_3-way'!C598-1)</f>
        <v>#NAME?</v>
      </c>
      <c r="K603" s="6" t="e">
        <f ca="1">IF('Log_working_3-way'!$D603="","",1/'True_Odds_Calculator_3-way'!A598+1/'True_Odds_Calculator_3-way'!B598+1/'True_Odds_Calculator_3-way'!C598-1)</f>
        <v>#NAME?</v>
      </c>
    </row>
    <row r="604" spans="4:11" x14ac:dyDescent="0.25">
      <c r="D604" t="e">
        <f ca="1">solve_for_c('True_Odds_Calculator_3-way'!A599,'True_Odds_Calculator_3-way'!B599,'True_Odds_Calculator_3-way'!C599,'Log_working_3-way'!B$1,'Log_working_3-way'!B$2)</f>
        <v>#NAME?</v>
      </c>
      <c r="F604" s="6" t="e">
        <f ca="1">IF('Log_working_3-way'!D604="","",1/'True_Odds_Calculator_3-way'!N599+1/'True_Odds_Calculator_3-way'!O599+1/'True_Odds_Calculator_3-way'!#REF!-1)</f>
        <v>#NAME?</v>
      </c>
      <c r="H604" s="6" t="e">
        <f ca="1">IF('Log_working_3-way'!$D604="","",'True_Odds_Calculator_3-way'!N599/'True_Odds_Calculator_3-way'!A599-1)</f>
        <v>#NAME?</v>
      </c>
      <c r="I604" s="6" t="e">
        <f ca="1">IF('Log_working_3-way'!$D604="","",'True_Odds_Calculator_3-way'!O599/'True_Odds_Calculator_3-way'!B599-1)</f>
        <v>#NAME?</v>
      </c>
      <c r="J604" s="6" t="e">
        <f ca="1">IF('Log_working_3-way'!$D604="","",'True_Odds_Calculator_3-way'!#REF!/'True_Odds_Calculator_3-way'!C599-1)</f>
        <v>#NAME?</v>
      </c>
      <c r="K604" s="6" t="e">
        <f ca="1">IF('Log_working_3-way'!$D604="","",1/'True_Odds_Calculator_3-way'!A599+1/'True_Odds_Calculator_3-way'!B599+1/'True_Odds_Calculator_3-way'!C599-1)</f>
        <v>#NAME?</v>
      </c>
    </row>
    <row r="605" spans="4:11" x14ac:dyDescent="0.25">
      <c r="D605" t="e">
        <f ca="1">solve_for_c('True_Odds_Calculator_3-way'!A600,'True_Odds_Calculator_3-way'!B600,'True_Odds_Calculator_3-way'!C600,'Log_working_3-way'!B$1,'Log_working_3-way'!B$2)</f>
        <v>#NAME?</v>
      </c>
      <c r="F605" s="6" t="e">
        <f ca="1">IF('Log_working_3-way'!D605="","",1/'True_Odds_Calculator_3-way'!N600+1/'True_Odds_Calculator_3-way'!O600+1/'True_Odds_Calculator_3-way'!#REF!-1)</f>
        <v>#NAME?</v>
      </c>
      <c r="H605" s="6" t="e">
        <f ca="1">IF('Log_working_3-way'!$D605="","",'True_Odds_Calculator_3-way'!N600/'True_Odds_Calculator_3-way'!A600-1)</f>
        <v>#NAME?</v>
      </c>
      <c r="I605" s="6" t="e">
        <f ca="1">IF('Log_working_3-way'!$D605="","",'True_Odds_Calculator_3-way'!O600/'True_Odds_Calculator_3-way'!B600-1)</f>
        <v>#NAME?</v>
      </c>
      <c r="J605" s="6" t="e">
        <f ca="1">IF('Log_working_3-way'!$D605="","",'True_Odds_Calculator_3-way'!#REF!/'True_Odds_Calculator_3-way'!C600-1)</f>
        <v>#NAME?</v>
      </c>
      <c r="K605" s="6" t="e">
        <f ca="1">IF('Log_working_3-way'!$D605="","",1/'True_Odds_Calculator_3-way'!A600+1/'True_Odds_Calculator_3-way'!B600+1/'True_Odds_Calculator_3-way'!C600-1)</f>
        <v>#NAME?</v>
      </c>
    </row>
    <row r="606" spans="4:11" x14ac:dyDescent="0.25">
      <c r="D606" t="e">
        <f ca="1">solve_for_c('True_Odds_Calculator_3-way'!A601,'True_Odds_Calculator_3-way'!B601,'True_Odds_Calculator_3-way'!C601,'Log_working_3-way'!B$1,'Log_working_3-way'!B$2)</f>
        <v>#NAME?</v>
      </c>
      <c r="F606" s="6" t="e">
        <f ca="1">IF('Log_working_3-way'!D606="","",1/'True_Odds_Calculator_3-way'!N601+1/'True_Odds_Calculator_3-way'!O601+1/'True_Odds_Calculator_3-way'!#REF!-1)</f>
        <v>#NAME?</v>
      </c>
      <c r="H606" s="6" t="e">
        <f ca="1">IF('Log_working_3-way'!$D606="","",'True_Odds_Calculator_3-way'!N601/'True_Odds_Calculator_3-way'!A601-1)</f>
        <v>#NAME?</v>
      </c>
      <c r="I606" s="6" t="e">
        <f ca="1">IF('Log_working_3-way'!$D606="","",'True_Odds_Calculator_3-way'!O601/'True_Odds_Calculator_3-way'!B601-1)</f>
        <v>#NAME?</v>
      </c>
      <c r="J606" s="6" t="e">
        <f ca="1">IF('Log_working_3-way'!$D606="","",'True_Odds_Calculator_3-way'!#REF!/'True_Odds_Calculator_3-way'!C601-1)</f>
        <v>#NAME?</v>
      </c>
      <c r="K606" s="6" t="e">
        <f ca="1">IF('Log_working_3-way'!$D606="","",1/'True_Odds_Calculator_3-way'!A601+1/'True_Odds_Calculator_3-way'!B601+1/'True_Odds_Calculator_3-way'!C601-1)</f>
        <v>#NAME?</v>
      </c>
    </row>
    <row r="607" spans="4:11" x14ac:dyDescent="0.25">
      <c r="D607" t="e">
        <f ca="1">solve_for_c('True_Odds_Calculator_3-way'!A602,'True_Odds_Calculator_3-way'!B602,'True_Odds_Calculator_3-way'!C602,'Log_working_3-way'!B$1,'Log_working_3-way'!B$2)</f>
        <v>#NAME?</v>
      </c>
      <c r="F607" s="6" t="e">
        <f ca="1">IF('Log_working_3-way'!D607="","",1/'True_Odds_Calculator_3-way'!N602+1/'True_Odds_Calculator_3-way'!O602+1/'True_Odds_Calculator_3-way'!#REF!-1)</f>
        <v>#NAME?</v>
      </c>
      <c r="H607" s="6" t="e">
        <f ca="1">IF('Log_working_3-way'!$D607="","",'True_Odds_Calculator_3-way'!N602/'True_Odds_Calculator_3-way'!A602-1)</f>
        <v>#NAME?</v>
      </c>
      <c r="I607" s="6" t="e">
        <f ca="1">IF('Log_working_3-way'!$D607="","",'True_Odds_Calculator_3-way'!O602/'True_Odds_Calculator_3-way'!B602-1)</f>
        <v>#NAME?</v>
      </c>
      <c r="J607" s="6" t="e">
        <f ca="1">IF('Log_working_3-way'!$D607="","",'True_Odds_Calculator_3-way'!#REF!/'True_Odds_Calculator_3-way'!C602-1)</f>
        <v>#NAME?</v>
      </c>
      <c r="K607" s="6" t="e">
        <f ca="1">IF('Log_working_3-way'!$D607="","",1/'True_Odds_Calculator_3-way'!A602+1/'True_Odds_Calculator_3-way'!B602+1/'True_Odds_Calculator_3-way'!C602-1)</f>
        <v>#NAME?</v>
      </c>
    </row>
    <row r="608" spans="4:11" x14ac:dyDescent="0.25">
      <c r="D608" t="e">
        <f ca="1">solve_for_c('True_Odds_Calculator_3-way'!A603,'True_Odds_Calculator_3-way'!B603,'True_Odds_Calculator_3-way'!C603,'Log_working_3-way'!B$1,'Log_working_3-way'!B$2)</f>
        <v>#NAME?</v>
      </c>
      <c r="F608" s="6" t="e">
        <f ca="1">IF('Log_working_3-way'!D608="","",1/'True_Odds_Calculator_3-way'!N603+1/'True_Odds_Calculator_3-way'!O603+1/'True_Odds_Calculator_3-way'!#REF!-1)</f>
        <v>#NAME?</v>
      </c>
      <c r="H608" s="6" t="e">
        <f ca="1">IF('Log_working_3-way'!$D608="","",'True_Odds_Calculator_3-way'!N603/'True_Odds_Calculator_3-way'!A603-1)</f>
        <v>#NAME?</v>
      </c>
      <c r="I608" s="6" t="e">
        <f ca="1">IF('Log_working_3-way'!$D608="","",'True_Odds_Calculator_3-way'!O603/'True_Odds_Calculator_3-way'!B603-1)</f>
        <v>#NAME?</v>
      </c>
      <c r="J608" s="6" t="e">
        <f ca="1">IF('Log_working_3-way'!$D608="","",'True_Odds_Calculator_3-way'!#REF!/'True_Odds_Calculator_3-way'!C603-1)</f>
        <v>#NAME?</v>
      </c>
      <c r="K608" s="6" t="e">
        <f ca="1">IF('Log_working_3-way'!$D608="","",1/'True_Odds_Calculator_3-way'!A603+1/'True_Odds_Calculator_3-way'!B603+1/'True_Odds_Calculator_3-way'!C603-1)</f>
        <v>#NAME?</v>
      </c>
    </row>
    <row r="609" spans="4:11" x14ac:dyDescent="0.25">
      <c r="D609" t="e">
        <f ca="1">solve_for_c('True_Odds_Calculator_3-way'!A604,'True_Odds_Calculator_3-way'!B604,'True_Odds_Calculator_3-way'!C604,'Log_working_3-way'!B$1,'Log_working_3-way'!B$2)</f>
        <v>#NAME?</v>
      </c>
      <c r="F609" s="6" t="e">
        <f ca="1">IF('Log_working_3-way'!D609="","",1/'True_Odds_Calculator_3-way'!N604+1/'True_Odds_Calculator_3-way'!O604+1/'True_Odds_Calculator_3-way'!#REF!-1)</f>
        <v>#NAME?</v>
      </c>
      <c r="H609" s="6" t="e">
        <f ca="1">IF('Log_working_3-way'!$D609="","",'True_Odds_Calculator_3-way'!N604/'True_Odds_Calculator_3-way'!A604-1)</f>
        <v>#NAME?</v>
      </c>
      <c r="I609" s="6" t="e">
        <f ca="1">IF('Log_working_3-way'!$D609="","",'True_Odds_Calculator_3-way'!O604/'True_Odds_Calculator_3-way'!B604-1)</f>
        <v>#NAME?</v>
      </c>
      <c r="J609" s="6" t="e">
        <f ca="1">IF('Log_working_3-way'!$D609="","",'True_Odds_Calculator_3-way'!#REF!/'True_Odds_Calculator_3-way'!C604-1)</f>
        <v>#NAME?</v>
      </c>
      <c r="K609" s="6" t="e">
        <f ca="1">IF('Log_working_3-way'!$D609="","",1/'True_Odds_Calculator_3-way'!A604+1/'True_Odds_Calculator_3-way'!B604+1/'True_Odds_Calculator_3-way'!C604-1)</f>
        <v>#NAME?</v>
      </c>
    </row>
    <row r="610" spans="4:11" x14ac:dyDescent="0.25">
      <c r="D610" t="e">
        <f ca="1">solve_for_c('True_Odds_Calculator_3-way'!A605,'True_Odds_Calculator_3-way'!B605,'True_Odds_Calculator_3-way'!C605,'Log_working_3-way'!B$1,'Log_working_3-way'!B$2)</f>
        <v>#NAME?</v>
      </c>
      <c r="F610" s="6" t="e">
        <f ca="1">IF('Log_working_3-way'!D610="","",1/'True_Odds_Calculator_3-way'!N605+1/'True_Odds_Calculator_3-way'!O605+1/'True_Odds_Calculator_3-way'!#REF!-1)</f>
        <v>#NAME?</v>
      </c>
      <c r="H610" s="6" t="e">
        <f ca="1">IF('Log_working_3-way'!$D610="","",'True_Odds_Calculator_3-way'!N605/'True_Odds_Calculator_3-way'!A605-1)</f>
        <v>#NAME?</v>
      </c>
      <c r="I610" s="6" t="e">
        <f ca="1">IF('Log_working_3-way'!$D610="","",'True_Odds_Calculator_3-way'!O605/'True_Odds_Calculator_3-way'!B605-1)</f>
        <v>#NAME?</v>
      </c>
      <c r="J610" s="6" t="e">
        <f ca="1">IF('Log_working_3-way'!$D610="","",'True_Odds_Calculator_3-way'!#REF!/'True_Odds_Calculator_3-way'!C605-1)</f>
        <v>#NAME?</v>
      </c>
      <c r="K610" s="6" t="e">
        <f ca="1">IF('Log_working_3-way'!$D610="","",1/'True_Odds_Calculator_3-way'!A605+1/'True_Odds_Calculator_3-way'!B605+1/'True_Odds_Calculator_3-way'!C605-1)</f>
        <v>#NAME?</v>
      </c>
    </row>
    <row r="611" spans="4:11" x14ac:dyDescent="0.25">
      <c r="D611" t="e">
        <f ca="1">solve_for_c('True_Odds_Calculator_3-way'!A606,'True_Odds_Calculator_3-way'!B606,'True_Odds_Calculator_3-way'!C606,'Log_working_3-way'!B$1,'Log_working_3-way'!B$2)</f>
        <v>#NAME?</v>
      </c>
      <c r="F611" s="6" t="e">
        <f ca="1">IF('Log_working_3-way'!D611="","",1/'True_Odds_Calculator_3-way'!N606+1/'True_Odds_Calculator_3-way'!O606+1/'True_Odds_Calculator_3-way'!#REF!-1)</f>
        <v>#NAME?</v>
      </c>
      <c r="H611" s="6" t="e">
        <f ca="1">IF('Log_working_3-way'!$D611="","",'True_Odds_Calculator_3-way'!N606/'True_Odds_Calculator_3-way'!A606-1)</f>
        <v>#NAME?</v>
      </c>
      <c r="I611" s="6" t="e">
        <f ca="1">IF('Log_working_3-way'!$D611="","",'True_Odds_Calculator_3-way'!O606/'True_Odds_Calculator_3-way'!B606-1)</f>
        <v>#NAME?</v>
      </c>
      <c r="J611" s="6" t="e">
        <f ca="1">IF('Log_working_3-way'!$D611="","",'True_Odds_Calculator_3-way'!#REF!/'True_Odds_Calculator_3-way'!C606-1)</f>
        <v>#NAME?</v>
      </c>
      <c r="K611" s="6" t="e">
        <f ca="1">IF('Log_working_3-way'!$D611="","",1/'True_Odds_Calculator_3-way'!A606+1/'True_Odds_Calculator_3-way'!B606+1/'True_Odds_Calculator_3-way'!C606-1)</f>
        <v>#NAME?</v>
      </c>
    </row>
    <row r="612" spans="4:11" x14ac:dyDescent="0.25">
      <c r="D612" t="e">
        <f ca="1">solve_for_c('True_Odds_Calculator_3-way'!A607,'True_Odds_Calculator_3-way'!B607,'True_Odds_Calculator_3-way'!C607,'Log_working_3-way'!B$1,'Log_working_3-way'!B$2)</f>
        <v>#NAME?</v>
      </c>
      <c r="F612" s="6" t="e">
        <f ca="1">IF('Log_working_3-way'!D612="","",1/'True_Odds_Calculator_3-way'!N607+1/'True_Odds_Calculator_3-way'!O607+1/'True_Odds_Calculator_3-way'!#REF!-1)</f>
        <v>#NAME?</v>
      </c>
      <c r="H612" s="6" t="e">
        <f ca="1">IF('Log_working_3-way'!$D612="","",'True_Odds_Calculator_3-way'!N607/'True_Odds_Calculator_3-way'!A607-1)</f>
        <v>#NAME?</v>
      </c>
      <c r="I612" s="6" t="e">
        <f ca="1">IF('Log_working_3-way'!$D612="","",'True_Odds_Calculator_3-way'!O607/'True_Odds_Calculator_3-way'!B607-1)</f>
        <v>#NAME?</v>
      </c>
      <c r="J612" s="6" t="e">
        <f ca="1">IF('Log_working_3-way'!$D612="","",'True_Odds_Calculator_3-way'!#REF!/'True_Odds_Calculator_3-way'!C607-1)</f>
        <v>#NAME?</v>
      </c>
      <c r="K612" s="6" t="e">
        <f ca="1">IF('Log_working_3-way'!$D612="","",1/'True_Odds_Calculator_3-way'!A607+1/'True_Odds_Calculator_3-way'!B607+1/'True_Odds_Calculator_3-way'!C607-1)</f>
        <v>#NAME?</v>
      </c>
    </row>
    <row r="613" spans="4:11" x14ac:dyDescent="0.25">
      <c r="D613" t="e">
        <f ca="1">solve_for_c('True_Odds_Calculator_3-way'!A608,'True_Odds_Calculator_3-way'!B608,'True_Odds_Calculator_3-way'!C608,'Log_working_3-way'!B$1,'Log_working_3-way'!B$2)</f>
        <v>#NAME?</v>
      </c>
      <c r="F613" s="6" t="e">
        <f ca="1">IF('Log_working_3-way'!D613="","",1/'True_Odds_Calculator_3-way'!N608+1/'True_Odds_Calculator_3-way'!O608+1/'True_Odds_Calculator_3-way'!#REF!-1)</f>
        <v>#NAME?</v>
      </c>
      <c r="H613" s="6" t="e">
        <f ca="1">IF('Log_working_3-way'!$D613="","",'True_Odds_Calculator_3-way'!N608/'True_Odds_Calculator_3-way'!A608-1)</f>
        <v>#NAME?</v>
      </c>
      <c r="I613" s="6" t="e">
        <f ca="1">IF('Log_working_3-way'!$D613="","",'True_Odds_Calculator_3-way'!O608/'True_Odds_Calculator_3-way'!B608-1)</f>
        <v>#NAME?</v>
      </c>
      <c r="J613" s="6" t="e">
        <f ca="1">IF('Log_working_3-way'!$D613="","",'True_Odds_Calculator_3-way'!#REF!/'True_Odds_Calculator_3-way'!C608-1)</f>
        <v>#NAME?</v>
      </c>
      <c r="K613" s="6" t="e">
        <f ca="1">IF('Log_working_3-way'!$D613="","",1/'True_Odds_Calculator_3-way'!A608+1/'True_Odds_Calculator_3-way'!B608+1/'True_Odds_Calculator_3-way'!C608-1)</f>
        <v>#NAME?</v>
      </c>
    </row>
    <row r="614" spans="4:11" x14ac:dyDescent="0.25">
      <c r="D614" t="e">
        <f ca="1">solve_for_c('True_Odds_Calculator_3-way'!A609,'True_Odds_Calculator_3-way'!B609,'True_Odds_Calculator_3-way'!C609,'Log_working_3-way'!B$1,'Log_working_3-way'!B$2)</f>
        <v>#NAME?</v>
      </c>
      <c r="F614" s="6" t="e">
        <f ca="1">IF('Log_working_3-way'!D614="","",1/'True_Odds_Calculator_3-way'!N609+1/'True_Odds_Calculator_3-way'!O609+1/'True_Odds_Calculator_3-way'!#REF!-1)</f>
        <v>#NAME?</v>
      </c>
      <c r="H614" s="6" t="e">
        <f ca="1">IF('Log_working_3-way'!$D614="","",'True_Odds_Calculator_3-way'!N609/'True_Odds_Calculator_3-way'!A609-1)</f>
        <v>#NAME?</v>
      </c>
      <c r="I614" s="6" t="e">
        <f ca="1">IF('Log_working_3-way'!$D614="","",'True_Odds_Calculator_3-way'!O609/'True_Odds_Calculator_3-way'!B609-1)</f>
        <v>#NAME?</v>
      </c>
      <c r="J614" s="6" t="e">
        <f ca="1">IF('Log_working_3-way'!$D614="","",'True_Odds_Calculator_3-way'!#REF!/'True_Odds_Calculator_3-way'!C609-1)</f>
        <v>#NAME?</v>
      </c>
      <c r="K614" s="6" t="e">
        <f ca="1">IF('Log_working_3-way'!$D614="","",1/'True_Odds_Calculator_3-way'!A609+1/'True_Odds_Calculator_3-way'!B609+1/'True_Odds_Calculator_3-way'!C609-1)</f>
        <v>#NAME?</v>
      </c>
    </row>
    <row r="615" spans="4:11" x14ac:dyDescent="0.25">
      <c r="D615" t="e">
        <f ca="1">solve_for_c('True_Odds_Calculator_3-way'!A610,'True_Odds_Calculator_3-way'!B610,'True_Odds_Calculator_3-way'!C610,'Log_working_3-way'!B$1,'Log_working_3-way'!B$2)</f>
        <v>#NAME?</v>
      </c>
      <c r="F615" s="6" t="e">
        <f ca="1">IF('Log_working_3-way'!D615="","",1/'True_Odds_Calculator_3-way'!N610+1/'True_Odds_Calculator_3-way'!O610+1/'True_Odds_Calculator_3-way'!#REF!-1)</f>
        <v>#NAME?</v>
      </c>
      <c r="H615" s="6" t="e">
        <f ca="1">IF('Log_working_3-way'!$D615="","",'True_Odds_Calculator_3-way'!N610/'True_Odds_Calculator_3-way'!A610-1)</f>
        <v>#NAME?</v>
      </c>
      <c r="I615" s="6" t="e">
        <f ca="1">IF('Log_working_3-way'!$D615="","",'True_Odds_Calculator_3-way'!O610/'True_Odds_Calculator_3-way'!B610-1)</f>
        <v>#NAME?</v>
      </c>
      <c r="J615" s="6" t="e">
        <f ca="1">IF('Log_working_3-way'!$D615="","",'True_Odds_Calculator_3-way'!#REF!/'True_Odds_Calculator_3-way'!C610-1)</f>
        <v>#NAME?</v>
      </c>
      <c r="K615" s="6" t="e">
        <f ca="1">IF('Log_working_3-way'!$D615="","",1/'True_Odds_Calculator_3-way'!A610+1/'True_Odds_Calculator_3-way'!B610+1/'True_Odds_Calculator_3-way'!C610-1)</f>
        <v>#NAME?</v>
      </c>
    </row>
    <row r="616" spans="4:11" x14ac:dyDescent="0.25">
      <c r="D616" t="e">
        <f ca="1">solve_for_c('True_Odds_Calculator_3-way'!A611,'True_Odds_Calculator_3-way'!B611,'True_Odds_Calculator_3-way'!C611,'Log_working_3-way'!B$1,'Log_working_3-way'!B$2)</f>
        <v>#NAME?</v>
      </c>
      <c r="F616" s="6" t="e">
        <f ca="1">IF('Log_working_3-way'!D616="","",1/'True_Odds_Calculator_3-way'!N611+1/'True_Odds_Calculator_3-way'!O611+1/'True_Odds_Calculator_3-way'!#REF!-1)</f>
        <v>#NAME?</v>
      </c>
      <c r="H616" s="6" t="e">
        <f ca="1">IF('Log_working_3-way'!$D616="","",'True_Odds_Calculator_3-way'!N611/'True_Odds_Calculator_3-way'!A611-1)</f>
        <v>#NAME?</v>
      </c>
      <c r="I616" s="6" t="e">
        <f ca="1">IF('Log_working_3-way'!$D616="","",'True_Odds_Calculator_3-way'!O611/'True_Odds_Calculator_3-way'!B611-1)</f>
        <v>#NAME?</v>
      </c>
      <c r="J616" s="6" t="e">
        <f ca="1">IF('Log_working_3-way'!$D616="","",'True_Odds_Calculator_3-way'!#REF!/'True_Odds_Calculator_3-way'!C611-1)</f>
        <v>#NAME?</v>
      </c>
      <c r="K616" s="6" t="e">
        <f ca="1">IF('Log_working_3-way'!$D616="","",1/'True_Odds_Calculator_3-way'!A611+1/'True_Odds_Calculator_3-way'!B611+1/'True_Odds_Calculator_3-way'!C611-1)</f>
        <v>#NAME?</v>
      </c>
    </row>
    <row r="617" spans="4:11" x14ac:dyDescent="0.25">
      <c r="D617" t="e">
        <f ca="1">solve_for_c('True_Odds_Calculator_3-way'!A612,'True_Odds_Calculator_3-way'!B612,'True_Odds_Calculator_3-way'!C612,'Log_working_3-way'!B$1,'Log_working_3-way'!B$2)</f>
        <v>#NAME?</v>
      </c>
      <c r="F617" s="6" t="e">
        <f ca="1">IF('Log_working_3-way'!D617="","",1/'True_Odds_Calculator_3-way'!N612+1/'True_Odds_Calculator_3-way'!O612+1/'True_Odds_Calculator_3-way'!#REF!-1)</f>
        <v>#NAME?</v>
      </c>
      <c r="H617" s="6" t="e">
        <f ca="1">IF('Log_working_3-way'!$D617="","",'True_Odds_Calculator_3-way'!N612/'True_Odds_Calculator_3-way'!A612-1)</f>
        <v>#NAME?</v>
      </c>
      <c r="I617" s="6" t="e">
        <f ca="1">IF('Log_working_3-way'!$D617="","",'True_Odds_Calculator_3-way'!O612/'True_Odds_Calculator_3-way'!B612-1)</f>
        <v>#NAME?</v>
      </c>
      <c r="J617" s="6" t="e">
        <f ca="1">IF('Log_working_3-way'!$D617="","",'True_Odds_Calculator_3-way'!#REF!/'True_Odds_Calculator_3-way'!C612-1)</f>
        <v>#NAME?</v>
      </c>
      <c r="K617" s="6" t="e">
        <f ca="1">IF('Log_working_3-way'!$D617="","",1/'True_Odds_Calculator_3-way'!A612+1/'True_Odds_Calculator_3-way'!B612+1/'True_Odds_Calculator_3-way'!C612-1)</f>
        <v>#NAME?</v>
      </c>
    </row>
    <row r="618" spans="4:11" x14ac:dyDescent="0.25">
      <c r="D618" t="e">
        <f ca="1">solve_for_c('True_Odds_Calculator_3-way'!A613,'True_Odds_Calculator_3-way'!B613,'True_Odds_Calculator_3-way'!C613,'Log_working_3-way'!B$1,'Log_working_3-way'!B$2)</f>
        <v>#NAME?</v>
      </c>
      <c r="F618" s="6" t="e">
        <f ca="1">IF('Log_working_3-way'!D618="","",1/'True_Odds_Calculator_3-way'!N613+1/'True_Odds_Calculator_3-way'!O613+1/'True_Odds_Calculator_3-way'!#REF!-1)</f>
        <v>#NAME?</v>
      </c>
      <c r="H618" s="6" t="e">
        <f ca="1">IF('Log_working_3-way'!$D618="","",'True_Odds_Calculator_3-way'!N613/'True_Odds_Calculator_3-way'!A613-1)</f>
        <v>#NAME?</v>
      </c>
      <c r="I618" s="6" t="e">
        <f ca="1">IF('Log_working_3-way'!$D618="","",'True_Odds_Calculator_3-way'!O613/'True_Odds_Calculator_3-way'!B613-1)</f>
        <v>#NAME?</v>
      </c>
      <c r="J618" s="6" t="e">
        <f ca="1">IF('Log_working_3-way'!$D618="","",'True_Odds_Calculator_3-way'!#REF!/'True_Odds_Calculator_3-way'!C613-1)</f>
        <v>#NAME?</v>
      </c>
      <c r="K618" s="6" t="e">
        <f ca="1">IF('Log_working_3-way'!$D618="","",1/'True_Odds_Calculator_3-way'!A613+1/'True_Odds_Calculator_3-way'!B613+1/'True_Odds_Calculator_3-way'!C613-1)</f>
        <v>#NAME?</v>
      </c>
    </row>
    <row r="619" spans="4:11" x14ac:dyDescent="0.25">
      <c r="D619" t="e">
        <f ca="1">solve_for_c('True_Odds_Calculator_3-way'!A614,'True_Odds_Calculator_3-way'!B614,'True_Odds_Calculator_3-way'!C614,'Log_working_3-way'!B$1,'Log_working_3-way'!B$2)</f>
        <v>#NAME?</v>
      </c>
      <c r="F619" s="6" t="e">
        <f ca="1">IF('Log_working_3-way'!D619="","",1/'True_Odds_Calculator_3-way'!N614+1/'True_Odds_Calculator_3-way'!O614+1/'True_Odds_Calculator_3-way'!#REF!-1)</f>
        <v>#NAME?</v>
      </c>
      <c r="H619" s="6" t="e">
        <f ca="1">IF('Log_working_3-way'!$D619="","",'True_Odds_Calculator_3-way'!N614/'True_Odds_Calculator_3-way'!A614-1)</f>
        <v>#NAME?</v>
      </c>
      <c r="I619" s="6" t="e">
        <f ca="1">IF('Log_working_3-way'!$D619="","",'True_Odds_Calculator_3-way'!O614/'True_Odds_Calculator_3-way'!B614-1)</f>
        <v>#NAME?</v>
      </c>
      <c r="J619" s="6" t="e">
        <f ca="1">IF('Log_working_3-way'!$D619="","",'True_Odds_Calculator_3-way'!#REF!/'True_Odds_Calculator_3-way'!C614-1)</f>
        <v>#NAME?</v>
      </c>
      <c r="K619" s="6" t="e">
        <f ca="1">IF('Log_working_3-way'!$D619="","",1/'True_Odds_Calculator_3-way'!A614+1/'True_Odds_Calculator_3-way'!B614+1/'True_Odds_Calculator_3-way'!C614-1)</f>
        <v>#NAME?</v>
      </c>
    </row>
    <row r="620" spans="4:11" x14ac:dyDescent="0.25">
      <c r="D620" t="e">
        <f ca="1">solve_for_c('True_Odds_Calculator_3-way'!A615,'True_Odds_Calculator_3-way'!B615,'True_Odds_Calculator_3-way'!C615,'Log_working_3-way'!B$1,'Log_working_3-way'!B$2)</f>
        <v>#NAME?</v>
      </c>
      <c r="F620" s="6" t="e">
        <f ca="1">IF('Log_working_3-way'!D620="","",1/'True_Odds_Calculator_3-way'!N615+1/'True_Odds_Calculator_3-way'!O615+1/'True_Odds_Calculator_3-way'!#REF!-1)</f>
        <v>#NAME?</v>
      </c>
      <c r="H620" s="6" t="e">
        <f ca="1">IF('Log_working_3-way'!$D620="","",'True_Odds_Calculator_3-way'!N615/'True_Odds_Calculator_3-way'!A615-1)</f>
        <v>#NAME?</v>
      </c>
      <c r="I620" s="6" t="e">
        <f ca="1">IF('Log_working_3-way'!$D620="","",'True_Odds_Calculator_3-way'!O615/'True_Odds_Calculator_3-way'!B615-1)</f>
        <v>#NAME?</v>
      </c>
      <c r="J620" s="6" t="e">
        <f ca="1">IF('Log_working_3-way'!$D620="","",'True_Odds_Calculator_3-way'!#REF!/'True_Odds_Calculator_3-way'!C615-1)</f>
        <v>#NAME?</v>
      </c>
      <c r="K620" s="6" t="e">
        <f ca="1">IF('Log_working_3-way'!$D620="","",1/'True_Odds_Calculator_3-way'!A615+1/'True_Odds_Calculator_3-way'!B615+1/'True_Odds_Calculator_3-way'!C615-1)</f>
        <v>#NAME?</v>
      </c>
    </row>
    <row r="621" spans="4:11" x14ac:dyDescent="0.25">
      <c r="D621" t="e">
        <f ca="1">solve_for_c('True_Odds_Calculator_3-way'!A616,'True_Odds_Calculator_3-way'!B616,'True_Odds_Calculator_3-way'!C616,'Log_working_3-way'!B$1,'Log_working_3-way'!B$2)</f>
        <v>#NAME?</v>
      </c>
      <c r="F621" s="6" t="e">
        <f ca="1">IF('Log_working_3-way'!D621="","",1/'True_Odds_Calculator_3-way'!N616+1/'True_Odds_Calculator_3-way'!O616+1/'True_Odds_Calculator_3-way'!#REF!-1)</f>
        <v>#NAME?</v>
      </c>
      <c r="H621" s="6" t="e">
        <f ca="1">IF('Log_working_3-way'!$D621="","",'True_Odds_Calculator_3-way'!N616/'True_Odds_Calculator_3-way'!A616-1)</f>
        <v>#NAME?</v>
      </c>
      <c r="I621" s="6" t="e">
        <f ca="1">IF('Log_working_3-way'!$D621="","",'True_Odds_Calculator_3-way'!O616/'True_Odds_Calculator_3-way'!B616-1)</f>
        <v>#NAME?</v>
      </c>
      <c r="J621" s="6" t="e">
        <f ca="1">IF('Log_working_3-way'!$D621="","",'True_Odds_Calculator_3-way'!#REF!/'True_Odds_Calculator_3-way'!C616-1)</f>
        <v>#NAME?</v>
      </c>
      <c r="K621" s="6" t="e">
        <f ca="1">IF('Log_working_3-way'!$D621="","",1/'True_Odds_Calculator_3-way'!A616+1/'True_Odds_Calculator_3-way'!B616+1/'True_Odds_Calculator_3-way'!C616-1)</f>
        <v>#NAME?</v>
      </c>
    </row>
    <row r="622" spans="4:11" x14ac:dyDescent="0.25">
      <c r="D622" t="e">
        <f ca="1">solve_for_c('True_Odds_Calculator_3-way'!A617,'True_Odds_Calculator_3-way'!B617,'True_Odds_Calculator_3-way'!C617,'Log_working_3-way'!B$1,'Log_working_3-way'!B$2)</f>
        <v>#NAME?</v>
      </c>
      <c r="F622" s="6" t="e">
        <f ca="1">IF('Log_working_3-way'!D622="","",1/'True_Odds_Calculator_3-way'!N617+1/'True_Odds_Calculator_3-way'!O617+1/'True_Odds_Calculator_3-way'!#REF!-1)</f>
        <v>#NAME?</v>
      </c>
      <c r="H622" s="6" t="e">
        <f ca="1">IF('Log_working_3-way'!$D622="","",'True_Odds_Calculator_3-way'!N617/'True_Odds_Calculator_3-way'!A617-1)</f>
        <v>#NAME?</v>
      </c>
      <c r="I622" s="6" t="e">
        <f ca="1">IF('Log_working_3-way'!$D622="","",'True_Odds_Calculator_3-way'!O617/'True_Odds_Calculator_3-way'!B617-1)</f>
        <v>#NAME?</v>
      </c>
      <c r="J622" s="6" t="e">
        <f ca="1">IF('Log_working_3-way'!$D622="","",'True_Odds_Calculator_3-way'!#REF!/'True_Odds_Calculator_3-way'!C617-1)</f>
        <v>#NAME?</v>
      </c>
      <c r="K622" s="6" t="e">
        <f ca="1">IF('Log_working_3-way'!$D622="","",1/'True_Odds_Calculator_3-way'!A617+1/'True_Odds_Calculator_3-way'!B617+1/'True_Odds_Calculator_3-way'!C617-1)</f>
        <v>#NAME?</v>
      </c>
    </row>
    <row r="623" spans="4:11" x14ac:dyDescent="0.25">
      <c r="D623" t="e">
        <f ca="1">solve_for_c('True_Odds_Calculator_3-way'!A618,'True_Odds_Calculator_3-way'!B618,'True_Odds_Calculator_3-way'!C618,'Log_working_3-way'!B$1,'Log_working_3-way'!B$2)</f>
        <v>#NAME?</v>
      </c>
      <c r="F623" s="6" t="e">
        <f ca="1">IF('Log_working_3-way'!D623="","",1/'True_Odds_Calculator_3-way'!N618+1/'True_Odds_Calculator_3-way'!O618+1/'True_Odds_Calculator_3-way'!#REF!-1)</f>
        <v>#NAME?</v>
      </c>
      <c r="H623" s="6" t="e">
        <f ca="1">IF('Log_working_3-way'!$D623="","",'True_Odds_Calculator_3-way'!N618/'True_Odds_Calculator_3-way'!A618-1)</f>
        <v>#NAME?</v>
      </c>
      <c r="I623" s="6" t="e">
        <f ca="1">IF('Log_working_3-way'!$D623="","",'True_Odds_Calculator_3-way'!O618/'True_Odds_Calculator_3-way'!B618-1)</f>
        <v>#NAME?</v>
      </c>
      <c r="J623" s="6" t="e">
        <f ca="1">IF('Log_working_3-way'!$D623="","",'True_Odds_Calculator_3-way'!#REF!/'True_Odds_Calculator_3-way'!C618-1)</f>
        <v>#NAME?</v>
      </c>
      <c r="K623" s="6" t="e">
        <f ca="1">IF('Log_working_3-way'!$D623="","",1/'True_Odds_Calculator_3-way'!A618+1/'True_Odds_Calculator_3-way'!B618+1/'True_Odds_Calculator_3-way'!C618-1)</f>
        <v>#NAME?</v>
      </c>
    </row>
    <row r="624" spans="4:11" x14ac:dyDescent="0.25">
      <c r="D624" t="e">
        <f ca="1">solve_for_c('True_Odds_Calculator_3-way'!A619,'True_Odds_Calculator_3-way'!B619,'True_Odds_Calculator_3-way'!C619,'Log_working_3-way'!B$1,'Log_working_3-way'!B$2)</f>
        <v>#NAME?</v>
      </c>
      <c r="F624" s="6" t="e">
        <f ca="1">IF('Log_working_3-way'!D624="","",1/'True_Odds_Calculator_3-way'!N619+1/'True_Odds_Calculator_3-way'!O619+1/'True_Odds_Calculator_3-way'!#REF!-1)</f>
        <v>#NAME?</v>
      </c>
      <c r="H624" s="6" t="e">
        <f ca="1">IF('Log_working_3-way'!$D624="","",'True_Odds_Calculator_3-way'!N619/'True_Odds_Calculator_3-way'!A619-1)</f>
        <v>#NAME?</v>
      </c>
      <c r="I624" s="6" t="e">
        <f ca="1">IF('Log_working_3-way'!$D624="","",'True_Odds_Calculator_3-way'!O619/'True_Odds_Calculator_3-way'!B619-1)</f>
        <v>#NAME?</v>
      </c>
      <c r="J624" s="6" t="e">
        <f ca="1">IF('Log_working_3-way'!$D624="","",'True_Odds_Calculator_3-way'!#REF!/'True_Odds_Calculator_3-way'!C619-1)</f>
        <v>#NAME?</v>
      </c>
      <c r="K624" s="6" t="e">
        <f ca="1">IF('Log_working_3-way'!$D624="","",1/'True_Odds_Calculator_3-way'!A619+1/'True_Odds_Calculator_3-way'!B619+1/'True_Odds_Calculator_3-way'!C619-1)</f>
        <v>#NAME?</v>
      </c>
    </row>
    <row r="625" spans="4:11" x14ac:dyDescent="0.25">
      <c r="D625" t="e">
        <f ca="1">solve_for_c('True_Odds_Calculator_3-way'!A620,'True_Odds_Calculator_3-way'!B620,'True_Odds_Calculator_3-way'!C620,'Log_working_3-way'!B$1,'Log_working_3-way'!B$2)</f>
        <v>#NAME?</v>
      </c>
      <c r="F625" s="6" t="e">
        <f ca="1">IF('Log_working_3-way'!D625="","",1/'True_Odds_Calculator_3-way'!N620+1/'True_Odds_Calculator_3-way'!O620+1/'True_Odds_Calculator_3-way'!#REF!-1)</f>
        <v>#NAME?</v>
      </c>
      <c r="H625" s="6" t="e">
        <f ca="1">IF('Log_working_3-way'!$D625="","",'True_Odds_Calculator_3-way'!N620/'True_Odds_Calculator_3-way'!A620-1)</f>
        <v>#NAME?</v>
      </c>
      <c r="I625" s="6" t="e">
        <f ca="1">IF('Log_working_3-way'!$D625="","",'True_Odds_Calculator_3-way'!O620/'True_Odds_Calculator_3-way'!B620-1)</f>
        <v>#NAME?</v>
      </c>
      <c r="J625" s="6" t="e">
        <f ca="1">IF('Log_working_3-way'!$D625="","",'True_Odds_Calculator_3-way'!#REF!/'True_Odds_Calculator_3-way'!C620-1)</f>
        <v>#NAME?</v>
      </c>
      <c r="K625" s="6" t="e">
        <f ca="1">IF('Log_working_3-way'!$D625="","",1/'True_Odds_Calculator_3-way'!A620+1/'True_Odds_Calculator_3-way'!B620+1/'True_Odds_Calculator_3-way'!C620-1)</f>
        <v>#NAME?</v>
      </c>
    </row>
    <row r="626" spans="4:11" x14ac:dyDescent="0.25">
      <c r="D626" t="e">
        <f ca="1">solve_for_c('True_Odds_Calculator_3-way'!A621,'True_Odds_Calculator_3-way'!B621,'True_Odds_Calculator_3-way'!C621,'Log_working_3-way'!B$1,'Log_working_3-way'!B$2)</f>
        <v>#NAME?</v>
      </c>
      <c r="F626" s="6" t="e">
        <f ca="1">IF('Log_working_3-way'!D626="","",1/'True_Odds_Calculator_3-way'!N621+1/'True_Odds_Calculator_3-way'!O621+1/'True_Odds_Calculator_3-way'!#REF!-1)</f>
        <v>#NAME?</v>
      </c>
      <c r="H626" s="6" t="e">
        <f ca="1">IF('Log_working_3-way'!$D626="","",'True_Odds_Calculator_3-way'!N621/'True_Odds_Calculator_3-way'!A621-1)</f>
        <v>#NAME?</v>
      </c>
      <c r="I626" s="6" t="e">
        <f ca="1">IF('Log_working_3-way'!$D626="","",'True_Odds_Calculator_3-way'!O621/'True_Odds_Calculator_3-way'!B621-1)</f>
        <v>#NAME?</v>
      </c>
      <c r="J626" s="6" t="e">
        <f ca="1">IF('Log_working_3-way'!$D626="","",'True_Odds_Calculator_3-way'!#REF!/'True_Odds_Calculator_3-way'!C621-1)</f>
        <v>#NAME?</v>
      </c>
      <c r="K626" s="6" t="e">
        <f ca="1">IF('Log_working_3-way'!$D626="","",1/'True_Odds_Calculator_3-way'!A621+1/'True_Odds_Calculator_3-way'!B621+1/'True_Odds_Calculator_3-way'!C621-1)</f>
        <v>#NAME?</v>
      </c>
    </row>
    <row r="627" spans="4:11" x14ac:dyDescent="0.25">
      <c r="D627" t="e">
        <f ca="1">solve_for_c('True_Odds_Calculator_3-way'!A622,'True_Odds_Calculator_3-way'!B622,'True_Odds_Calculator_3-way'!C622,'Log_working_3-way'!B$1,'Log_working_3-way'!B$2)</f>
        <v>#NAME?</v>
      </c>
      <c r="F627" s="6" t="e">
        <f ca="1">IF('Log_working_3-way'!D627="","",1/'True_Odds_Calculator_3-way'!N622+1/'True_Odds_Calculator_3-way'!O622+1/'True_Odds_Calculator_3-way'!#REF!-1)</f>
        <v>#NAME?</v>
      </c>
      <c r="H627" s="6" t="e">
        <f ca="1">IF('Log_working_3-way'!$D627="","",'True_Odds_Calculator_3-way'!N622/'True_Odds_Calculator_3-way'!A622-1)</f>
        <v>#NAME?</v>
      </c>
      <c r="I627" s="6" t="e">
        <f ca="1">IF('Log_working_3-way'!$D627="","",'True_Odds_Calculator_3-way'!O622/'True_Odds_Calculator_3-way'!B622-1)</f>
        <v>#NAME?</v>
      </c>
      <c r="J627" s="6" t="e">
        <f ca="1">IF('Log_working_3-way'!$D627="","",'True_Odds_Calculator_3-way'!#REF!/'True_Odds_Calculator_3-way'!C622-1)</f>
        <v>#NAME?</v>
      </c>
      <c r="K627" s="6" t="e">
        <f ca="1">IF('Log_working_3-way'!$D627="","",1/'True_Odds_Calculator_3-way'!A622+1/'True_Odds_Calculator_3-way'!B622+1/'True_Odds_Calculator_3-way'!C622-1)</f>
        <v>#NAME?</v>
      </c>
    </row>
    <row r="628" spans="4:11" x14ac:dyDescent="0.25">
      <c r="D628" t="e">
        <f ca="1">solve_for_c('True_Odds_Calculator_3-way'!A623,'True_Odds_Calculator_3-way'!B623,'True_Odds_Calculator_3-way'!C623,'Log_working_3-way'!B$1,'Log_working_3-way'!B$2)</f>
        <v>#NAME?</v>
      </c>
      <c r="F628" s="6" t="e">
        <f ca="1">IF('Log_working_3-way'!D628="","",1/'True_Odds_Calculator_3-way'!N623+1/'True_Odds_Calculator_3-way'!O623+1/'True_Odds_Calculator_3-way'!#REF!-1)</f>
        <v>#NAME?</v>
      </c>
      <c r="H628" s="6" t="e">
        <f ca="1">IF('Log_working_3-way'!$D628="","",'True_Odds_Calculator_3-way'!N623/'True_Odds_Calculator_3-way'!A623-1)</f>
        <v>#NAME?</v>
      </c>
      <c r="I628" s="6" t="e">
        <f ca="1">IF('Log_working_3-way'!$D628="","",'True_Odds_Calculator_3-way'!O623/'True_Odds_Calculator_3-way'!B623-1)</f>
        <v>#NAME?</v>
      </c>
      <c r="J628" s="6" t="e">
        <f ca="1">IF('Log_working_3-way'!$D628="","",'True_Odds_Calculator_3-way'!#REF!/'True_Odds_Calculator_3-way'!C623-1)</f>
        <v>#NAME?</v>
      </c>
      <c r="K628" s="6" t="e">
        <f ca="1">IF('Log_working_3-way'!$D628="","",1/'True_Odds_Calculator_3-way'!A623+1/'True_Odds_Calculator_3-way'!B623+1/'True_Odds_Calculator_3-way'!C623-1)</f>
        <v>#NAME?</v>
      </c>
    </row>
    <row r="629" spans="4:11" x14ac:dyDescent="0.25">
      <c r="D629" t="e">
        <f ca="1">solve_for_c('True_Odds_Calculator_3-way'!A624,'True_Odds_Calculator_3-way'!B624,'True_Odds_Calculator_3-way'!C624,'Log_working_3-way'!B$1,'Log_working_3-way'!B$2)</f>
        <v>#NAME?</v>
      </c>
      <c r="F629" s="6" t="e">
        <f ca="1">IF('Log_working_3-way'!D629="","",1/'True_Odds_Calculator_3-way'!N624+1/'True_Odds_Calculator_3-way'!O624+1/'True_Odds_Calculator_3-way'!#REF!-1)</f>
        <v>#NAME?</v>
      </c>
      <c r="H629" s="6" t="e">
        <f ca="1">IF('Log_working_3-way'!$D629="","",'True_Odds_Calculator_3-way'!N624/'True_Odds_Calculator_3-way'!A624-1)</f>
        <v>#NAME?</v>
      </c>
      <c r="I629" s="6" t="e">
        <f ca="1">IF('Log_working_3-way'!$D629="","",'True_Odds_Calculator_3-way'!O624/'True_Odds_Calculator_3-way'!B624-1)</f>
        <v>#NAME?</v>
      </c>
      <c r="J629" s="6" t="e">
        <f ca="1">IF('Log_working_3-way'!$D629="","",'True_Odds_Calculator_3-way'!#REF!/'True_Odds_Calculator_3-way'!C624-1)</f>
        <v>#NAME?</v>
      </c>
      <c r="K629" s="6" t="e">
        <f ca="1">IF('Log_working_3-way'!$D629="","",1/'True_Odds_Calculator_3-way'!A624+1/'True_Odds_Calculator_3-way'!B624+1/'True_Odds_Calculator_3-way'!C624-1)</f>
        <v>#NAME?</v>
      </c>
    </row>
    <row r="630" spans="4:11" x14ac:dyDescent="0.25">
      <c r="D630" t="e">
        <f ca="1">solve_for_c('True_Odds_Calculator_3-way'!A625,'True_Odds_Calculator_3-way'!B625,'True_Odds_Calculator_3-way'!C625,'Log_working_3-way'!B$1,'Log_working_3-way'!B$2)</f>
        <v>#NAME?</v>
      </c>
      <c r="F630" s="6" t="e">
        <f ca="1">IF('Log_working_3-way'!D630="","",1/'True_Odds_Calculator_3-way'!N625+1/'True_Odds_Calculator_3-way'!O625+1/'True_Odds_Calculator_3-way'!#REF!-1)</f>
        <v>#NAME?</v>
      </c>
      <c r="H630" s="6" t="e">
        <f ca="1">IF('Log_working_3-way'!$D630="","",'True_Odds_Calculator_3-way'!N625/'True_Odds_Calculator_3-way'!A625-1)</f>
        <v>#NAME?</v>
      </c>
      <c r="I630" s="6" t="e">
        <f ca="1">IF('Log_working_3-way'!$D630="","",'True_Odds_Calculator_3-way'!O625/'True_Odds_Calculator_3-way'!B625-1)</f>
        <v>#NAME?</v>
      </c>
      <c r="J630" s="6" t="e">
        <f ca="1">IF('Log_working_3-way'!$D630="","",'True_Odds_Calculator_3-way'!#REF!/'True_Odds_Calculator_3-way'!C625-1)</f>
        <v>#NAME?</v>
      </c>
      <c r="K630" s="6" t="e">
        <f ca="1">IF('Log_working_3-way'!$D630="","",1/'True_Odds_Calculator_3-way'!A625+1/'True_Odds_Calculator_3-way'!B625+1/'True_Odds_Calculator_3-way'!C625-1)</f>
        <v>#NAME?</v>
      </c>
    </row>
    <row r="631" spans="4:11" x14ac:dyDescent="0.25">
      <c r="D631" t="e">
        <f ca="1">solve_for_c('True_Odds_Calculator_3-way'!A626,'True_Odds_Calculator_3-way'!B626,'True_Odds_Calculator_3-way'!C626,'Log_working_3-way'!B$1,'Log_working_3-way'!B$2)</f>
        <v>#NAME?</v>
      </c>
      <c r="F631" s="6" t="e">
        <f ca="1">IF('Log_working_3-way'!D631="","",1/'True_Odds_Calculator_3-way'!N626+1/'True_Odds_Calculator_3-way'!O626+1/'True_Odds_Calculator_3-way'!#REF!-1)</f>
        <v>#NAME?</v>
      </c>
      <c r="H631" s="6" t="e">
        <f ca="1">IF('Log_working_3-way'!$D631="","",'True_Odds_Calculator_3-way'!N626/'True_Odds_Calculator_3-way'!A626-1)</f>
        <v>#NAME?</v>
      </c>
      <c r="I631" s="6" t="e">
        <f ca="1">IF('Log_working_3-way'!$D631="","",'True_Odds_Calculator_3-way'!O626/'True_Odds_Calculator_3-way'!B626-1)</f>
        <v>#NAME?</v>
      </c>
      <c r="J631" s="6" t="e">
        <f ca="1">IF('Log_working_3-way'!$D631="","",'True_Odds_Calculator_3-way'!#REF!/'True_Odds_Calculator_3-way'!C626-1)</f>
        <v>#NAME?</v>
      </c>
      <c r="K631" s="6" t="e">
        <f ca="1">IF('Log_working_3-way'!$D631="","",1/'True_Odds_Calculator_3-way'!A626+1/'True_Odds_Calculator_3-way'!B626+1/'True_Odds_Calculator_3-way'!C626-1)</f>
        <v>#NAME?</v>
      </c>
    </row>
    <row r="632" spans="4:11" x14ac:dyDescent="0.25">
      <c r="D632" t="e">
        <f ca="1">solve_for_c('True_Odds_Calculator_3-way'!A627,'True_Odds_Calculator_3-way'!B627,'True_Odds_Calculator_3-way'!C627,'Log_working_3-way'!B$1,'Log_working_3-way'!B$2)</f>
        <v>#NAME?</v>
      </c>
      <c r="F632" s="6" t="e">
        <f ca="1">IF('Log_working_3-way'!D632="","",1/'True_Odds_Calculator_3-way'!N627+1/'True_Odds_Calculator_3-way'!O627+1/'True_Odds_Calculator_3-way'!#REF!-1)</f>
        <v>#NAME?</v>
      </c>
      <c r="H632" s="6" t="e">
        <f ca="1">IF('Log_working_3-way'!$D632="","",'True_Odds_Calculator_3-way'!N627/'True_Odds_Calculator_3-way'!A627-1)</f>
        <v>#NAME?</v>
      </c>
      <c r="I632" s="6" t="e">
        <f ca="1">IF('Log_working_3-way'!$D632="","",'True_Odds_Calculator_3-way'!O627/'True_Odds_Calculator_3-way'!B627-1)</f>
        <v>#NAME?</v>
      </c>
      <c r="J632" s="6" t="e">
        <f ca="1">IF('Log_working_3-way'!$D632="","",'True_Odds_Calculator_3-way'!#REF!/'True_Odds_Calculator_3-way'!C627-1)</f>
        <v>#NAME?</v>
      </c>
      <c r="K632" s="6" t="e">
        <f ca="1">IF('Log_working_3-way'!$D632="","",1/'True_Odds_Calculator_3-way'!A627+1/'True_Odds_Calculator_3-way'!B627+1/'True_Odds_Calculator_3-way'!C627-1)</f>
        <v>#NAME?</v>
      </c>
    </row>
    <row r="633" spans="4:11" x14ac:dyDescent="0.25">
      <c r="D633" t="e">
        <f ca="1">solve_for_c('True_Odds_Calculator_3-way'!A628,'True_Odds_Calculator_3-way'!B628,'True_Odds_Calculator_3-way'!C628,'Log_working_3-way'!B$1,'Log_working_3-way'!B$2)</f>
        <v>#NAME?</v>
      </c>
      <c r="F633" s="6" t="e">
        <f ca="1">IF('Log_working_3-way'!D633="","",1/'True_Odds_Calculator_3-way'!N628+1/'True_Odds_Calculator_3-way'!O628+1/'True_Odds_Calculator_3-way'!#REF!-1)</f>
        <v>#NAME?</v>
      </c>
      <c r="H633" s="6" t="e">
        <f ca="1">IF('Log_working_3-way'!$D633="","",'True_Odds_Calculator_3-way'!N628/'True_Odds_Calculator_3-way'!A628-1)</f>
        <v>#NAME?</v>
      </c>
      <c r="I633" s="6" t="e">
        <f ca="1">IF('Log_working_3-way'!$D633="","",'True_Odds_Calculator_3-way'!O628/'True_Odds_Calculator_3-way'!B628-1)</f>
        <v>#NAME?</v>
      </c>
      <c r="J633" s="6" t="e">
        <f ca="1">IF('Log_working_3-way'!$D633="","",'True_Odds_Calculator_3-way'!#REF!/'True_Odds_Calculator_3-way'!C628-1)</f>
        <v>#NAME?</v>
      </c>
      <c r="K633" s="6" t="e">
        <f ca="1">IF('Log_working_3-way'!$D633="","",1/'True_Odds_Calculator_3-way'!A628+1/'True_Odds_Calculator_3-way'!B628+1/'True_Odds_Calculator_3-way'!C628-1)</f>
        <v>#NAME?</v>
      </c>
    </row>
    <row r="634" spans="4:11" x14ac:dyDescent="0.25">
      <c r="D634" t="e">
        <f ca="1">solve_for_c('True_Odds_Calculator_3-way'!A629,'True_Odds_Calculator_3-way'!B629,'True_Odds_Calculator_3-way'!C629,'Log_working_3-way'!B$1,'Log_working_3-way'!B$2)</f>
        <v>#NAME?</v>
      </c>
      <c r="F634" s="6" t="e">
        <f ca="1">IF('Log_working_3-way'!D634="","",1/'True_Odds_Calculator_3-way'!N629+1/'True_Odds_Calculator_3-way'!O629+1/'True_Odds_Calculator_3-way'!#REF!-1)</f>
        <v>#NAME?</v>
      </c>
      <c r="H634" s="6" t="e">
        <f ca="1">IF('Log_working_3-way'!$D634="","",'True_Odds_Calculator_3-way'!N629/'True_Odds_Calculator_3-way'!A629-1)</f>
        <v>#NAME?</v>
      </c>
      <c r="I634" s="6" t="e">
        <f ca="1">IF('Log_working_3-way'!$D634="","",'True_Odds_Calculator_3-way'!O629/'True_Odds_Calculator_3-way'!B629-1)</f>
        <v>#NAME?</v>
      </c>
      <c r="J634" s="6" t="e">
        <f ca="1">IF('Log_working_3-way'!$D634="","",'True_Odds_Calculator_3-way'!#REF!/'True_Odds_Calculator_3-way'!C629-1)</f>
        <v>#NAME?</v>
      </c>
      <c r="K634" s="6" t="e">
        <f ca="1">IF('Log_working_3-way'!$D634="","",1/'True_Odds_Calculator_3-way'!A629+1/'True_Odds_Calculator_3-way'!B629+1/'True_Odds_Calculator_3-way'!C629-1)</f>
        <v>#NAME?</v>
      </c>
    </row>
    <row r="635" spans="4:11" x14ac:dyDescent="0.25">
      <c r="D635" t="e">
        <f ca="1">solve_for_c('True_Odds_Calculator_3-way'!A630,'True_Odds_Calculator_3-way'!B630,'True_Odds_Calculator_3-way'!C630,'Log_working_3-way'!B$1,'Log_working_3-way'!B$2)</f>
        <v>#NAME?</v>
      </c>
      <c r="F635" s="6" t="e">
        <f ca="1">IF('Log_working_3-way'!D635="","",1/'True_Odds_Calculator_3-way'!N630+1/'True_Odds_Calculator_3-way'!O630+1/'True_Odds_Calculator_3-way'!#REF!-1)</f>
        <v>#NAME?</v>
      </c>
      <c r="H635" s="6" t="e">
        <f ca="1">IF('Log_working_3-way'!$D635="","",'True_Odds_Calculator_3-way'!N630/'True_Odds_Calculator_3-way'!A630-1)</f>
        <v>#NAME?</v>
      </c>
      <c r="I635" s="6" t="e">
        <f ca="1">IF('Log_working_3-way'!$D635="","",'True_Odds_Calculator_3-way'!O630/'True_Odds_Calculator_3-way'!B630-1)</f>
        <v>#NAME?</v>
      </c>
      <c r="J635" s="6" t="e">
        <f ca="1">IF('Log_working_3-way'!$D635="","",'True_Odds_Calculator_3-way'!#REF!/'True_Odds_Calculator_3-way'!C630-1)</f>
        <v>#NAME?</v>
      </c>
      <c r="K635" s="6" t="e">
        <f ca="1">IF('Log_working_3-way'!$D635="","",1/'True_Odds_Calculator_3-way'!A630+1/'True_Odds_Calculator_3-way'!B630+1/'True_Odds_Calculator_3-way'!C630-1)</f>
        <v>#NAME?</v>
      </c>
    </row>
    <row r="636" spans="4:11" x14ac:dyDescent="0.25">
      <c r="D636" t="e">
        <f ca="1">solve_for_c('True_Odds_Calculator_3-way'!A631,'True_Odds_Calculator_3-way'!B631,'True_Odds_Calculator_3-way'!C631,'Log_working_3-way'!B$1,'Log_working_3-way'!B$2)</f>
        <v>#NAME?</v>
      </c>
      <c r="F636" s="6" t="e">
        <f ca="1">IF('Log_working_3-way'!D636="","",1/'True_Odds_Calculator_3-way'!N631+1/'True_Odds_Calculator_3-way'!O631+1/'True_Odds_Calculator_3-way'!#REF!-1)</f>
        <v>#NAME?</v>
      </c>
      <c r="H636" s="6" t="e">
        <f ca="1">IF('Log_working_3-way'!$D636="","",'True_Odds_Calculator_3-way'!N631/'True_Odds_Calculator_3-way'!A631-1)</f>
        <v>#NAME?</v>
      </c>
      <c r="I636" s="6" t="e">
        <f ca="1">IF('Log_working_3-way'!$D636="","",'True_Odds_Calculator_3-way'!O631/'True_Odds_Calculator_3-way'!B631-1)</f>
        <v>#NAME?</v>
      </c>
      <c r="J636" s="6" t="e">
        <f ca="1">IF('Log_working_3-way'!$D636="","",'True_Odds_Calculator_3-way'!#REF!/'True_Odds_Calculator_3-way'!C631-1)</f>
        <v>#NAME?</v>
      </c>
      <c r="K636" s="6" t="e">
        <f ca="1">IF('Log_working_3-way'!$D636="","",1/'True_Odds_Calculator_3-way'!A631+1/'True_Odds_Calculator_3-way'!B631+1/'True_Odds_Calculator_3-way'!C631-1)</f>
        <v>#NAME?</v>
      </c>
    </row>
    <row r="637" spans="4:11" x14ac:dyDescent="0.25">
      <c r="D637" t="e">
        <f ca="1">solve_for_c('True_Odds_Calculator_3-way'!A632,'True_Odds_Calculator_3-way'!B632,'True_Odds_Calculator_3-way'!C632,'Log_working_3-way'!B$1,'Log_working_3-way'!B$2)</f>
        <v>#NAME?</v>
      </c>
      <c r="F637" s="6" t="e">
        <f ca="1">IF('Log_working_3-way'!D637="","",1/'True_Odds_Calculator_3-way'!N632+1/'True_Odds_Calculator_3-way'!O632+1/'True_Odds_Calculator_3-way'!#REF!-1)</f>
        <v>#NAME?</v>
      </c>
      <c r="H637" s="6" t="e">
        <f ca="1">IF('Log_working_3-way'!$D637="","",'True_Odds_Calculator_3-way'!N632/'True_Odds_Calculator_3-way'!A632-1)</f>
        <v>#NAME?</v>
      </c>
      <c r="I637" s="6" t="e">
        <f ca="1">IF('Log_working_3-way'!$D637="","",'True_Odds_Calculator_3-way'!O632/'True_Odds_Calculator_3-way'!B632-1)</f>
        <v>#NAME?</v>
      </c>
      <c r="J637" s="6" t="e">
        <f ca="1">IF('Log_working_3-way'!$D637="","",'True_Odds_Calculator_3-way'!#REF!/'True_Odds_Calculator_3-way'!C632-1)</f>
        <v>#NAME?</v>
      </c>
      <c r="K637" s="6" t="e">
        <f ca="1">IF('Log_working_3-way'!$D637="","",1/'True_Odds_Calculator_3-way'!A632+1/'True_Odds_Calculator_3-way'!B632+1/'True_Odds_Calculator_3-way'!C632-1)</f>
        <v>#NAME?</v>
      </c>
    </row>
    <row r="638" spans="4:11" x14ac:dyDescent="0.25">
      <c r="D638" t="e">
        <f ca="1">solve_for_c('True_Odds_Calculator_3-way'!A633,'True_Odds_Calculator_3-way'!B633,'True_Odds_Calculator_3-way'!C633,'Log_working_3-way'!B$1,'Log_working_3-way'!B$2)</f>
        <v>#NAME?</v>
      </c>
      <c r="F638" s="6" t="e">
        <f ca="1">IF('Log_working_3-way'!D638="","",1/'True_Odds_Calculator_3-way'!N633+1/'True_Odds_Calculator_3-way'!O633+1/'True_Odds_Calculator_3-way'!#REF!-1)</f>
        <v>#NAME?</v>
      </c>
      <c r="H638" s="6" t="e">
        <f ca="1">IF('Log_working_3-way'!$D638="","",'True_Odds_Calculator_3-way'!N633/'True_Odds_Calculator_3-way'!A633-1)</f>
        <v>#NAME?</v>
      </c>
      <c r="I638" s="6" t="e">
        <f ca="1">IF('Log_working_3-way'!$D638="","",'True_Odds_Calculator_3-way'!O633/'True_Odds_Calculator_3-way'!B633-1)</f>
        <v>#NAME?</v>
      </c>
      <c r="J638" s="6" t="e">
        <f ca="1">IF('Log_working_3-way'!$D638="","",'True_Odds_Calculator_3-way'!#REF!/'True_Odds_Calculator_3-way'!C633-1)</f>
        <v>#NAME?</v>
      </c>
      <c r="K638" s="6" t="e">
        <f ca="1">IF('Log_working_3-way'!$D638="","",1/'True_Odds_Calculator_3-way'!A633+1/'True_Odds_Calculator_3-way'!B633+1/'True_Odds_Calculator_3-way'!C633-1)</f>
        <v>#NAME?</v>
      </c>
    </row>
    <row r="639" spans="4:11" x14ac:dyDescent="0.25">
      <c r="D639" t="e">
        <f ca="1">solve_for_c('True_Odds_Calculator_3-way'!A634,'True_Odds_Calculator_3-way'!B634,'True_Odds_Calculator_3-way'!C634,'Log_working_3-way'!B$1,'Log_working_3-way'!B$2)</f>
        <v>#NAME?</v>
      </c>
      <c r="F639" s="6" t="e">
        <f ca="1">IF('Log_working_3-way'!D639="","",1/'True_Odds_Calculator_3-way'!N634+1/'True_Odds_Calculator_3-way'!O634+1/'True_Odds_Calculator_3-way'!#REF!-1)</f>
        <v>#NAME?</v>
      </c>
      <c r="H639" s="6" t="e">
        <f ca="1">IF('Log_working_3-way'!$D639="","",'True_Odds_Calculator_3-way'!N634/'True_Odds_Calculator_3-way'!A634-1)</f>
        <v>#NAME?</v>
      </c>
      <c r="I639" s="6" t="e">
        <f ca="1">IF('Log_working_3-way'!$D639="","",'True_Odds_Calculator_3-way'!O634/'True_Odds_Calculator_3-way'!B634-1)</f>
        <v>#NAME?</v>
      </c>
      <c r="J639" s="6" t="e">
        <f ca="1">IF('Log_working_3-way'!$D639="","",'True_Odds_Calculator_3-way'!#REF!/'True_Odds_Calculator_3-way'!C634-1)</f>
        <v>#NAME?</v>
      </c>
      <c r="K639" s="6" t="e">
        <f ca="1">IF('Log_working_3-way'!$D639="","",1/'True_Odds_Calculator_3-way'!A634+1/'True_Odds_Calculator_3-way'!B634+1/'True_Odds_Calculator_3-way'!C634-1)</f>
        <v>#NAME?</v>
      </c>
    </row>
    <row r="640" spans="4:11" x14ac:dyDescent="0.25">
      <c r="D640" t="e">
        <f ca="1">solve_for_c('True_Odds_Calculator_3-way'!A635,'True_Odds_Calculator_3-way'!B635,'True_Odds_Calculator_3-way'!C635,'Log_working_3-way'!B$1,'Log_working_3-way'!B$2)</f>
        <v>#NAME?</v>
      </c>
      <c r="F640" s="6" t="e">
        <f ca="1">IF('Log_working_3-way'!D640="","",1/'True_Odds_Calculator_3-way'!N635+1/'True_Odds_Calculator_3-way'!O635+1/'True_Odds_Calculator_3-way'!#REF!-1)</f>
        <v>#NAME?</v>
      </c>
      <c r="H640" s="6" t="e">
        <f ca="1">IF('Log_working_3-way'!$D640="","",'True_Odds_Calculator_3-way'!N635/'True_Odds_Calculator_3-way'!A635-1)</f>
        <v>#NAME?</v>
      </c>
      <c r="I640" s="6" t="e">
        <f ca="1">IF('Log_working_3-way'!$D640="","",'True_Odds_Calculator_3-way'!O635/'True_Odds_Calculator_3-way'!B635-1)</f>
        <v>#NAME?</v>
      </c>
      <c r="J640" s="6" t="e">
        <f ca="1">IF('Log_working_3-way'!$D640="","",'True_Odds_Calculator_3-way'!#REF!/'True_Odds_Calculator_3-way'!C635-1)</f>
        <v>#NAME?</v>
      </c>
      <c r="K640" s="6" t="e">
        <f ca="1">IF('Log_working_3-way'!$D640="","",1/'True_Odds_Calculator_3-way'!A635+1/'True_Odds_Calculator_3-way'!B635+1/'True_Odds_Calculator_3-way'!C635-1)</f>
        <v>#NAME?</v>
      </c>
    </row>
    <row r="641" spans="4:11" x14ac:dyDescent="0.25">
      <c r="D641" t="e">
        <f ca="1">solve_for_c('True_Odds_Calculator_3-way'!A636,'True_Odds_Calculator_3-way'!B636,'True_Odds_Calculator_3-way'!C636,'Log_working_3-way'!B$1,'Log_working_3-way'!B$2)</f>
        <v>#NAME?</v>
      </c>
      <c r="F641" s="6" t="e">
        <f ca="1">IF('Log_working_3-way'!D641="","",1/'True_Odds_Calculator_3-way'!N636+1/'True_Odds_Calculator_3-way'!O636+1/'True_Odds_Calculator_3-way'!#REF!-1)</f>
        <v>#NAME?</v>
      </c>
      <c r="H641" s="6" t="e">
        <f ca="1">IF('Log_working_3-way'!$D641="","",'True_Odds_Calculator_3-way'!N636/'True_Odds_Calculator_3-way'!A636-1)</f>
        <v>#NAME?</v>
      </c>
      <c r="I641" s="6" t="e">
        <f ca="1">IF('Log_working_3-way'!$D641="","",'True_Odds_Calculator_3-way'!O636/'True_Odds_Calculator_3-way'!B636-1)</f>
        <v>#NAME?</v>
      </c>
      <c r="J641" s="6" t="e">
        <f ca="1">IF('Log_working_3-way'!$D641="","",'True_Odds_Calculator_3-way'!#REF!/'True_Odds_Calculator_3-way'!C636-1)</f>
        <v>#NAME?</v>
      </c>
      <c r="K641" s="6" t="e">
        <f ca="1">IF('Log_working_3-way'!$D641="","",1/'True_Odds_Calculator_3-way'!A636+1/'True_Odds_Calculator_3-way'!B636+1/'True_Odds_Calculator_3-way'!C636-1)</f>
        <v>#NAME?</v>
      </c>
    </row>
    <row r="642" spans="4:11" x14ac:dyDescent="0.25">
      <c r="D642" t="e">
        <f ca="1">solve_for_c('True_Odds_Calculator_3-way'!A637,'True_Odds_Calculator_3-way'!B637,'True_Odds_Calculator_3-way'!C637,'Log_working_3-way'!B$1,'Log_working_3-way'!B$2)</f>
        <v>#NAME?</v>
      </c>
      <c r="F642" s="6" t="e">
        <f ca="1">IF('Log_working_3-way'!D642="","",1/'True_Odds_Calculator_3-way'!N637+1/'True_Odds_Calculator_3-way'!O637+1/'True_Odds_Calculator_3-way'!#REF!-1)</f>
        <v>#NAME?</v>
      </c>
      <c r="H642" s="6" t="e">
        <f ca="1">IF('Log_working_3-way'!$D642="","",'True_Odds_Calculator_3-way'!N637/'True_Odds_Calculator_3-way'!A637-1)</f>
        <v>#NAME?</v>
      </c>
      <c r="I642" s="6" t="e">
        <f ca="1">IF('Log_working_3-way'!$D642="","",'True_Odds_Calculator_3-way'!O637/'True_Odds_Calculator_3-way'!B637-1)</f>
        <v>#NAME?</v>
      </c>
      <c r="J642" s="6" t="e">
        <f ca="1">IF('Log_working_3-way'!$D642="","",'True_Odds_Calculator_3-way'!#REF!/'True_Odds_Calculator_3-way'!C637-1)</f>
        <v>#NAME?</v>
      </c>
      <c r="K642" s="6" t="e">
        <f ca="1">IF('Log_working_3-way'!$D642="","",1/'True_Odds_Calculator_3-way'!A637+1/'True_Odds_Calculator_3-way'!B637+1/'True_Odds_Calculator_3-way'!C637-1)</f>
        <v>#NAME?</v>
      </c>
    </row>
    <row r="643" spans="4:11" x14ac:dyDescent="0.25">
      <c r="D643" t="e">
        <f ca="1">solve_for_c('True_Odds_Calculator_3-way'!A638,'True_Odds_Calculator_3-way'!B638,'True_Odds_Calculator_3-way'!C638,'Log_working_3-way'!B$1,'Log_working_3-way'!B$2)</f>
        <v>#NAME?</v>
      </c>
      <c r="F643" s="6" t="e">
        <f ca="1">IF('Log_working_3-way'!D643="","",1/'True_Odds_Calculator_3-way'!N638+1/'True_Odds_Calculator_3-way'!O638+1/'True_Odds_Calculator_3-way'!#REF!-1)</f>
        <v>#NAME?</v>
      </c>
      <c r="H643" s="6" t="e">
        <f ca="1">IF('Log_working_3-way'!$D643="","",'True_Odds_Calculator_3-way'!N638/'True_Odds_Calculator_3-way'!A638-1)</f>
        <v>#NAME?</v>
      </c>
      <c r="I643" s="6" t="e">
        <f ca="1">IF('Log_working_3-way'!$D643="","",'True_Odds_Calculator_3-way'!O638/'True_Odds_Calculator_3-way'!B638-1)</f>
        <v>#NAME?</v>
      </c>
      <c r="J643" s="6" t="e">
        <f ca="1">IF('Log_working_3-way'!$D643="","",'True_Odds_Calculator_3-way'!#REF!/'True_Odds_Calculator_3-way'!C638-1)</f>
        <v>#NAME?</v>
      </c>
      <c r="K643" s="6" t="e">
        <f ca="1">IF('Log_working_3-way'!$D643="","",1/'True_Odds_Calculator_3-way'!A638+1/'True_Odds_Calculator_3-way'!B638+1/'True_Odds_Calculator_3-way'!C638-1)</f>
        <v>#NAME?</v>
      </c>
    </row>
    <row r="644" spans="4:11" x14ac:dyDescent="0.25">
      <c r="D644" t="e">
        <f ca="1">solve_for_c('True_Odds_Calculator_3-way'!A639,'True_Odds_Calculator_3-way'!B639,'True_Odds_Calculator_3-way'!C639,'Log_working_3-way'!B$1,'Log_working_3-way'!B$2)</f>
        <v>#NAME?</v>
      </c>
      <c r="F644" s="6" t="e">
        <f ca="1">IF('Log_working_3-way'!D644="","",1/'True_Odds_Calculator_3-way'!N639+1/'True_Odds_Calculator_3-way'!O639+1/'True_Odds_Calculator_3-way'!#REF!-1)</f>
        <v>#NAME?</v>
      </c>
      <c r="H644" s="6" t="e">
        <f ca="1">IF('Log_working_3-way'!$D644="","",'True_Odds_Calculator_3-way'!N639/'True_Odds_Calculator_3-way'!A639-1)</f>
        <v>#NAME?</v>
      </c>
      <c r="I644" s="6" t="e">
        <f ca="1">IF('Log_working_3-way'!$D644="","",'True_Odds_Calculator_3-way'!O639/'True_Odds_Calculator_3-way'!B639-1)</f>
        <v>#NAME?</v>
      </c>
      <c r="J644" s="6" t="e">
        <f ca="1">IF('Log_working_3-way'!$D644="","",'True_Odds_Calculator_3-way'!#REF!/'True_Odds_Calculator_3-way'!C639-1)</f>
        <v>#NAME?</v>
      </c>
      <c r="K644" s="6" t="e">
        <f ca="1">IF('Log_working_3-way'!$D644="","",1/'True_Odds_Calculator_3-way'!A639+1/'True_Odds_Calculator_3-way'!B639+1/'True_Odds_Calculator_3-way'!C639-1)</f>
        <v>#NAME?</v>
      </c>
    </row>
    <row r="645" spans="4:11" x14ac:dyDescent="0.25">
      <c r="D645" t="e">
        <f ca="1">solve_for_c('True_Odds_Calculator_3-way'!A640,'True_Odds_Calculator_3-way'!B640,'True_Odds_Calculator_3-way'!C640,'Log_working_3-way'!B$1,'Log_working_3-way'!B$2)</f>
        <v>#NAME?</v>
      </c>
      <c r="F645" s="6" t="e">
        <f ca="1">IF('Log_working_3-way'!D645="","",1/'True_Odds_Calculator_3-way'!N640+1/'True_Odds_Calculator_3-way'!O640+1/'True_Odds_Calculator_3-way'!#REF!-1)</f>
        <v>#NAME?</v>
      </c>
      <c r="H645" s="6" t="e">
        <f ca="1">IF('Log_working_3-way'!$D645="","",'True_Odds_Calculator_3-way'!N640/'True_Odds_Calculator_3-way'!A640-1)</f>
        <v>#NAME?</v>
      </c>
      <c r="I645" s="6" t="e">
        <f ca="1">IF('Log_working_3-way'!$D645="","",'True_Odds_Calculator_3-way'!O640/'True_Odds_Calculator_3-way'!B640-1)</f>
        <v>#NAME?</v>
      </c>
      <c r="J645" s="6" t="e">
        <f ca="1">IF('Log_working_3-way'!$D645="","",'True_Odds_Calculator_3-way'!#REF!/'True_Odds_Calculator_3-way'!C640-1)</f>
        <v>#NAME?</v>
      </c>
      <c r="K645" s="6" t="e">
        <f ca="1">IF('Log_working_3-way'!$D645="","",1/'True_Odds_Calculator_3-way'!A640+1/'True_Odds_Calculator_3-way'!B640+1/'True_Odds_Calculator_3-way'!C640-1)</f>
        <v>#NAME?</v>
      </c>
    </row>
    <row r="646" spans="4:11" x14ac:dyDescent="0.25">
      <c r="D646" t="e">
        <f ca="1">solve_for_c('True_Odds_Calculator_3-way'!A641,'True_Odds_Calculator_3-way'!B641,'True_Odds_Calculator_3-way'!C641,'Log_working_3-way'!B$1,'Log_working_3-way'!B$2)</f>
        <v>#NAME?</v>
      </c>
      <c r="F646" s="6" t="e">
        <f ca="1">IF('Log_working_3-way'!D646="","",1/'True_Odds_Calculator_3-way'!N641+1/'True_Odds_Calculator_3-way'!O641+1/'True_Odds_Calculator_3-way'!#REF!-1)</f>
        <v>#NAME?</v>
      </c>
      <c r="H646" s="6" t="e">
        <f ca="1">IF('Log_working_3-way'!$D646="","",'True_Odds_Calculator_3-way'!N641/'True_Odds_Calculator_3-way'!A641-1)</f>
        <v>#NAME?</v>
      </c>
      <c r="I646" s="6" t="e">
        <f ca="1">IF('Log_working_3-way'!$D646="","",'True_Odds_Calculator_3-way'!O641/'True_Odds_Calculator_3-way'!B641-1)</f>
        <v>#NAME?</v>
      </c>
      <c r="J646" s="6" t="e">
        <f ca="1">IF('Log_working_3-way'!$D646="","",'True_Odds_Calculator_3-way'!#REF!/'True_Odds_Calculator_3-way'!C641-1)</f>
        <v>#NAME?</v>
      </c>
      <c r="K646" s="6" t="e">
        <f ca="1">IF('Log_working_3-way'!$D646="","",1/'True_Odds_Calculator_3-way'!A641+1/'True_Odds_Calculator_3-way'!B641+1/'True_Odds_Calculator_3-way'!C641-1)</f>
        <v>#NAME?</v>
      </c>
    </row>
    <row r="647" spans="4:11" x14ac:dyDescent="0.25">
      <c r="D647" t="e">
        <f ca="1">solve_for_c('True_Odds_Calculator_3-way'!A642,'True_Odds_Calculator_3-way'!B642,'True_Odds_Calculator_3-way'!C642,'Log_working_3-way'!B$1,'Log_working_3-way'!B$2)</f>
        <v>#NAME?</v>
      </c>
      <c r="F647" s="6" t="e">
        <f ca="1">IF('Log_working_3-way'!D647="","",1/'True_Odds_Calculator_3-way'!N642+1/'True_Odds_Calculator_3-way'!O642+1/'True_Odds_Calculator_3-way'!#REF!-1)</f>
        <v>#NAME?</v>
      </c>
      <c r="H647" s="6" t="e">
        <f ca="1">IF('Log_working_3-way'!$D647="","",'True_Odds_Calculator_3-way'!N642/'True_Odds_Calculator_3-way'!A642-1)</f>
        <v>#NAME?</v>
      </c>
      <c r="I647" s="6" t="e">
        <f ca="1">IF('Log_working_3-way'!$D647="","",'True_Odds_Calculator_3-way'!O642/'True_Odds_Calculator_3-way'!B642-1)</f>
        <v>#NAME?</v>
      </c>
      <c r="J647" s="6" t="e">
        <f ca="1">IF('Log_working_3-way'!$D647="","",'True_Odds_Calculator_3-way'!#REF!/'True_Odds_Calculator_3-way'!C642-1)</f>
        <v>#NAME?</v>
      </c>
      <c r="K647" s="6" t="e">
        <f ca="1">IF('Log_working_3-way'!$D647="","",1/'True_Odds_Calculator_3-way'!A642+1/'True_Odds_Calculator_3-way'!B642+1/'True_Odds_Calculator_3-way'!C642-1)</f>
        <v>#NAME?</v>
      </c>
    </row>
    <row r="648" spans="4:11" x14ac:dyDescent="0.25">
      <c r="D648" t="e">
        <f ca="1">solve_for_c('True_Odds_Calculator_3-way'!A643,'True_Odds_Calculator_3-way'!B643,'True_Odds_Calculator_3-way'!C643,'Log_working_3-way'!B$1,'Log_working_3-way'!B$2)</f>
        <v>#NAME?</v>
      </c>
      <c r="F648" s="6" t="e">
        <f ca="1">IF('Log_working_3-way'!D648="","",1/'True_Odds_Calculator_3-way'!N643+1/'True_Odds_Calculator_3-way'!O643+1/'True_Odds_Calculator_3-way'!#REF!-1)</f>
        <v>#NAME?</v>
      </c>
      <c r="H648" s="6" t="e">
        <f ca="1">IF('Log_working_3-way'!$D648="","",'True_Odds_Calculator_3-way'!N643/'True_Odds_Calculator_3-way'!A643-1)</f>
        <v>#NAME?</v>
      </c>
      <c r="I648" s="6" t="e">
        <f ca="1">IF('Log_working_3-way'!$D648="","",'True_Odds_Calculator_3-way'!O643/'True_Odds_Calculator_3-way'!B643-1)</f>
        <v>#NAME?</v>
      </c>
      <c r="J648" s="6" t="e">
        <f ca="1">IF('Log_working_3-way'!$D648="","",'True_Odds_Calculator_3-way'!#REF!/'True_Odds_Calculator_3-way'!C643-1)</f>
        <v>#NAME?</v>
      </c>
      <c r="K648" s="6" t="e">
        <f ca="1">IF('Log_working_3-way'!$D648="","",1/'True_Odds_Calculator_3-way'!A643+1/'True_Odds_Calculator_3-way'!B643+1/'True_Odds_Calculator_3-way'!C643-1)</f>
        <v>#NAME?</v>
      </c>
    </row>
    <row r="649" spans="4:11" x14ac:dyDescent="0.25">
      <c r="D649" t="e">
        <f ca="1">solve_for_c('True_Odds_Calculator_3-way'!A644,'True_Odds_Calculator_3-way'!B644,'True_Odds_Calculator_3-way'!C644,'Log_working_3-way'!B$1,'Log_working_3-way'!B$2)</f>
        <v>#NAME?</v>
      </c>
      <c r="F649" s="6" t="e">
        <f ca="1">IF('Log_working_3-way'!D649="","",1/'True_Odds_Calculator_3-way'!N644+1/'True_Odds_Calculator_3-way'!O644+1/'True_Odds_Calculator_3-way'!#REF!-1)</f>
        <v>#NAME?</v>
      </c>
      <c r="H649" s="6" t="e">
        <f ca="1">IF('Log_working_3-way'!$D649="","",'True_Odds_Calculator_3-way'!N644/'True_Odds_Calculator_3-way'!A644-1)</f>
        <v>#NAME?</v>
      </c>
      <c r="I649" s="6" t="e">
        <f ca="1">IF('Log_working_3-way'!$D649="","",'True_Odds_Calculator_3-way'!O644/'True_Odds_Calculator_3-way'!B644-1)</f>
        <v>#NAME?</v>
      </c>
      <c r="J649" s="6" t="e">
        <f ca="1">IF('Log_working_3-way'!$D649="","",'True_Odds_Calculator_3-way'!#REF!/'True_Odds_Calculator_3-way'!C644-1)</f>
        <v>#NAME?</v>
      </c>
      <c r="K649" s="6" t="e">
        <f ca="1">IF('Log_working_3-way'!$D649="","",1/'True_Odds_Calculator_3-way'!A644+1/'True_Odds_Calculator_3-way'!B644+1/'True_Odds_Calculator_3-way'!C644-1)</f>
        <v>#NAME?</v>
      </c>
    </row>
    <row r="650" spans="4:11" x14ac:dyDescent="0.25">
      <c r="D650" t="e">
        <f ca="1">solve_for_c('True_Odds_Calculator_3-way'!A645,'True_Odds_Calculator_3-way'!B645,'True_Odds_Calculator_3-way'!C645,'Log_working_3-way'!B$1,'Log_working_3-way'!B$2)</f>
        <v>#NAME?</v>
      </c>
      <c r="F650" s="6" t="e">
        <f ca="1">IF('Log_working_3-way'!D650="","",1/'True_Odds_Calculator_3-way'!N645+1/'True_Odds_Calculator_3-way'!O645+1/'True_Odds_Calculator_3-way'!#REF!-1)</f>
        <v>#NAME?</v>
      </c>
      <c r="H650" s="6" t="e">
        <f ca="1">IF('Log_working_3-way'!$D650="","",'True_Odds_Calculator_3-way'!N645/'True_Odds_Calculator_3-way'!A645-1)</f>
        <v>#NAME?</v>
      </c>
      <c r="I650" s="6" t="e">
        <f ca="1">IF('Log_working_3-way'!$D650="","",'True_Odds_Calculator_3-way'!O645/'True_Odds_Calculator_3-way'!B645-1)</f>
        <v>#NAME?</v>
      </c>
      <c r="J650" s="6" t="e">
        <f ca="1">IF('Log_working_3-way'!$D650="","",'True_Odds_Calculator_3-way'!#REF!/'True_Odds_Calculator_3-way'!C645-1)</f>
        <v>#NAME?</v>
      </c>
      <c r="K650" s="6" t="e">
        <f ca="1">IF('Log_working_3-way'!$D650="","",1/'True_Odds_Calculator_3-way'!A645+1/'True_Odds_Calculator_3-way'!B645+1/'True_Odds_Calculator_3-way'!C645-1)</f>
        <v>#NAME?</v>
      </c>
    </row>
    <row r="651" spans="4:11" x14ac:dyDescent="0.25">
      <c r="D651" t="e">
        <f ca="1">solve_for_c('True_Odds_Calculator_3-way'!A646,'True_Odds_Calculator_3-way'!B646,'True_Odds_Calculator_3-way'!C646,'Log_working_3-way'!B$1,'Log_working_3-way'!B$2)</f>
        <v>#NAME?</v>
      </c>
      <c r="F651" s="6" t="e">
        <f ca="1">IF('Log_working_3-way'!D651="","",1/'True_Odds_Calculator_3-way'!N646+1/'True_Odds_Calculator_3-way'!O646+1/'True_Odds_Calculator_3-way'!#REF!-1)</f>
        <v>#NAME?</v>
      </c>
      <c r="H651" s="6" t="e">
        <f ca="1">IF('Log_working_3-way'!$D651="","",'True_Odds_Calculator_3-way'!N646/'True_Odds_Calculator_3-way'!A646-1)</f>
        <v>#NAME?</v>
      </c>
      <c r="I651" s="6" t="e">
        <f ca="1">IF('Log_working_3-way'!$D651="","",'True_Odds_Calculator_3-way'!O646/'True_Odds_Calculator_3-way'!B646-1)</f>
        <v>#NAME?</v>
      </c>
      <c r="J651" s="6" t="e">
        <f ca="1">IF('Log_working_3-way'!$D651="","",'True_Odds_Calculator_3-way'!#REF!/'True_Odds_Calculator_3-way'!C646-1)</f>
        <v>#NAME?</v>
      </c>
      <c r="K651" s="6" t="e">
        <f ca="1">IF('Log_working_3-way'!$D651="","",1/'True_Odds_Calculator_3-way'!A646+1/'True_Odds_Calculator_3-way'!B646+1/'True_Odds_Calculator_3-way'!C646-1)</f>
        <v>#NAME?</v>
      </c>
    </row>
    <row r="652" spans="4:11" x14ac:dyDescent="0.25">
      <c r="D652" t="e">
        <f ca="1">solve_for_c('True_Odds_Calculator_3-way'!A647,'True_Odds_Calculator_3-way'!B647,'True_Odds_Calculator_3-way'!C647,'Log_working_3-way'!B$1,'Log_working_3-way'!B$2)</f>
        <v>#NAME?</v>
      </c>
      <c r="F652" s="6" t="e">
        <f ca="1">IF('Log_working_3-way'!D652="","",1/'True_Odds_Calculator_3-way'!N647+1/'True_Odds_Calculator_3-way'!O647+1/'True_Odds_Calculator_3-way'!#REF!-1)</f>
        <v>#NAME?</v>
      </c>
      <c r="H652" s="6" t="e">
        <f ca="1">IF('Log_working_3-way'!$D652="","",'True_Odds_Calculator_3-way'!N647/'True_Odds_Calculator_3-way'!A647-1)</f>
        <v>#NAME?</v>
      </c>
      <c r="I652" s="6" t="e">
        <f ca="1">IF('Log_working_3-way'!$D652="","",'True_Odds_Calculator_3-way'!O647/'True_Odds_Calculator_3-way'!B647-1)</f>
        <v>#NAME?</v>
      </c>
      <c r="J652" s="6" t="e">
        <f ca="1">IF('Log_working_3-way'!$D652="","",'True_Odds_Calculator_3-way'!#REF!/'True_Odds_Calculator_3-way'!C647-1)</f>
        <v>#NAME?</v>
      </c>
      <c r="K652" s="6" t="e">
        <f ca="1">IF('Log_working_3-way'!$D652="","",1/'True_Odds_Calculator_3-way'!A647+1/'True_Odds_Calculator_3-way'!B647+1/'True_Odds_Calculator_3-way'!C647-1)</f>
        <v>#NAME?</v>
      </c>
    </row>
    <row r="653" spans="4:11" x14ac:dyDescent="0.25">
      <c r="D653" t="e">
        <f ca="1">solve_for_c('True_Odds_Calculator_3-way'!A648,'True_Odds_Calculator_3-way'!B648,'True_Odds_Calculator_3-way'!C648,'Log_working_3-way'!B$1,'Log_working_3-way'!B$2)</f>
        <v>#NAME?</v>
      </c>
      <c r="F653" s="6" t="e">
        <f ca="1">IF('Log_working_3-way'!D653="","",1/'True_Odds_Calculator_3-way'!N648+1/'True_Odds_Calculator_3-way'!O648+1/'True_Odds_Calculator_3-way'!#REF!-1)</f>
        <v>#NAME?</v>
      </c>
      <c r="H653" s="6" t="e">
        <f ca="1">IF('Log_working_3-way'!$D653="","",'True_Odds_Calculator_3-way'!N648/'True_Odds_Calculator_3-way'!A648-1)</f>
        <v>#NAME?</v>
      </c>
      <c r="I653" s="6" t="e">
        <f ca="1">IF('Log_working_3-way'!$D653="","",'True_Odds_Calculator_3-way'!O648/'True_Odds_Calculator_3-way'!B648-1)</f>
        <v>#NAME?</v>
      </c>
      <c r="J653" s="6" t="e">
        <f ca="1">IF('Log_working_3-way'!$D653="","",'True_Odds_Calculator_3-way'!#REF!/'True_Odds_Calculator_3-way'!C648-1)</f>
        <v>#NAME?</v>
      </c>
      <c r="K653" s="6" t="e">
        <f ca="1">IF('Log_working_3-way'!$D653="","",1/'True_Odds_Calculator_3-way'!A648+1/'True_Odds_Calculator_3-way'!B648+1/'True_Odds_Calculator_3-way'!C648-1)</f>
        <v>#NAME?</v>
      </c>
    </row>
    <row r="654" spans="4:11" x14ac:dyDescent="0.25">
      <c r="D654" t="e">
        <f ca="1">solve_for_c('True_Odds_Calculator_3-way'!A649,'True_Odds_Calculator_3-way'!B649,'True_Odds_Calculator_3-way'!C649,'Log_working_3-way'!B$1,'Log_working_3-way'!B$2)</f>
        <v>#NAME?</v>
      </c>
      <c r="F654" s="6" t="e">
        <f ca="1">IF('Log_working_3-way'!D654="","",1/'True_Odds_Calculator_3-way'!N649+1/'True_Odds_Calculator_3-way'!O649+1/'True_Odds_Calculator_3-way'!#REF!-1)</f>
        <v>#NAME?</v>
      </c>
      <c r="H654" s="6" t="e">
        <f ca="1">IF('Log_working_3-way'!$D654="","",'True_Odds_Calculator_3-way'!N649/'True_Odds_Calculator_3-way'!A649-1)</f>
        <v>#NAME?</v>
      </c>
      <c r="I654" s="6" t="e">
        <f ca="1">IF('Log_working_3-way'!$D654="","",'True_Odds_Calculator_3-way'!O649/'True_Odds_Calculator_3-way'!B649-1)</f>
        <v>#NAME?</v>
      </c>
      <c r="J654" s="6" t="e">
        <f ca="1">IF('Log_working_3-way'!$D654="","",'True_Odds_Calculator_3-way'!#REF!/'True_Odds_Calculator_3-way'!C649-1)</f>
        <v>#NAME?</v>
      </c>
      <c r="K654" s="6" t="e">
        <f ca="1">IF('Log_working_3-way'!$D654="","",1/'True_Odds_Calculator_3-way'!A649+1/'True_Odds_Calculator_3-way'!B649+1/'True_Odds_Calculator_3-way'!C649-1)</f>
        <v>#NAME?</v>
      </c>
    </row>
    <row r="655" spans="4:11" x14ac:dyDescent="0.25">
      <c r="D655" t="e">
        <f ca="1">solve_for_c('True_Odds_Calculator_3-way'!A650,'True_Odds_Calculator_3-way'!B650,'True_Odds_Calculator_3-way'!C650,'Log_working_3-way'!B$1,'Log_working_3-way'!B$2)</f>
        <v>#NAME?</v>
      </c>
      <c r="F655" s="6" t="e">
        <f ca="1">IF('Log_working_3-way'!D655="","",1/'True_Odds_Calculator_3-way'!N650+1/'True_Odds_Calculator_3-way'!O650+1/'True_Odds_Calculator_3-way'!#REF!-1)</f>
        <v>#NAME?</v>
      </c>
      <c r="H655" s="6" t="e">
        <f ca="1">IF('Log_working_3-way'!$D655="","",'True_Odds_Calculator_3-way'!N650/'True_Odds_Calculator_3-way'!A650-1)</f>
        <v>#NAME?</v>
      </c>
      <c r="I655" s="6" t="e">
        <f ca="1">IF('Log_working_3-way'!$D655="","",'True_Odds_Calculator_3-way'!O650/'True_Odds_Calculator_3-way'!B650-1)</f>
        <v>#NAME?</v>
      </c>
      <c r="J655" s="6" t="e">
        <f ca="1">IF('Log_working_3-way'!$D655="","",'True_Odds_Calculator_3-way'!#REF!/'True_Odds_Calculator_3-way'!C650-1)</f>
        <v>#NAME?</v>
      </c>
      <c r="K655" s="6" t="e">
        <f ca="1">IF('Log_working_3-way'!$D655="","",1/'True_Odds_Calculator_3-way'!A650+1/'True_Odds_Calculator_3-way'!B650+1/'True_Odds_Calculator_3-way'!C650-1)</f>
        <v>#NAME?</v>
      </c>
    </row>
    <row r="656" spans="4:11" x14ac:dyDescent="0.25">
      <c r="D656" t="e">
        <f ca="1">solve_for_c('True_Odds_Calculator_3-way'!A651,'True_Odds_Calculator_3-way'!B651,'True_Odds_Calculator_3-way'!C651,'Log_working_3-way'!B$1,'Log_working_3-way'!B$2)</f>
        <v>#NAME?</v>
      </c>
      <c r="F656" s="6" t="e">
        <f ca="1">IF('Log_working_3-way'!D656="","",1/'True_Odds_Calculator_3-way'!N651+1/'True_Odds_Calculator_3-way'!O651+1/'True_Odds_Calculator_3-way'!#REF!-1)</f>
        <v>#NAME?</v>
      </c>
      <c r="H656" s="6" t="e">
        <f ca="1">IF('Log_working_3-way'!$D656="","",'True_Odds_Calculator_3-way'!N651/'True_Odds_Calculator_3-way'!A651-1)</f>
        <v>#NAME?</v>
      </c>
      <c r="I656" s="6" t="e">
        <f ca="1">IF('Log_working_3-way'!$D656="","",'True_Odds_Calculator_3-way'!O651/'True_Odds_Calculator_3-way'!B651-1)</f>
        <v>#NAME?</v>
      </c>
      <c r="J656" s="6" t="e">
        <f ca="1">IF('Log_working_3-way'!$D656="","",'True_Odds_Calculator_3-way'!#REF!/'True_Odds_Calculator_3-way'!C651-1)</f>
        <v>#NAME?</v>
      </c>
      <c r="K656" s="6" t="e">
        <f ca="1">IF('Log_working_3-way'!$D656="","",1/'True_Odds_Calculator_3-way'!A651+1/'True_Odds_Calculator_3-way'!B651+1/'True_Odds_Calculator_3-way'!C651-1)</f>
        <v>#NAME?</v>
      </c>
    </row>
    <row r="657" spans="4:11" x14ac:dyDescent="0.25">
      <c r="D657" t="e">
        <f ca="1">solve_for_c('True_Odds_Calculator_3-way'!A652,'True_Odds_Calculator_3-way'!B652,'True_Odds_Calculator_3-way'!C652,'Log_working_3-way'!B$1,'Log_working_3-way'!B$2)</f>
        <v>#NAME?</v>
      </c>
      <c r="F657" s="6" t="e">
        <f ca="1">IF('Log_working_3-way'!D657="","",1/'True_Odds_Calculator_3-way'!N652+1/'True_Odds_Calculator_3-way'!O652+1/'True_Odds_Calculator_3-way'!#REF!-1)</f>
        <v>#NAME?</v>
      </c>
      <c r="H657" s="6" t="e">
        <f ca="1">IF('Log_working_3-way'!$D657="","",'True_Odds_Calculator_3-way'!N652/'True_Odds_Calculator_3-way'!A652-1)</f>
        <v>#NAME?</v>
      </c>
      <c r="I657" s="6" t="e">
        <f ca="1">IF('Log_working_3-way'!$D657="","",'True_Odds_Calculator_3-way'!O652/'True_Odds_Calculator_3-way'!B652-1)</f>
        <v>#NAME?</v>
      </c>
      <c r="J657" s="6" t="e">
        <f ca="1">IF('Log_working_3-way'!$D657="","",'True_Odds_Calculator_3-way'!#REF!/'True_Odds_Calculator_3-way'!C652-1)</f>
        <v>#NAME?</v>
      </c>
      <c r="K657" s="6" t="e">
        <f ca="1">IF('Log_working_3-way'!$D657="","",1/'True_Odds_Calculator_3-way'!A652+1/'True_Odds_Calculator_3-way'!B652+1/'True_Odds_Calculator_3-way'!C652-1)</f>
        <v>#NAME?</v>
      </c>
    </row>
    <row r="658" spans="4:11" x14ac:dyDescent="0.25">
      <c r="D658" t="e">
        <f ca="1">solve_for_c('True_Odds_Calculator_3-way'!A653,'True_Odds_Calculator_3-way'!B653,'True_Odds_Calculator_3-way'!C653,'Log_working_3-way'!B$1,'Log_working_3-way'!B$2)</f>
        <v>#NAME?</v>
      </c>
      <c r="F658" s="6" t="e">
        <f ca="1">IF('Log_working_3-way'!D658="","",1/'True_Odds_Calculator_3-way'!N653+1/'True_Odds_Calculator_3-way'!O653+1/'True_Odds_Calculator_3-way'!#REF!-1)</f>
        <v>#NAME?</v>
      </c>
      <c r="H658" s="6" t="e">
        <f ca="1">IF('Log_working_3-way'!$D658="","",'True_Odds_Calculator_3-way'!N653/'True_Odds_Calculator_3-way'!A653-1)</f>
        <v>#NAME?</v>
      </c>
      <c r="I658" s="6" t="e">
        <f ca="1">IF('Log_working_3-way'!$D658="","",'True_Odds_Calculator_3-way'!O653/'True_Odds_Calculator_3-way'!B653-1)</f>
        <v>#NAME?</v>
      </c>
      <c r="J658" s="6" t="e">
        <f ca="1">IF('Log_working_3-way'!$D658="","",'True_Odds_Calculator_3-way'!#REF!/'True_Odds_Calculator_3-way'!C653-1)</f>
        <v>#NAME?</v>
      </c>
      <c r="K658" s="6" t="e">
        <f ca="1">IF('Log_working_3-way'!$D658="","",1/'True_Odds_Calculator_3-way'!A653+1/'True_Odds_Calculator_3-way'!B653+1/'True_Odds_Calculator_3-way'!C653-1)</f>
        <v>#NAME?</v>
      </c>
    </row>
    <row r="659" spans="4:11" x14ac:dyDescent="0.25">
      <c r="D659" t="e">
        <f ca="1">solve_for_c('True_Odds_Calculator_3-way'!A654,'True_Odds_Calculator_3-way'!B654,'True_Odds_Calculator_3-way'!C654,'Log_working_3-way'!B$1,'Log_working_3-way'!B$2)</f>
        <v>#NAME?</v>
      </c>
      <c r="F659" s="6" t="e">
        <f ca="1">IF('Log_working_3-way'!D659="","",1/'True_Odds_Calculator_3-way'!N654+1/'True_Odds_Calculator_3-way'!O654+1/'True_Odds_Calculator_3-way'!#REF!-1)</f>
        <v>#NAME?</v>
      </c>
      <c r="H659" s="6" t="e">
        <f ca="1">IF('Log_working_3-way'!$D659="","",'True_Odds_Calculator_3-way'!N654/'True_Odds_Calculator_3-way'!A654-1)</f>
        <v>#NAME?</v>
      </c>
      <c r="I659" s="6" t="e">
        <f ca="1">IF('Log_working_3-way'!$D659="","",'True_Odds_Calculator_3-way'!O654/'True_Odds_Calculator_3-way'!B654-1)</f>
        <v>#NAME?</v>
      </c>
      <c r="J659" s="6" t="e">
        <f ca="1">IF('Log_working_3-way'!$D659="","",'True_Odds_Calculator_3-way'!#REF!/'True_Odds_Calculator_3-way'!C654-1)</f>
        <v>#NAME?</v>
      </c>
      <c r="K659" s="6" t="e">
        <f ca="1">IF('Log_working_3-way'!$D659="","",1/'True_Odds_Calculator_3-way'!A654+1/'True_Odds_Calculator_3-way'!B654+1/'True_Odds_Calculator_3-way'!C654-1)</f>
        <v>#NAME?</v>
      </c>
    </row>
    <row r="660" spans="4:11" x14ac:dyDescent="0.25">
      <c r="D660" t="e">
        <f ca="1">solve_for_c('True_Odds_Calculator_3-way'!A655,'True_Odds_Calculator_3-way'!B655,'True_Odds_Calculator_3-way'!C655,'Log_working_3-way'!B$1,'Log_working_3-way'!B$2)</f>
        <v>#NAME?</v>
      </c>
      <c r="F660" s="6" t="e">
        <f ca="1">IF('Log_working_3-way'!D660="","",1/'True_Odds_Calculator_3-way'!N655+1/'True_Odds_Calculator_3-way'!O655+1/'True_Odds_Calculator_3-way'!#REF!-1)</f>
        <v>#NAME?</v>
      </c>
      <c r="H660" s="6" t="e">
        <f ca="1">IF('Log_working_3-way'!$D660="","",'True_Odds_Calculator_3-way'!N655/'True_Odds_Calculator_3-way'!A655-1)</f>
        <v>#NAME?</v>
      </c>
      <c r="I660" s="6" t="e">
        <f ca="1">IF('Log_working_3-way'!$D660="","",'True_Odds_Calculator_3-way'!O655/'True_Odds_Calculator_3-way'!B655-1)</f>
        <v>#NAME?</v>
      </c>
      <c r="J660" s="6" t="e">
        <f ca="1">IF('Log_working_3-way'!$D660="","",'True_Odds_Calculator_3-way'!#REF!/'True_Odds_Calculator_3-way'!C655-1)</f>
        <v>#NAME?</v>
      </c>
      <c r="K660" s="6" t="e">
        <f ca="1">IF('Log_working_3-way'!$D660="","",1/'True_Odds_Calculator_3-way'!A655+1/'True_Odds_Calculator_3-way'!B655+1/'True_Odds_Calculator_3-way'!C655-1)</f>
        <v>#NAME?</v>
      </c>
    </row>
    <row r="661" spans="4:11" x14ac:dyDescent="0.25">
      <c r="D661" t="e">
        <f ca="1">solve_for_c('True_Odds_Calculator_3-way'!A656,'True_Odds_Calculator_3-way'!B656,'True_Odds_Calculator_3-way'!C656,'Log_working_3-way'!B$1,'Log_working_3-way'!B$2)</f>
        <v>#NAME?</v>
      </c>
      <c r="F661" s="6" t="e">
        <f ca="1">IF('Log_working_3-way'!D661="","",1/'True_Odds_Calculator_3-way'!N656+1/'True_Odds_Calculator_3-way'!O656+1/'True_Odds_Calculator_3-way'!#REF!-1)</f>
        <v>#NAME?</v>
      </c>
      <c r="H661" s="6" t="e">
        <f ca="1">IF('Log_working_3-way'!$D661="","",'True_Odds_Calculator_3-way'!N656/'True_Odds_Calculator_3-way'!A656-1)</f>
        <v>#NAME?</v>
      </c>
      <c r="I661" s="6" t="e">
        <f ca="1">IF('Log_working_3-way'!$D661="","",'True_Odds_Calculator_3-way'!O656/'True_Odds_Calculator_3-way'!B656-1)</f>
        <v>#NAME?</v>
      </c>
      <c r="J661" s="6" t="e">
        <f ca="1">IF('Log_working_3-way'!$D661="","",'True_Odds_Calculator_3-way'!#REF!/'True_Odds_Calculator_3-way'!C656-1)</f>
        <v>#NAME?</v>
      </c>
      <c r="K661" s="6" t="e">
        <f ca="1">IF('Log_working_3-way'!$D661="","",1/'True_Odds_Calculator_3-way'!A656+1/'True_Odds_Calculator_3-way'!B656+1/'True_Odds_Calculator_3-way'!C656-1)</f>
        <v>#NAME?</v>
      </c>
    </row>
    <row r="662" spans="4:11" x14ac:dyDescent="0.25">
      <c r="D662" t="e">
        <f ca="1">solve_for_c('True_Odds_Calculator_3-way'!A657,'True_Odds_Calculator_3-way'!B657,'True_Odds_Calculator_3-way'!C657,'Log_working_3-way'!B$1,'Log_working_3-way'!B$2)</f>
        <v>#NAME?</v>
      </c>
      <c r="F662" s="6" t="e">
        <f ca="1">IF('Log_working_3-way'!D662="","",1/'True_Odds_Calculator_3-way'!N657+1/'True_Odds_Calculator_3-way'!O657+1/'True_Odds_Calculator_3-way'!#REF!-1)</f>
        <v>#NAME?</v>
      </c>
      <c r="H662" s="6" t="e">
        <f ca="1">IF('Log_working_3-way'!$D662="","",'True_Odds_Calculator_3-way'!N657/'True_Odds_Calculator_3-way'!A657-1)</f>
        <v>#NAME?</v>
      </c>
      <c r="I662" s="6" t="e">
        <f ca="1">IF('Log_working_3-way'!$D662="","",'True_Odds_Calculator_3-way'!O657/'True_Odds_Calculator_3-way'!B657-1)</f>
        <v>#NAME?</v>
      </c>
      <c r="J662" s="6" t="e">
        <f ca="1">IF('Log_working_3-way'!$D662="","",'True_Odds_Calculator_3-way'!#REF!/'True_Odds_Calculator_3-way'!C657-1)</f>
        <v>#NAME?</v>
      </c>
      <c r="K662" s="6" t="e">
        <f ca="1">IF('Log_working_3-way'!$D662="","",1/'True_Odds_Calculator_3-way'!A657+1/'True_Odds_Calculator_3-way'!B657+1/'True_Odds_Calculator_3-way'!C657-1)</f>
        <v>#NAME?</v>
      </c>
    </row>
    <row r="663" spans="4:11" x14ac:dyDescent="0.25">
      <c r="D663" t="e">
        <f ca="1">solve_for_c('True_Odds_Calculator_3-way'!A658,'True_Odds_Calculator_3-way'!B658,'True_Odds_Calculator_3-way'!C658,'Log_working_3-way'!B$1,'Log_working_3-way'!B$2)</f>
        <v>#NAME?</v>
      </c>
      <c r="F663" s="6" t="e">
        <f ca="1">IF('Log_working_3-way'!D663="","",1/'True_Odds_Calculator_3-way'!N658+1/'True_Odds_Calculator_3-way'!O658+1/'True_Odds_Calculator_3-way'!#REF!-1)</f>
        <v>#NAME?</v>
      </c>
      <c r="H663" s="6" t="e">
        <f ca="1">IF('Log_working_3-way'!$D663="","",'True_Odds_Calculator_3-way'!N658/'True_Odds_Calculator_3-way'!A658-1)</f>
        <v>#NAME?</v>
      </c>
      <c r="I663" s="6" t="e">
        <f ca="1">IF('Log_working_3-way'!$D663="","",'True_Odds_Calculator_3-way'!O658/'True_Odds_Calculator_3-way'!B658-1)</f>
        <v>#NAME?</v>
      </c>
      <c r="J663" s="6" t="e">
        <f ca="1">IF('Log_working_3-way'!$D663="","",'True_Odds_Calculator_3-way'!#REF!/'True_Odds_Calculator_3-way'!C658-1)</f>
        <v>#NAME?</v>
      </c>
      <c r="K663" s="6" t="e">
        <f ca="1">IF('Log_working_3-way'!$D663="","",1/'True_Odds_Calculator_3-way'!A658+1/'True_Odds_Calculator_3-way'!B658+1/'True_Odds_Calculator_3-way'!C658-1)</f>
        <v>#NAME?</v>
      </c>
    </row>
    <row r="664" spans="4:11" x14ac:dyDescent="0.25">
      <c r="D664" t="e">
        <f ca="1">solve_for_c('True_Odds_Calculator_3-way'!A659,'True_Odds_Calculator_3-way'!B659,'True_Odds_Calculator_3-way'!C659,'Log_working_3-way'!B$1,'Log_working_3-way'!B$2)</f>
        <v>#NAME?</v>
      </c>
      <c r="F664" s="6" t="e">
        <f ca="1">IF('Log_working_3-way'!D664="","",1/'True_Odds_Calculator_3-way'!N659+1/'True_Odds_Calculator_3-way'!O659+1/'True_Odds_Calculator_3-way'!#REF!-1)</f>
        <v>#NAME?</v>
      </c>
      <c r="H664" s="6" t="e">
        <f ca="1">IF('Log_working_3-way'!$D664="","",'True_Odds_Calculator_3-way'!N659/'True_Odds_Calculator_3-way'!A659-1)</f>
        <v>#NAME?</v>
      </c>
      <c r="I664" s="6" t="e">
        <f ca="1">IF('Log_working_3-way'!$D664="","",'True_Odds_Calculator_3-way'!O659/'True_Odds_Calculator_3-way'!B659-1)</f>
        <v>#NAME?</v>
      </c>
      <c r="J664" s="6" t="e">
        <f ca="1">IF('Log_working_3-way'!$D664="","",'True_Odds_Calculator_3-way'!#REF!/'True_Odds_Calculator_3-way'!C659-1)</f>
        <v>#NAME?</v>
      </c>
      <c r="K664" s="6" t="e">
        <f ca="1">IF('Log_working_3-way'!$D664="","",1/'True_Odds_Calculator_3-way'!A659+1/'True_Odds_Calculator_3-way'!B659+1/'True_Odds_Calculator_3-way'!C659-1)</f>
        <v>#NAME?</v>
      </c>
    </row>
    <row r="665" spans="4:11" x14ac:dyDescent="0.25">
      <c r="D665" t="e">
        <f ca="1">solve_for_c('True_Odds_Calculator_3-way'!A660,'True_Odds_Calculator_3-way'!B660,'True_Odds_Calculator_3-way'!C660,'Log_working_3-way'!B$1,'Log_working_3-way'!B$2)</f>
        <v>#NAME?</v>
      </c>
      <c r="F665" s="6" t="e">
        <f ca="1">IF('Log_working_3-way'!D665="","",1/'True_Odds_Calculator_3-way'!N660+1/'True_Odds_Calculator_3-way'!O660+1/'True_Odds_Calculator_3-way'!#REF!-1)</f>
        <v>#NAME?</v>
      </c>
      <c r="H665" s="6" t="e">
        <f ca="1">IF('Log_working_3-way'!$D665="","",'True_Odds_Calculator_3-way'!N660/'True_Odds_Calculator_3-way'!A660-1)</f>
        <v>#NAME?</v>
      </c>
      <c r="I665" s="6" t="e">
        <f ca="1">IF('Log_working_3-way'!$D665="","",'True_Odds_Calculator_3-way'!O660/'True_Odds_Calculator_3-way'!B660-1)</f>
        <v>#NAME?</v>
      </c>
      <c r="J665" s="6" t="e">
        <f ca="1">IF('Log_working_3-way'!$D665="","",'True_Odds_Calculator_3-way'!#REF!/'True_Odds_Calculator_3-way'!C660-1)</f>
        <v>#NAME?</v>
      </c>
      <c r="K665" s="6" t="e">
        <f ca="1">IF('Log_working_3-way'!$D665="","",1/'True_Odds_Calculator_3-way'!A660+1/'True_Odds_Calculator_3-way'!B660+1/'True_Odds_Calculator_3-way'!C660-1)</f>
        <v>#NAME?</v>
      </c>
    </row>
    <row r="666" spans="4:11" x14ac:dyDescent="0.25">
      <c r="D666" t="e">
        <f ca="1">solve_for_c('True_Odds_Calculator_3-way'!A661,'True_Odds_Calculator_3-way'!B661,'True_Odds_Calculator_3-way'!C661,'Log_working_3-way'!B$1,'Log_working_3-way'!B$2)</f>
        <v>#NAME?</v>
      </c>
      <c r="F666" s="6" t="e">
        <f ca="1">IF('Log_working_3-way'!D666="","",1/'True_Odds_Calculator_3-way'!N661+1/'True_Odds_Calculator_3-way'!O661+1/'True_Odds_Calculator_3-way'!#REF!-1)</f>
        <v>#NAME?</v>
      </c>
      <c r="H666" s="6" t="e">
        <f ca="1">IF('Log_working_3-way'!$D666="","",'True_Odds_Calculator_3-way'!N661/'True_Odds_Calculator_3-way'!A661-1)</f>
        <v>#NAME?</v>
      </c>
      <c r="I666" s="6" t="e">
        <f ca="1">IF('Log_working_3-way'!$D666="","",'True_Odds_Calculator_3-way'!O661/'True_Odds_Calculator_3-way'!B661-1)</f>
        <v>#NAME?</v>
      </c>
      <c r="J666" s="6" t="e">
        <f ca="1">IF('Log_working_3-way'!$D666="","",'True_Odds_Calculator_3-way'!#REF!/'True_Odds_Calculator_3-way'!C661-1)</f>
        <v>#NAME?</v>
      </c>
      <c r="K666" s="6" t="e">
        <f ca="1">IF('Log_working_3-way'!$D666="","",1/'True_Odds_Calculator_3-way'!A661+1/'True_Odds_Calculator_3-way'!B661+1/'True_Odds_Calculator_3-way'!C661-1)</f>
        <v>#NAME?</v>
      </c>
    </row>
    <row r="667" spans="4:11" x14ac:dyDescent="0.25">
      <c r="D667" t="e">
        <f ca="1">solve_for_c('True_Odds_Calculator_3-way'!A662,'True_Odds_Calculator_3-way'!B662,'True_Odds_Calculator_3-way'!C662,'Log_working_3-way'!B$1,'Log_working_3-way'!B$2)</f>
        <v>#NAME?</v>
      </c>
      <c r="F667" s="6" t="e">
        <f ca="1">IF('Log_working_3-way'!D667="","",1/'True_Odds_Calculator_3-way'!N662+1/'True_Odds_Calculator_3-way'!O662+1/'True_Odds_Calculator_3-way'!#REF!-1)</f>
        <v>#NAME?</v>
      </c>
      <c r="H667" s="6" t="e">
        <f ca="1">IF('Log_working_3-way'!$D667="","",'True_Odds_Calculator_3-way'!N662/'True_Odds_Calculator_3-way'!A662-1)</f>
        <v>#NAME?</v>
      </c>
      <c r="I667" s="6" t="e">
        <f ca="1">IF('Log_working_3-way'!$D667="","",'True_Odds_Calculator_3-way'!O662/'True_Odds_Calculator_3-way'!B662-1)</f>
        <v>#NAME?</v>
      </c>
      <c r="J667" s="6" t="e">
        <f ca="1">IF('Log_working_3-way'!$D667="","",'True_Odds_Calculator_3-way'!#REF!/'True_Odds_Calculator_3-way'!C662-1)</f>
        <v>#NAME?</v>
      </c>
      <c r="K667" s="6" t="e">
        <f ca="1">IF('Log_working_3-way'!$D667="","",1/'True_Odds_Calculator_3-way'!A662+1/'True_Odds_Calculator_3-way'!B662+1/'True_Odds_Calculator_3-way'!C662-1)</f>
        <v>#NAME?</v>
      </c>
    </row>
    <row r="668" spans="4:11" x14ac:dyDescent="0.25">
      <c r="D668" t="e">
        <f ca="1">solve_for_c('True_Odds_Calculator_3-way'!A663,'True_Odds_Calculator_3-way'!B663,'True_Odds_Calculator_3-way'!C663,'Log_working_3-way'!B$1,'Log_working_3-way'!B$2)</f>
        <v>#NAME?</v>
      </c>
      <c r="F668" s="6" t="e">
        <f ca="1">IF('Log_working_3-way'!D668="","",1/'True_Odds_Calculator_3-way'!N663+1/'True_Odds_Calculator_3-way'!O663+1/'True_Odds_Calculator_3-way'!#REF!-1)</f>
        <v>#NAME?</v>
      </c>
      <c r="H668" s="6" t="e">
        <f ca="1">IF('Log_working_3-way'!$D668="","",'True_Odds_Calculator_3-way'!N663/'True_Odds_Calculator_3-way'!A663-1)</f>
        <v>#NAME?</v>
      </c>
      <c r="I668" s="6" t="e">
        <f ca="1">IF('Log_working_3-way'!$D668="","",'True_Odds_Calculator_3-way'!O663/'True_Odds_Calculator_3-way'!B663-1)</f>
        <v>#NAME?</v>
      </c>
      <c r="J668" s="6" t="e">
        <f ca="1">IF('Log_working_3-way'!$D668="","",'True_Odds_Calculator_3-way'!#REF!/'True_Odds_Calculator_3-way'!C663-1)</f>
        <v>#NAME?</v>
      </c>
      <c r="K668" s="6" t="e">
        <f ca="1">IF('Log_working_3-way'!$D668="","",1/'True_Odds_Calculator_3-way'!A663+1/'True_Odds_Calculator_3-way'!B663+1/'True_Odds_Calculator_3-way'!C663-1)</f>
        <v>#NAME?</v>
      </c>
    </row>
    <row r="669" spans="4:11" x14ac:dyDescent="0.25">
      <c r="D669" t="e">
        <f ca="1">solve_for_c('True_Odds_Calculator_3-way'!A664,'True_Odds_Calculator_3-way'!B664,'True_Odds_Calculator_3-way'!C664,'Log_working_3-way'!B$1,'Log_working_3-way'!B$2)</f>
        <v>#NAME?</v>
      </c>
      <c r="F669" s="6" t="e">
        <f ca="1">IF('Log_working_3-way'!D669="","",1/'True_Odds_Calculator_3-way'!N664+1/'True_Odds_Calculator_3-way'!O664+1/'True_Odds_Calculator_3-way'!#REF!-1)</f>
        <v>#NAME?</v>
      </c>
      <c r="H669" s="6" t="e">
        <f ca="1">IF('Log_working_3-way'!$D669="","",'True_Odds_Calculator_3-way'!N664/'True_Odds_Calculator_3-way'!A664-1)</f>
        <v>#NAME?</v>
      </c>
      <c r="I669" s="6" t="e">
        <f ca="1">IF('Log_working_3-way'!$D669="","",'True_Odds_Calculator_3-way'!O664/'True_Odds_Calculator_3-way'!B664-1)</f>
        <v>#NAME?</v>
      </c>
      <c r="J669" s="6" t="e">
        <f ca="1">IF('Log_working_3-way'!$D669="","",'True_Odds_Calculator_3-way'!#REF!/'True_Odds_Calculator_3-way'!C664-1)</f>
        <v>#NAME?</v>
      </c>
      <c r="K669" s="6" t="e">
        <f ca="1">IF('Log_working_3-way'!$D669="","",1/'True_Odds_Calculator_3-way'!A664+1/'True_Odds_Calculator_3-way'!B664+1/'True_Odds_Calculator_3-way'!C664-1)</f>
        <v>#NAME?</v>
      </c>
    </row>
    <row r="670" spans="4:11" x14ac:dyDescent="0.25">
      <c r="D670" t="e">
        <f ca="1">solve_for_c('True_Odds_Calculator_3-way'!A665,'True_Odds_Calculator_3-way'!B665,'True_Odds_Calculator_3-way'!C665,'Log_working_3-way'!B$1,'Log_working_3-way'!B$2)</f>
        <v>#NAME?</v>
      </c>
      <c r="F670" s="6" t="e">
        <f ca="1">IF('Log_working_3-way'!D670="","",1/'True_Odds_Calculator_3-way'!N665+1/'True_Odds_Calculator_3-way'!O665+1/'True_Odds_Calculator_3-way'!#REF!-1)</f>
        <v>#NAME?</v>
      </c>
      <c r="H670" s="6" t="e">
        <f ca="1">IF('Log_working_3-way'!$D670="","",'True_Odds_Calculator_3-way'!N665/'True_Odds_Calculator_3-way'!A665-1)</f>
        <v>#NAME?</v>
      </c>
      <c r="I670" s="6" t="e">
        <f ca="1">IF('Log_working_3-way'!$D670="","",'True_Odds_Calculator_3-way'!O665/'True_Odds_Calculator_3-way'!B665-1)</f>
        <v>#NAME?</v>
      </c>
      <c r="J670" s="6" t="e">
        <f ca="1">IF('Log_working_3-way'!$D670="","",'True_Odds_Calculator_3-way'!#REF!/'True_Odds_Calculator_3-way'!C665-1)</f>
        <v>#NAME?</v>
      </c>
      <c r="K670" s="6" t="e">
        <f ca="1">IF('Log_working_3-way'!$D670="","",1/'True_Odds_Calculator_3-way'!A665+1/'True_Odds_Calculator_3-way'!B665+1/'True_Odds_Calculator_3-way'!C665-1)</f>
        <v>#NAME?</v>
      </c>
    </row>
    <row r="671" spans="4:11" x14ac:dyDescent="0.25">
      <c r="D671" t="e">
        <f ca="1">solve_for_c('True_Odds_Calculator_3-way'!A666,'True_Odds_Calculator_3-way'!B666,'True_Odds_Calculator_3-way'!C666,'Log_working_3-way'!B$1,'Log_working_3-way'!B$2)</f>
        <v>#NAME?</v>
      </c>
      <c r="F671" s="6" t="e">
        <f ca="1">IF('Log_working_3-way'!D671="","",1/'True_Odds_Calculator_3-way'!N666+1/'True_Odds_Calculator_3-way'!O666+1/'True_Odds_Calculator_3-way'!#REF!-1)</f>
        <v>#NAME?</v>
      </c>
      <c r="H671" s="6" t="e">
        <f ca="1">IF('Log_working_3-way'!$D671="","",'True_Odds_Calculator_3-way'!N666/'True_Odds_Calculator_3-way'!A666-1)</f>
        <v>#NAME?</v>
      </c>
      <c r="I671" s="6" t="e">
        <f ca="1">IF('Log_working_3-way'!$D671="","",'True_Odds_Calculator_3-way'!O666/'True_Odds_Calculator_3-way'!B666-1)</f>
        <v>#NAME?</v>
      </c>
      <c r="J671" s="6" t="e">
        <f ca="1">IF('Log_working_3-way'!$D671="","",'True_Odds_Calculator_3-way'!#REF!/'True_Odds_Calculator_3-way'!C666-1)</f>
        <v>#NAME?</v>
      </c>
      <c r="K671" s="6" t="e">
        <f ca="1">IF('Log_working_3-way'!$D671="","",1/'True_Odds_Calculator_3-way'!A666+1/'True_Odds_Calculator_3-way'!B666+1/'True_Odds_Calculator_3-way'!C666-1)</f>
        <v>#NAME?</v>
      </c>
    </row>
    <row r="672" spans="4:11" x14ac:dyDescent="0.25">
      <c r="D672" t="e">
        <f ca="1">solve_for_c('True_Odds_Calculator_3-way'!A667,'True_Odds_Calculator_3-way'!B667,'True_Odds_Calculator_3-way'!C667,'Log_working_3-way'!B$1,'Log_working_3-way'!B$2)</f>
        <v>#NAME?</v>
      </c>
      <c r="F672" s="6" t="e">
        <f ca="1">IF('Log_working_3-way'!D672="","",1/'True_Odds_Calculator_3-way'!N667+1/'True_Odds_Calculator_3-way'!O667+1/'True_Odds_Calculator_3-way'!#REF!-1)</f>
        <v>#NAME?</v>
      </c>
      <c r="H672" s="6" t="e">
        <f ca="1">IF('Log_working_3-way'!$D672="","",'True_Odds_Calculator_3-way'!N667/'True_Odds_Calculator_3-way'!A667-1)</f>
        <v>#NAME?</v>
      </c>
      <c r="I672" s="6" t="e">
        <f ca="1">IF('Log_working_3-way'!$D672="","",'True_Odds_Calculator_3-way'!O667/'True_Odds_Calculator_3-way'!B667-1)</f>
        <v>#NAME?</v>
      </c>
      <c r="J672" s="6" t="e">
        <f ca="1">IF('Log_working_3-way'!$D672="","",'True_Odds_Calculator_3-way'!#REF!/'True_Odds_Calculator_3-way'!C667-1)</f>
        <v>#NAME?</v>
      </c>
      <c r="K672" s="6" t="e">
        <f ca="1">IF('Log_working_3-way'!$D672="","",1/'True_Odds_Calculator_3-way'!A667+1/'True_Odds_Calculator_3-way'!B667+1/'True_Odds_Calculator_3-way'!C667-1)</f>
        <v>#NAME?</v>
      </c>
    </row>
    <row r="673" spans="4:11" x14ac:dyDescent="0.25">
      <c r="D673" t="e">
        <f ca="1">solve_for_c('True_Odds_Calculator_3-way'!A668,'True_Odds_Calculator_3-way'!B668,'True_Odds_Calculator_3-way'!C668,'Log_working_3-way'!B$1,'Log_working_3-way'!B$2)</f>
        <v>#NAME?</v>
      </c>
      <c r="F673" s="6" t="e">
        <f ca="1">IF('Log_working_3-way'!D673="","",1/'True_Odds_Calculator_3-way'!N668+1/'True_Odds_Calculator_3-way'!O668+1/'True_Odds_Calculator_3-way'!#REF!-1)</f>
        <v>#NAME?</v>
      </c>
      <c r="H673" s="6" t="e">
        <f ca="1">IF('Log_working_3-way'!$D673="","",'True_Odds_Calculator_3-way'!N668/'True_Odds_Calculator_3-way'!A668-1)</f>
        <v>#NAME?</v>
      </c>
      <c r="I673" s="6" t="e">
        <f ca="1">IF('Log_working_3-way'!$D673="","",'True_Odds_Calculator_3-way'!O668/'True_Odds_Calculator_3-way'!B668-1)</f>
        <v>#NAME?</v>
      </c>
      <c r="J673" s="6" t="e">
        <f ca="1">IF('Log_working_3-way'!$D673="","",'True_Odds_Calculator_3-way'!#REF!/'True_Odds_Calculator_3-way'!C668-1)</f>
        <v>#NAME?</v>
      </c>
      <c r="K673" s="6" t="e">
        <f ca="1">IF('Log_working_3-way'!$D673="","",1/'True_Odds_Calculator_3-way'!A668+1/'True_Odds_Calculator_3-way'!B668+1/'True_Odds_Calculator_3-way'!C668-1)</f>
        <v>#NAME?</v>
      </c>
    </row>
    <row r="674" spans="4:11" x14ac:dyDescent="0.25">
      <c r="D674" t="e">
        <f ca="1">solve_for_c('True_Odds_Calculator_3-way'!A669,'True_Odds_Calculator_3-way'!B669,'True_Odds_Calculator_3-way'!C669,'Log_working_3-way'!B$1,'Log_working_3-way'!B$2)</f>
        <v>#NAME?</v>
      </c>
      <c r="F674" s="6" t="e">
        <f ca="1">IF('Log_working_3-way'!D674="","",1/'True_Odds_Calculator_3-way'!N669+1/'True_Odds_Calculator_3-way'!O669+1/'True_Odds_Calculator_3-way'!#REF!-1)</f>
        <v>#NAME?</v>
      </c>
      <c r="H674" s="6" t="e">
        <f ca="1">IF('Log_working_3-way'!$D674="","",'True_Odds_Calculator_3-way'!N669/'True_Odds_Calculator_3-way'!A669-1)</f>
        <v>#NAME?</v>
      </c>
      <c r="I674" s="6" t="e">
        <f ca="1">IF('Log_working_3-way'!$D674="","",'True_Odds_Calculator_3-way'!O669/'True_Odds_Calculator_3-way'!B669-1)</f>
        <v>#NAME?</v>
      </c>
      <c r="J674" s="6" t="e">
        <f ca="1">IF('Log_working_3-way'!$D674="","",'True_Odds_Calculator_3-way'!#REF!/'True_Odds_Calculator_3-way'!C669-1)</f>
        <v>#NAME?</v>
      </c>
      <c r="K674" s="6" t="e">
        <f ca="1">IF('Log_working_3-way'!$D674="","",1/'True_Odds_Calculator_3-way'!A669+1/'True_Odds_Calculator_3-way'!B669+1/'True_Odds_Calculator_3-way'!C669-1)</f>
        <v>#NAME?</v>
      </c>
    </row>
    <row r="675" spans="4:11" x14ac:dyDescent="0.25">
      <c r="D675" t="e">
        <f ca="1">solve_for_c('True_Odds_Calculator_3-way'!A670,'True_Odds_Calculator_3-way'!B670,'True_Odds_Calculator_3-way'!C670,'Log_working_3-way'!B$1,'Log_working_3-way'!B$2)</f>
        <v>#NAME?</v>
      </c>
      <c r="F675" s="6" t="e">
        <f ca="1">IF('Log_working_3-way'!D675="","",1/'True_Odds_Calculator_3-way'!N670+1/'True_Odds_Calculator_3-way'!O670+1/'True_Odds_Calculator_3-way'!#REF!-1)</f>
        <v>#NAME?</v>
      </c>
      <c r="H675" s="6" t="e">
        <f ca="1">IF('Log_working_3-way'!$D675="","",'True_Odds_Calculator_3-way'!N670/'True_Odds_Calculator_3-way'!A670-1)</f>
        <v>#NAME?</v>
      </c>
      <c r="I675" s="6" t="e">
        <f ca="1">IF('Log_working_3-way'!$D675="","",'True_Odds_Calculator_3-way'!O670/'True_Odds_Calculator_3-way'!B670-1)</f>
        <v>#NAME?</v>
      </c>
      <c r="J675" s="6" t="e">
        <f ca="1">IF('Log_working_3-way'!$D675="","",'True_Odds_Calculator_3-way'!#REF!/'True_Odds_Calculator_3-way'!C670-1)</f>
        <v>#NAME?</v>
      </c>
      <c r="K675" s="6" t="e">
        <f ca="1">IF('Log_working_3-way'!$D675="","",1/'True_Odds_Calculator_3-way'!A670+1/'True_Odds_Calculator_3-way'!B670+1/'True_Odds_Calculator_3-way'!C670-1)</f>
        <v>#NAME?</v>
      </c>
    </row>
    <row r="676" spans="4:11" x14ac:dyDescent="0.25">
      <c r="D676" t="e">
        <f ca="1">solve_for_c('True_Odds_Calculator_3-way'!A671,'True_Odds_Calculator_3-way'!B671,'True_Odds_Calculator_3-way'!C671,'Log_working_3-way'!B$1,'Log_working_3-way'!B$2)</f>
        <v>#NAME?</v>
      </c>
      <c r="F676" s="6" t="e">
        <f ca="1">IF('Log_working_3-way'!D676="","",1/'True_Odds_Calculator_3-way'!N671+1/'True_Odds_Calculator_3-way'!O671+1/'True_Odds_Calculator_3-way'!#REF!-1)</f>
        <v>#NAME?</v>
      </c>
      <c r="H676" s="6" t="e">
        <f ca="1">IF('Log_working_3-way'!$D676="","",'True_Odds_Calculator_3-way'!N671/'True_Odds_Calculator_3-way'!A671-1)</f>
        <v>#NAME?</v>
      </c>
      <c r="I676" s="6" t="e">
        <f ca="1">IF('Log_working_3-way'!$D676="","",'True_Odds_Calculator_3-way'!O671/'True_Odds_Calculator_3-way'!B671-1)</f>
        <v>#NAME?</v>
      </c>
      <c r="J676" s="6" t="e">
        <f ca="1">IF('Log_working_3-way'!$D676="","",'True_Odds_Calculator_3-way'!#REF!/'True_Odds_Calculator_3-way'!C671-1)</f>
        <v>#NAME?</v>
      </c>
      <c r="K676" s="6" t="e">
        <f ca="1">IF('Log_working_3-way'!$D676="","",1/'True_Odds_Calculator_3-way'!A671+1/'True_Odds_Calculator_3-way'!B671+1/'True_Odds_Calculator_3-way'!C671-1)</f>
        <v>#NAME?</v>
      </c>
    </row>
    <row r="677" spans="4:11" x14ac:dyDescent="0.25">
      <c r="D677" t="e">
        <f ca="1">solve_for_c('True_Odds_Calculator_3-way'!A672,'True_Odds_Calculator_3-way'!B672,'True_Odds_Calculator_3-way'!C672,'Log_working_3-way'!B$1,'Log_working_3-way'!B$2)</f>
        <v>#NAME?</v>
      </c>
      <c r="F677" s="6" t="e">
        <f ca="1">IF('Log_working_3-way'!D677="","",1/'True_Odds_Calculator_3-way'!N672+1/'True_Odds_Calculator_3-way'!O672+1/'True_Odds_Calculator_3-way'!#REF!-1)</f>
        <v>#NAME?</v>
      </c>
      <c r="H677" s="6" t="e">
        <f ca="1">IF('Log_working_3-way'!$D677="","",'True_Odds_Calculator_3-way'!N672/'True_Odds_Calculator_3-way'!A672-1)</f>
        <v>#NAME?</v>
      </c>
      <c r="I677" s="6" t="e">
        <f ca="1">IF('Log_working_3-way'!$D677="","",'True_Odds_Calculator_3-way'!O672/'True_Odds_Calculator_3-way'!B672-1)</f>
        <v>#NAME?</v>
      </c>
      <c r="J677" s="6" t="e">
        <f ca="1">IF('Log_working_3-way'!$D677="","",'True_Odds_Calculator_3-way'!#REF!/'True_Odds_Calculator_3-way'!C672-1)</f>
        <v>#NAME?</v>
      </c>
      <c r="K677" s="6" t="e">
        <f ca="1">IF('Log_working_3-way'!$D677="","",1/'True_Odds_Calculator_3-way'!A672+1/'True_Odds_Calculator_3-way'!B672+1/'True_Odds_Calculator_3-way'!C672-1)</f>
        <v>#NAME?</v>
      </c>
    </row>
    <row r="678" spans="4:11" x14ac:dyDescent="0.25">
      <c r="D678" t="e">
        <f ca="1">solve_for_c('True_Odds_Calculator_3-way'!A673,'True_Odds_Calculator_3-way'!B673,'True_Odds_Calculator_3-way'!C673,'Log_working_3-way'!B$1,'Log_working_3-way'!B$2)</f>
        <v>#NAME?</v>
      </c>
      <c r="F678" s="6" t="e">
        <f ca="1">IF('Log_working_3-way'!D678="","",1/'True_Odds_Calculator_3-way'!N673+1/'True_Odds_Calculator_3-way'!O673+1/'True_Odds_Calculator_3-way'!#REF!-1)</f>
        <v>#NAME?</v>
      </c>
      <c r="H678" s="6" t="e">
        <f ca="1">IF('Log_working_3-way'!$D678="","",'True_Odds_Calculator_3-way'!N673/'True_Odds_Calculator_3-way'!A673-1)</f>
        <v>#NAME?</v>
      </c>
      <c r="I678" s="6" t="e">
        <f ca="1">IF('Log_working_3-way'!$D678="","",'True_Odds_Calculator_3-way'!O673/'True_Odds_Calculator_3-way'!B673-1)</f>
        <v>#NAME?</v>
      </c>
      <c r="J678" s="6" t="e">
        <f ca="1">IF('Log_working_3-way'!$D678="","",'True_Odds_Calculator_3-way'!#REF!/'True_Odds_Calculator_3-way'!C673-1)</f>
        <v>#NAME?</v>
      </c>
      <c r="K678" s="6" t="e">
        <f ca="1">IF('Log_working_3-way'!$D678="","",1/'True_Odds_Calculator_3-way'!A673+1/'True_Odds_Calculator_3-way'!B673+1/'True_Odds_Calculator_3-way'!C673-1)</f>
        <v>#NAME?</v>
      </c>
    </row>
    <row r="679" spans="4:11" x14ac:dyDescent="0.25">
      <c r="D679" t="e">
        <f ca="1">solve_for_c('True_Odds_Calculator_3-way'!A674,'True_Odds_Calculator_3-way'!B674,'True_Odds_Calculator_3-way'!C674,'Log_working_3-way'!B$1,'Log_working_3-way'!B$2)</f>
        <v>#NAME?</v>
      </c>
      <c r="F679" s="6" t="e">
        <f ca="1">IF('Log_working_3-way'!D679="","",1/'True_Odds_Calculator_3-way'!N674+1/'True_Odds_Calculator_3-way'!O674+1/'True_Odds_Calculator_3-way'!#REF!-1)</f>
        <v>#NAME?</v>
      </c>
      <c r="H679" s="6" t="e">
        <f ca="1">IF('Log_working_3-way'!$D679="","",'True_Odds_Calculator_3-way'!N674/'True_Odds_Calculator_3-way'!A674-1)</f>
        <v>#NAME?</v>
      </c>
      <c r="I679" s="6" t="e">
        <f ca="1">IF('Log_working_3-way'!$D679="","",'True_Odds_Calculator_3-way'!O674/'True_Odds_Calculator_3-way'!B674-1)</f>
        <v>#NAME?</v>
      </c>
      <c r="J679" s="6" t="e">
        <f ca="1">IF('Log_working_3-way'!$D679="","",'True_Odds_Calculator_3-way'!#REF!/'True_Odds_Calculator_3-way'!C674-1)</f>
        <v>#NAME?</v>
      </c>
      <c r="K679" s="6" t="e">
        <f ca="1">IF('Log_working_3-way'!$D679="","",1/'True_Odds_Calculator_3-way'!A674+1/'True_Odds_Calculator_3-way'!B674+1/'True_Odds_Calculator_3-way'!C674-1)</f>
        <v>#NAME?</v>
      </c>
    </row>
    <row r="680" spans="4:11" x14ac:dyDescent="0.25">
      <c r="D680" t="e">
        <f ca="1">solve_for_c('True_Odds_Calculator_3-way'!A675,'True_Odds_Calculator_3-way'!B675,'True_Odds_Calculator_3-way'!C675,'Log_working_3-way'!B$1,'Log_working_3-way'!B$2)</f>
        <v>#NAME?</v>
      </c>
      <c r="F680" s="6" t="e">
        <f ca="1">IF('Log_working_3-way'!D680="","",1/'True_Odds_Calculator_3-way'!N675+1/'True_Odds_Calculator_3-way'!O675+1/'True_Odds_Calculator_3-way'!#REF!-1)</f>
        <v>#NAME?</v>
      </c>
      <c r="H680" s="6" t="e">
        <f ca="1">IF('Log_working_3-way'!$D680="","",'True_Odds_Calculator_3-way'!N675/'True_Odds_Calculator_3-way'!A675-1)</f>
        <v>#NAME?</v>
      </c>
      <c r="I680" s="6" t="e">
        <f ca="1">IF('Log_working_3-way'!$D680="","",'True_Odds_Calculator_3-way'!O675/'True_Odds_Calculator_3-way'!B675-1)</f>
        <v>#NAME?</v>
      </c>
      <c r="J680" s="6" t="e">
        <f ca="1">IF('Log_working_3-way'!$D680="","",'True_Odds_Calculator_3-way'!#REF!/'True_Odds_Calculator_3-way'!C675-1)</f>
        <v>#NAME?</v>
      </c>
      <c r="K680" s="6" t="e">
        <f ca="1">IF('Log_working_3-way'!$D680="","",1/'True_Odds_Calculator_3-way'!A675+1/'True_Odds_Calculator_3-way'!B675+1/'True_Odds_Calculator_3-way'!C675-1)</f>
        <v>#NAME?</v>
      </c>
    </row>
    <row r="681" spans="4:11" x14ac:dyDescent="0.25">
      <c r="D681" t="e">
        <f ca="1">solve_for_c('True_Odds_Calculator_3-way'!A676,'True_Odds_Calculator_3-way'!B676,'True_Odds_Calculator_3-way'!C676,'Log_working_3-way'!B$1,'Log_working_3-way'!B$2)</f>
        <v>#NAME?</v>
      </c>
      <c r="F681" s="6" t="e">
        <f ca="1">IF('Log_working_3-way'!D681="","",1/'True_Odds_Calculator_3-way'!N676+1/'True_Odds_Calculator_3-way'!O676+1/'True_Odds_Calculator_3-way'!#REF!-1)</f>
        <v>#NAME?</v>
      </c>
      <c r="H681" s="6" t="e">
        <f ca="1">IF('Log_working_3-way'!$D681="","",'True_Odds_Calculator_3-way'!N676/'True_Odds_Calculator_3-way'!A676-1)</f>
        <v>#NAME?</v>
      </c>
      <c r="I681" s="6" t="e">
        <f ca="1">IF('Log_working_3-way'!$D681="","",'True_Odds_Calculator_3-way'!O676/'True_Odds_Calculator_3-way'!B676-1)</f>
        <v>#NAME?</v>
      </c>
      <c r="J681" s="6" t="e">
        <f ca="1">IF('Log_working_3-way'!$D681="","",'True_Odds_Calculator_3-way'!#REF!/'True_Odds_Calculator_3-way'!C676-1)</f>
        <v>#NAME?</v>
      </c>
      <c r="K681" s="6" t="e">
        <f ca="1">IF('Log_working_3-way'!$D681="","",1/'True_Odds_Calculator_3-way'!A676+1/'True_Odds_Calculator_3-way'!B676+1/'True_Odds_Calculator_3-way'!C676-1)</f>
        <v>#NAME?</v>
      </c>
    </row>
    <row r="682" spans="4:11" x14ac:dyDescent="0.25">
      <c r="D682" t="e">
        <f ca="1">solve_for_c('True_Odds_Calculator_3-way'!A677,'True_Odds_Calculator_3-way'!B677,'True_Odds_Calculator_3-way'!C677,'Log_working_3-way'!B$1,'Log_working_3-way'!B$2)</f>
        <v>#NAME?</v>
      </c>
      <c r="F682" s="6" t="e">
        <f ca="1">IF('Log_working_3-way'!D682="","",1/'True_Odds_Calculator_3-way'!N677+1/'True_Odds_Calculator_3-way'!O677+1/'True_Odds_Calculator_3-way'!#REF!-1)</f>
        <v>#NAME?</v>
      </c>
      <c r="H682" s="6" t="e">
        <f ca="1">IF('Log_working_3-way'!$D682="","",'True_Odds_Calculator_3-way'!N677/'True_Odds_Calculator_3-way'!A677-1)</f>
        <v>#NAME?</v>
      </c>
      <c r="I682" s="6" t="e">
        <f ca="1">IF('Log_working_3-way'!$D682="","",'True_Odds_Calculator_3-way'!O677/'True_Odds_Calculator_3-way'!B677-1)</f>
        <v>#NAME?</v>
      </c>
      <c r="J682" s="6" t="e">
        <f ca="1">IF('Log_working_3-way'!$D682="","",'True_Odds_Calculator_3-way'!#REF!/'True_Odds_Calculator_3-way'!C677-1)</f>
        <v>#NAME?</v>
      </c>
      <c r="K682" s="6" t="e">
        <f ca="1">IF('Log_working_3-way'!$D682="","",1/'True_Odds_Calculator_3-way'!A677+1/'True_Odds_Calculator_3-way'!B677+1/'True_Odds_Calculator_3-way'!C677-1)</f>
        <v>#NAME?</v>
      </c>
    </row>
    <row r="683" spans="4:11" x14ac:dyDescent="0.25">
      <c r="D683" t="e">
        <f ca="1">solve_for_c('True_Odds_Calculator_3-way'!A678,'True_Odds_Calculator_3-way'!B678,'True_Odds_Calculator_3-way'!C678,'Log_working_3-way'!B$1,'Log_working_3-way'!B$2)</f>
        <v>#NAME?</v>
      </c>
      <c r="F683" s="6" t="e">
        <f ca="1">IF('Log_working_3-way'!D683="","",1/'True_Odds_Calculator_3-way'!N678+1/'True_Odds_Calculator_3-way'!O678+1/'True_Odds_Calculator_3-way'!#REF!-1)</f>
        <v>#NAME?</v>
      </c>
      <c r="H683" s="6" t="e">
        <f ca="1">IF('Log_working_3-way'!$D683="","",'True_Odds_Calculator_3-way'!N678/'True_Odds_Calculator_3-way'!A678-1)</f>
        <v>#NAME?</v>
      </c>
      <c r="I683" s="6" t="e">
        <f ca="1">IF('Log_working_3-way'!$D683="","",'True_Odds_Calculator_3-way'!O678/'True_Odds_Calculator_3-way'!B678-1)</f>
        <v>#NAME?</v>
      </c>
      <c r="J683" s="6" t="e">
        <f ca="1">IF('Log_working_3-way'!$D683="","",'True_Odds_Calculator_3-way'!#REF!/'True_Odds_Calculator_3-way'!C678-1)</f>
        <v>#NAME?</v>
      </c>
      <c r="K683" s="6" t="e">
        <f ca="1">IF('Log_working_3-way'!$D683="","",1/'True_Odds_Calculator_3-way'!A678+1/'True_Odds_Calculator_3-way'!B678+1/'True_Odds_Calculator_3-way'!C678-1)</f>
        <v>#NAME?</v>
      </c>
    </row>
    <row r="684" spans="4:11" x14ac:dyDescent="0.25">
      <c r="D684" t="e">
        <f ca="1">solve_for_c('True_Odds_Calculator_3-way'!A679,'True_Odds_Calculator_3-way'!B679,'True_Odds_Calculator_3-way'!C679,'Log_working_3-way'!B$1,'Log_working_3-way'!B$2)</f>
        <v>#NAME?</v>
      </c>
      <c r="F684" s="6" t="e">
        <f ca="1">IF('Log_working_3-way'!D684="","",1/'True_Odds_Calculator_3-way'!N679+1/'True_Odds_Calculator_3-way'!O679+1/'True_Odds_Calculator_3-way'!#REF!-1)</f>
        <v>#NAME?</v>
      </c>
      <c r="H684" s="6" t="e">
        <f ca="1">IF('Log_working_3-way'!$D684="","",'True_Odds_Calculator_3-way'!N679/'True_Odds_Calculator_3-way'!A679-1)</f>
        <v>#NAME?</v>
      </c>
      <c r="I684" s="6" t="e">
        <f ca="1">IF('Log_working_3-way'!$D684="","",'True_Odds_Calculator_3-way'!O679/'True_Odds_Calculator_3-way'!B679-1)</f>
        <v>#NAME?</v>
      </c>
      <c r="J684" s="6" t="e">
        <f ca="1">IF('Log_working_3-way'!$D684="","",'True_Odds_Calculator_3-way'!#REF!/'True_Odds_Calculator_3-way'!C679-1)</f>
        <v>#NAME?</v>
      </c>
      <c r="K684" s="6" t="e">
        <f ca="1">IF('Log_working_3-way'!$D684="","",1/'True_Odds_Calculator_3-way'!A679+1/'True_Odds_Calculator_3-way'!B679+1/'True_Odds_Calculator_3-way'!C679-1)</f>
        <v>#NAME?</v>
      </c>
    </row>
    <row r="685" spans="4:11" x14ac:dyDescent="0.25">
      <c r="D685" t="e">
        <f ca="1">solve_for_c('True_Odds_Calculator_3-way'!A680,'True_Odds_Calculator_3-way'!B680,'True_Odds_Calculator_3-way'!C680,'Log_working_3-way'!B$1,'Log_working_3-way'!B$2)</f>
        <v>#NAME?</v>
      </c>
      <c r="F685" s="6" t="e">
        <f ca="1">IF('Log_working_3-way'!D685="","",1/'True_Odds_Calculator_3-way'!N680+1/'True_Odds_Calculator_3-way'!O680+1/'True_Odds_Calculator_3-way'!#REF!-1)</f>
        <v>#NAME?</v>
      </c>
      <c r="H685" s="6" t="e">
        <f ca="1">IF('Log_working_3-way'!$D685="","",'True_Odds_Calculator_3-way'!N680/'True_Odds_Calculator_3-way'!A680-1)</f>
        <v>#NAME?</v>
      </c>
      <c r="I685" s="6" t="e">
        <f ca="1">IF('Log_working_3-way'!$D685="","",'True_Odds_Calculator_3-way'!O680/'True_Odds_Calculator_3-way'!B680-1)</f>
        <v>#NAME?</v>
      </c>
      <c r="J685" s="6" t="e">
        <f ca="1">IF('Log_working_3-way'!$D685="","",'True_Odds_Calculator_3-way'!#REF!/'True_Odds_Calculator_3-way'!C680-1)</f>
        <v>#NAME?</v>
      </c>
      <c r="K685" s="6" t="e">
        <f ca="1">IF('Log_working_3-way'!$D685="","",1/'True_Odds_Calculator_3-way'!A680+1/'True_Odds_Calculator_3-way'!B680+1/'True_Odds_Calculator_3-way'!C680-1)</f>
        <v>#NAME?</v>
      </c>
    </row>
    <row r="686" spans="4:11" x14ac:dyDescent="0.25">
      <c r="D686" t="e">
        <f ca="1">solve_for_c('True_Odds_Calculator_3-way'!A681,'True_Odds_Calculator_3-way'!B681,'True_Odds_Calculator_3-way'!C681,'Log_working_3-way'!B$1,'Log_working_3-way'!B$2)</f>
        <v>#NAME?</v>
      </c>
      <c r="F686" s="6" t="e">
        <f ca="1">IF('Log_working_3-way'!D686="","",1/'True_Odds_Calculator_3-way'!N681+1/'True_Odds_Calculator_3-way'!O681+1/'True_Odds_Calculator_3-way'!#REF!-1)</f>
        <v>#NAME?</v>
      </c>
      <c r="H686" s="6" t="e">
        <f ca="1">IF('Log_working_3-way'!$D686="","",'True_Odds_Calculator_3-way'!N681/'True_Odds_Calculator_3-way'!A681-1)</f>
        <v>#NAME?</v>
      </c>
      <c r="I686" s="6" t="e">
        <f ca="1">IF('Log_working_3-way'!$D686="","",'True_Odds_Calculator_3-way'!O681/'True_Odds_Calculator_3-way'!B681-1)</f>
        <v>#NAME?</v>
      </c>
      <c r="J686" s="6" t="e">
        <f ca="1">IF('Log_working_3-way'!$D686="","",'True_Odds_Calculator_3-way'!#REF!/'True_Odds_Calculator_3-way'!C681-1)</f>
        <v>#NAME?</v>
      </c>
      <c r="K686" s="6" t="e">
        <f ca="1">IF('Log_working_3-way'!$D686="","",1/'True_Odds_Calculator_3-way'!A681+1/'True_Odds_Calculator_3-way'!B681+1/'True_Odds_Calculator_3-way'!C681-1)</f>
        <v>#NAME?</v>
      </c>
    </row>
    <row r="687" spans="4:11" x14ac:dyDescent="0.25">
      <c r="D687" t="e">
        <f ca="1">solve_for_c('True_Odds_Calculator_3-way'!A682,'True_Odds_Calculator_3-way'!B682,'True_Odds_Calculator_3-way'!C682,'Log_working_3-way'!B$1,'Log_working_3-way'!B$2)</f>
        <v>#NAME?</v>
      </c>
      <c r="F687" s="6" t="e">
        <f ca="1">IF('Log_working_3-way'!D687="","",1/'True_Odds_Calculator_3-way'!N682+1/'True_Odds_Calculator_3-way'!O682+1/'True_Odds_Calculator_3-way'!#REF!-1)</f>
        <v>#NAME?</v>
      </c>
      <c r="H687" s="6" t="e">
        <f ca="1">IF('Log_working_3-way'!$D687="","",'True_Odds_Calculator_3-way'!N682/'True_Odds_Calculator_3-way'!A682-1)</f>
        <v>#NAME?</v>
      </c>
      <c r="I687" s="6" t="e">
        <f ca="1">IF('Log_working_3-way'!$D687="","",'True_Odds_Calculator_3-way'!O682/'True_Odds_Calculator_3-way'!B682-1)</f>
        <v>#NAME?</v>
      </c>
      <c r="J687" s="6" t="e">
        <f ca="1">IF('Log_working_3-way'!$D687="","",'True_Odds_Calculator_3-way'!#REF!/'True_Odds_Calculator_3-way'!C682-1)</f>
        <v>#NAME?</v>
      </c>
      <c r="K687" s="6" t="e">
        <f ca="1">IF('Log_working_3-way'!$D687="","",1/'True_Odds_Calculator_3-way'!A682+1/'True_Odds_Calculator_3-way'!B682+1/'True_Odds_Calculator_3-way'!C682-1)</f>
        <v>#NAME?</v>
      </c>
    </row>
    <row r="688" spans="4:11" x14ac:dyDescent="0.25">
      <c r="D688" t="e">
        <f ca="1">solve_for_c('True_Odds_Calculator_3-way'!A683,'True_Odds_Calculator_3-way'!B683,'True_Odds_Calculator_3-way'!C683,'Log_working_3-way'!B$1,'Log_working_3-way'!B$2)</f>
        <v>#NAME?</v>
      </c>
      <c r="F688" s="6" t="e">
        <f ca="1">IF('Log_working_3-way'!D688="","",1/'True_Odds_Calculator_3-way'!N683+1/'True_Odds_Calculator_3-way'!O683+1/'True_Odds_Calculator_3-way'!#REF!-1)</f>
        <v>#NAME?</v>
      </c>
      <c r="H688" s="6" t="e">
        <f ca="1">IF('Log_working_3-way'!$D688="","",'True_Odds_Calculator_3-way'!N683/'True_Odds_Calculator_3-way'!A683-1)</f>
        <v>#NAME?</v>
      </c>
      <c r="I688" s="6" t="e">
        <f ca="1">IF('Log_working_3-way'!$D688="","",'True_Odds_Calculator_3-way'!O683/'True_Odds_Calculator_3-way'!B683-1)</f>
        <v>#NAME?</v>
      </c>
      <c r="J688" s="6" t="e">
        <f ca="1">IF('Log_working_3-way'!$D688="","",'True_Odds_Calculator_3-way'!#REF!/'True_Odds_Calculator_3-way'!C683-1)</f>
        <v>#NAME?</v>
      </c>
      <c r="K688" s="6" t="e">
        <f ca="1">IF('Log_working_3-way'!$D688="","",1/'True_Odds_Calculator_3-way'!A683+1/'True_Odds_Calculator_3-way'!B683+1/'True_Odds_Calculator_3-way'!C683-1)</f>
        <v>#NAME?</v>
      </c>
    </row>
    <row r="689" spans="4:11" x14ac:dyDescent="0.25">
      <c r="D689" t="e">
        <f ca="1">solve_for_c('True_Odds_Calculator_3-way'!A684,'True_Odds_Calculator_3-way'!B684,'True_Odds_Calculator_3-way'!C684,'Log_working_3-way'!B$1,'Log_working_3-way'!B$2)</f>
        <v>#NAME?</v>
      </c>
      <c r="F689" s="6" t="e">
        <f ca="1">IF('Log_working_3-way'!D689="","",1/'True_Odds_Calculator_3-way'!N684+1/'True_Odds_Calculator_3-way'!O684+1/'True_Odds_Calculator_3-way'!#REF!-1)</f>
        <v>#NAME?</v>
      </c>
      <c r="H689" s="6" t="e">
        <f ca="1">IF('Log_working_3-way'!$D689="","",'True_Odds_Calculator_3-way'!N684/'True_Odds_Calculator_3-way'!A684-1)</f>
        <v>#NAME?</v>
      </c>
      <c r="I689" s="6" t="e">
        <f ca="1">IF('Log_working_3-way'!$D689="","",'True_Odds_Calculator_3-way'!O684/'True_Odds_Calculator_3-way'!B684-1)</f>
        <v>#NAME?</v>
      </c>
      <c r="J689" s="6" t="e">
        <f ca="1">IF('Log_working_3-way'!$D689="","",'True_Odds_Calculator_3-way'!#REF!/'True_Odds_Calculator_3-way'!C684-1)</f>
        <v>#NAME?</v>
      </c>
      <c r="K689" s="6" t="e">
        <f ca="1">IF('Log_working_3-way'!$D689="","",1/'True_Odds_Calculator_3-way'!A684+1/'True_Odds_Calculator_3-way'!B684+1/'True_Odds_Calculator_3-way'!C684-1)</f>
        <v>#NAME?</v>
      </c>
    </row>
    <row r="690" spans="4:11" x14ac:dyDescent="0.25">
      <c r="D690" t="e">
        <f ca="1">solve_for_c('True_Odds_Calculator_3-way'!A685,'True_Odds_Calculator_3-way'!B685,'True_Odds_Calculator_3-way'!C685,'Log_working_3-way'!B$1,'Log_working_3-way'!B$2)</f>
        <v>#NAME?</v>
      </c>
      <c r="F690" s="6" t="e">
        <f ca="1">IF('Log_working_3-way'!D690="","",1/'True_Odds_Calculator_3-way'!N685+1/'True_Odds_Calculator_3-way'!O685+1/'True_Odds_Calculator_3-way'!#REF!-1)</f>
        <v>#NAME?</v>
      </c>
      <c r="H690" s="6" t="e">
        <f ca="1">IF('Log_working_3-way'!$D690="","",'True_Odds_Calculator_3-way'!N685/'True_Odds_Calculator_3-way'!A685-1)</f>
        <v>#NAME?</v>
      </c>
      <c r="I690" s="6" t="e">
        <f ca="1">IF('Log_working_3-way'!$D690="","",'True_Odds_Calculator_3-way'!O685/'True_Odds_Calculator_3-way'!B685-1)</f>
        <v>#NAME?</v>
      </c>
      <c r="J690" s="6" t="e">
        <f ca="1">IF('Log_working_3-way'!$D690="","",'True_Odds_Calculator_3-way'!#REF!/'True_Odds_Calculator_3-way'!C685-1)</f>
        <v>#NAME?</v>
      </c>
      <c r="K690" s="6" t="e">
        <f ca="1">IF('Log_working_3-way'!$D690="","",1/'True_Odds_Calculator_3-way'!A685+1/'True_Odds_Calculator_3-way'!B685+1/'True_Odds_Calculator_3-way'!C685-1)</f>
        <v>#NAME?</v>
      </c>
    </row>
    <row r="691" spans="4:11" x14ac:dyDescent="0.25">
      <c r="D691" t="e">
        <f ca="1">solve_for_c('True_Odds_Calculator_3-way'!A686,'True_Odds_Calculator_3-way'!B686,'True_Odds_Calculator_3-way'!C686,'Log_working_3-way'!B$1,'Log_working_3-way'!B$2)</f>
        <v>#NAME?</v>
      </c>
      <c r="F691" s="6" t="e">
        <f ca="1">IF('Log_working_3-way'!D691="","",1/'True_Odds_Calculator_3-way'!N686+1/'True_Odds_Calculator_3-way'!O686+1/'True_Odds_Calculator_3-way'!#REF!-1)</f>
        <v>#NAME?</v>
      </c>
      <c r="H691" s="6" t="e">
        <f ca="1">IF('Log_working_3-way'!$D691="","",'True_Odds_Calculator_3-way'!N686/'True_Odds_Calculator_3-way'!A686-1)</f>
        <v>#NAME?</v>
      </c>
      <c r="I691" s="6" t="e">
        <f ca="1">IF('Log_working_3-way'!$D691="","",'True_Odds_Calculator_3-way'!O686/'True_Odds_Calculator_3-way'!B686-1)</f>
        <v>#NAME?</v>
      </c>
      <c r="J691" s="6" t="e">
        <f ca="1">IF('Log_working_3-way'!$D691="","",'True_Odds_Calculator_3-way'!#REF!/'True_Odds_Calculator_3-way'!C686-1)</f>
        <v>#NAME?</v>
      </c>
      <c r="K691" s="6" t="e">
        <f ca="1">IF('Log_working_3-way'!$D691="","",1/'True_Odds_Calculator_3-way'!A686+1/'True_Odds_Calculator_3-way'!B686+1/'True_Odds_Calculator_3-way'!C686-1)</f>
        <v>#NAME?</v>
      </c>
    </row>
    <row r="692" spans="4:11" x14ac:dyDescent="0.25">
      <c r="D692" t="e">
        <f ca="1">solve_for_c('True_Odds_Calculator_3-way'!A687,'True_Odds_Calculator_3-way'!B687,'True_Odds_Calculator_3-way'!C687,'Log_working_3-way'!B$1,'Log_working_3-way'!B$2)</f>
        <v>#NAME?</v>
      </c>
      <c r="F692" s="6" t="e">
        <f ca="1">IF('Log_working_3-way'!D692="","",1/'True_Odds_Calculator_3-way'!N687+1/'True_Odds_Calculator_3-way'!O687+1/'True_Odds_Calculator_3-way'!#REF!-1)</f>
        <v>#NAME?</v>
      </c>
      <c r="H692" s="6" t="e">
        <f ca="1">IF('Log_working_3-way'!$D692="","",'True_Odds_Calculator_3-way'!N687/'True_Odds_Calculator_3-way'!A687-1)</f>
        <v>#NAME?</v>
      </c>
      <c r="I692" s="6" t="e">
        <f ca="1">IF('Log_working_3-way'!$D692="","",'True_Odds_Calculator_3-way'!O687/'True_Odds_Calculator_3-way'!B687-1)</f>
        <v>#NAME?</v>
      </c>
      <c r="J692" s="6" t="e">
        <f ca="1">IF('Log_working_3-way'!$D692="","",'True_Odds_Calculator_3-way'!#REF!/'True_Odds_Calculator_3-way'!C687-1)</f>
        <v>#NAME?</v>
      </c>
      <c r="K692" s="6" t="e">
        <f ca="1">IF('Log_working_3-way'!$D692="","",1/'True_Odds_Calculator_3-way'!A687+1/'True_Odds_Calculator_3-way'!B687+1/'True_Odds_Calculator_3-way'!C687-1)</f>
        <v>#NAME?</v>
      </c>
    </row>
    <row r="693" spans="4:11" x14ac:dyDescent="0.25">
      <c r="D693" t="e">
        <f ca="1">solve_for_c('True_Odds_Calculator_3-way'!A688,'True_Odds_Calculator_3-way'!B688,'True_Odds_Calculator_3-way'!C688,'Log_working_3-way'!B$1,'Log_working_3-way'!B$2)</f>
        <v>#NAME?</v>
      </c>
      <c r="F693" s="6" t="e">
        <f ca="1">IF('Log_working_3-way'!D693="","",1/'True_Odds_Calculator_3-way'!N688+1/'True_Odds_Calculator_3-way'!O688+1/'True_Odds_Calculator_3-way'!#REF!-1)</f>
        <v>#NAME?</v>
      </c>
      <c r="H693" s="6" t="e">
        <f ca="1">IF('Log_working_3-way'!$D693="","",'True_Odds_Calculator_3-way'!N688/'True_Odds_Calculator_3-way'!A688-1)</f>
        <v>#NAME?</v>
      </c>
      <c r="I693" s="6" t="e">
        <f ca="1">IF('Log_working_3-way'!$D693="","",'True_Odds_Calculator_3-way'!O688/'True_Odds_Calculator_3-way'!B688-1)</f>
        <v>#NAME?</v>
      </c>
      <c r="J693" s="6" t="e">
        <f ca="1">IF('Log_working_3-way'!$D693="","",'True_Odds_Calculator_3-way'!#REF!/'True_Odds_Calculator_3-way'!C688-1)</f>
        <v>#NAME?</v>
      </c>
      <c r="K693" s="6" t="e">
        <f ca="1">IF('Log_working_3-way'!$D693="","",1/'True_Odds_Calculator_3-way'!A688+1/'True_Odds_Calculator_3-way'!B688+1/'True_Odds_Calculator_3-way'!C688-1)</f>
        <v>#NAME?</v>
      </c>
    </row>
    <row r="694" spans="4:11" x14ac:dyDescent="0.25">
      <c r="D694" t="e">
        <f ca="1">solve_for_c('True_Odds_Calculator_3-way'!A689,'True_Odds_Calculator_3-way'!B689,'True_Odds_Calculator_3-way'!C689,'Log_working_3-way'!B$1,'Log_working_3-way'!B$2)</f>
        <v>#NAME?</v>
      </c>
      <c r="F694" s="6" t="e">
        <f ca="1">IF('Log_working_3-way'!D694="","",1/'True_Odds_Calculator_3-way'!N689+1/'True_Odds_Calculator_3-way'!O689+1/'True_Odds_Calculator_3-way'!#REF!-1)</f>
        <v>#NAME?</v>
      </c>
      <c r="H694" s="6" t="e">
        <f ca="1">IF('Log_working_3-way'!$D694="","",'True_Odds_Calculator_3-way'!N689/'True_Odds_Calculator_3-way'!A689-1)</f>
        <v>#NAME?</v>
      </c>
      <c r="I694" s="6" t="e">
        <f ca="1">IF('Log_working_3-way'!$D694="","",'True_Odds_Calculator_3-way'!O689/'True_Odds_Calculator_3-way'!B689-1)</f>
        <v>#NAME?</v>
      </c>
      <c r="J694" s="6" t="e">
        <f ca="1">IF('Log_working_3-way'!$D694="","",'True_Odds_Calculator_3-way'!#REF!/'True_Odds_Calculator_3-way'!C689-1)</f>
        <v>#NAME?</v>
      </c>
      <c r="K694" s="6" t="e">
        <f ca="1">IF('Log_working_3-way'!$D694="","",1/'True_Odds_Calculator_3-way'!A689+1/'True_Odds_Calculator_3-way'!B689+1/'True_Odds_Calculator_3-way'!C689-1)</f>
        <v>#NAME?</v>
      </c>
    </row>
    <row r="695" spans="4:11" x14ac:dyDescent="0.25">
      <c r="D695" t="e">
        <f ca="1">solve_for_c('True_Odds_Calculator_3-way'!A690,'True_Odds_Calculator_3-way'!B690,'True_Odds_Calculator_3-way'!C690,'Log_working_3-way'!B$1,'Log_working_3-way'!B$2)</f>
        <v>#NAME?</v>
      </c>
      <c r="F695" s="6" t="e">
        <f ca="1">IF('Log_working_3-way'!D695="","",1/'True_Odds_Calculator_3-way'!N690+1/'True_Odds_Calculator_3-way'!O690+1/'True_Odds_Calculator_3-way'!#REF!-1)</f>
        <v>#NAME?</v>
      </c>
      <c r="H695" s="6" t="e">
        <f ca="1">IF('Log_working_3-way'!$D695="","",'True_Odds_Calculator_3-way'!N690/'True_Odds_Calculator_3-way'!A690-1)</f>
        <v>#NAME?</v>
      </c>
      <c r="I695" s="6" t="e">
        <f ca="1">IF('Log_working_3-way'!$D695="","",'True_Odds_Calculator_3-way'!O690/'True_Odds_Calculator_3-way'!B690-1)</f>
        <v>#NAME?</v>
      </c>
      <c r="J695" s="6" t="e">
        <f ca="1">IF('Log_working_3-way'!$D695="","",'True_Odds_Calculator_3-way'!#REF!/'True_Odds_Calculator_3-way'!C690-1)</f>
        <v>#NAME?</v>
      </c>
      <c r="K695" s="6" t="e">
        <f ca="1">IF('Log_working_3-way'!$D695="","",1/'True_Odds_Calculator_3-way'!A690+1/'True_Odds_Calculator_3-way'!B690+1/'True_Odds_Calculator_3-way'!C690-1)</f>
        <v>#NAME?</v>
      </c>
    </row>
    <row r="696" spans="4:11" x14ac:dyDescent="0.25">
      <c r="D696" t="e">
        <f ca="1">solve_for_c('True_Odds_Calculator_3-way'!A691,'True_Odds_Calculator_3-way'!B691,'True_Odds_Calculator_3-way'!C691,'Log_working_3-way'!B$1,'Log_working_3-way'!B$2)</f>
        <v>#NAME?</v>
      </c>
      <c r="F696" s="6" t="e">
        <f ca="1">IF('Log_working_3-way'!D696="","",1/'True_Odds_Calculator_3-way'!N691+1/'True_Odds_Calculator_3-way'!O691+1/'True_Odds_Calculator_3-way'!#REF!-1)</f>
        <v>#NAME?</v>
      </c>
      <c r="H696" s="6" t="e">
        <f ca="1">IF('Log_working_3-way'!$D696="","",'True_Odds_Calculator_3-way'!N691/'True_Odds_Calculator_3-way'!A691-1)</f>
        <v>#NAME?</v>
      </c>
      <c r="I696" s="6" t="e">
        <f ca="1">IF('Log_working_3-way'!$D696="","",'True_Odds_Calculator_3-way'!O691/'True_Odds_Calculator_3-way'!B691-1)</f>
        <v>#NAME?</v>
      </c>
      <c r="J696" s="6" t="e">
        <f ca="1">IF('Log_working_3-way'!$D696="","",'True_Odds_Calculator_3-way'!#REF!/'True_Odds_Calculator_3-way'!C691-1)</f>
        <v>#NAME?</v>
      </c>
      <c r="K696" s="6" t="e">
        <f ca="1">IF('Log_working_3-way'!$D696="","",1/'True_Odds_Calculator_3-way'!A691+1/'True_Odds_Calculator_3-way'!B691+1/'True_Odds_Calculator_3-way'!C691-1)</f>
        <v>#NAME?</v>
      </c>
    </row>
    <row r="697" spans="4:11" x14ac:dyDescent="0.25">
      <c r="D697" t="e">
        <f ca="1">solve_for_c('True_Odds_Calculator_3-way'!A692,'True_Odds_Calculator_3-way'!B692,'True_Odds_Calculator_3-way'!C692,'Log_working_3-way'!B$1,'Log_working_3-way'!B$2)</f>
        <v>#NAME?</v>
      </c>
      <c r="F697" s="6" t="e">
        <f ca="1">IF('Log_working_3-way'!D697="","",1/'True_Odds_Calculator_3-way'!N692+1/'True_Odds_Calculator_3-way'!O692+1/'True_Odds_Calculator_3-way'!#REF!-1)</f>
        <v>#NAME?</v>
      </c>
      <c r="H697" s="6" t="e">
        <f ca="1">IF('Log_working_3-way'!$D697="","",'True_Odds_Calculator_3-way'!N692/'True_Odds_Calculator_3-way'!A692-1)</f>
        <v>#NAME?</v>
      </c>
      <c r="I697" s="6" t="e">
        <f ca="1">IF('Log_working_3-way'!$D697="","",'True_Odds_Calculator_3-way'!O692/'True_Odds_Calculator_3-way'!B692-1)</f>
        <v>#NAME?</v>
      </c>
      <c r="J697" s="6" t="e">
        <f ca="1">IF('Log_working_3-way'!$D697="","",'True_Odds_Calculator_3-way'!#REF!/'True_Odds_Calculator_3-way'!C692-1)</f>
        <v>#NAME?</v>
      </c>
      <c r="K697" s="6" t="e">
        <f ca="1">IF('Log_working_3-way'!$D697="","",1/'True_Odds_Calculator_3-way'!A692+1/'True_Odds_Calculator_3-way'!B692+1/'True_Odds_Calculator_3-way'!C692-1)</f>
        <v>#NAME?</v>
      </c>
    </row>
    <row r="698" spans="4:11" x14ac:dyDescent="0.25">
      <c r="D698" t="e">
        <f ca="1">solve_for_c('True_Odds_Calculator_3-way'!A693,'True_Odds_Calculator_3-way'!B693,'True_Odds_Calculator_3-way'!C693,'Log_working_3-way'!B$1,'Log_working_3-way'!B$2)</f>
        <v>#NAME?</v>
      </c>
      <c r="F698" s="6" t="e">
        <f ca="1">IF('Log_working_3-way'!D698="","",1/'True_Odds_Calculator_3-way'!N693+1/'True_Odds_Calculator_3-way'!O693+1/'True_Odds_Calculator_3-way'!#REF!-1)</f>
        <v>#NAME?</v>
      </c>
      <c r="H698" s="6" t="e">
        <f ca="1">IF('Log_working_3-way'!$D698="","",'True_Odds_Calculator_3-way'!N693/'True_Odds_Calculator_3-way'!A693-1)</f>
        <v>#NAME?</v>
      </c>
      <c r="I698" s="6" t="e">
        <f ca="1">IF('Log_working_3-way'!$D698="","",'True_Odds_Calculator_3-way'!O693/'True_Odds_Calculator_3-way'!B693-1)</f>
        <v>#NAME?</v>
      </c>
      <c r="J698" s="6" t="e">
        <f ca="1">IF('Log_working_3-way'!$D698="","",'True_Odds_Calculator_3-way'!#REF!/'True_Odds_Calculator_3-way'!C693-1)</f>
        <v>#NAME?</v>
      </c>
      <c r="K698" s="6" t="e">
        <f ca="1">IF('Log_working_3-way'!$D698="","",1/'True_Odds_Calculator_3-way'!A693+1/'True_Odds_Calculator_3-way'!B693+1/'True_Odds_Calculator_3-way'!C693-1)</f>
        <v>#NAME?</v>
      </c>
    </row>
    <row r="699" spans="4:11" x14ac:dyDescent="0.25">
      <c r="D699" t="e">
        <f ca="1">solve_for_c('True_Odds_Calculator_3-way'!A694,'True_Odds_Calculator_3-way'!B694,'True_Odds_Calculator_3-way'!C694,'Log_working_3-way'!B$1,'Log_working_3-way'!B$2)</f>
        <v>#NAME?</v>
      </c>
      <c r="F699" s="6" t="e">
        <f ca="1">IF('Log_working_3-way'!D699="","",1/'True_Odds_Calculator_3-way'!N694+1/'True_Odds_Calculator_3-way'!O694+1/'True_Odds_Calculator_3-way'!#REF!-1)</f>
        <v>#NAME?</v>
      </c>
      <c r="H699" s="6" t="e">
        <f ca="1">IF('Log_working_3-way'!$D699="","",'True_Odds_Calculator_3-way'!N694/'True_Odds_Calculator_3-way'!A694-1)</f>
        <v>#NAME?</v>
      </c>
      <c r="I699" s="6" t="e">
        <f ca="1">IF('Log_working_3-way'!$D699="","",'True_Odds_Calculator_3-way'!O694/'True_Odds_Calculator_3-way'!B694-1)</f>
        <v>#NAME?</v>
      </c>
      <c r="J699" s="6" t="e">
        <f ca="1">IF('Log_working_3-way'!$D699="","",'True_Odds_Calculator_3-way'!#REF!/'True_Odds_Calculator_3-way'!C694-1)</f>
        <v>#NAME?</v>
      </c>
      <c r="K699" s="6" t="e">
        <f ca="1">IF('Log_working_3-way'!$D699="","",1/'True_Odds_Calculator_3-way'!A694+1/'True_Odds_Calculator_3-way'!B694+1/'True_Odds_Calculator_3-way'!C694-1)</f>
        <v>#NAME?</v>
      </c>
    </row>
    <row r="700" spans="4:11" x14ac:dyDescent="0.25">
      <c r="D700" t="e">
        <f ca="1">solve_for_c('True_Odds_Calculator_3-way'!A695,'True_Odds_Calculator_3-way'!B695,'True_Odds_Calculator_3-way'!C695,'Log_working_3-way'!B$1,'Log_working_3-way'!B$2)</f>
        <v>#NAME?</v>
      </c>
      <c r="F700" s="6" t="e">
        <f ca="1">IF('Log_working_3-way'!D700="","",1/'True_Odds_Calculator_3-way'!N695+1/'True_Odds_Calculator_3-way'!O695+1/'True_Odds_Calculator_3-way'!#REF!-1)</f>
        <v>#NAME?</v>
      </c>
      <c r="H700" s="6" t="e">
        <f ca="1">IF('Log_working_3-way'!$D700="","",'True_Odds_Calculator_3-way'!N695/'True_Odds_Calculator_3-way'!A695-1)</f>
        <v>#NAME?</v>
      </c>
      <c r="I700" s="6" t="e">
        <f ca="1">IF('Log_working_3-way'!$D700="","",'True_Odds_Calculator_3-way'!O695/'True_Odds_Calculator_3-way'!B695-1)</f>
        <v>#NAME?</v>
      </c>
      <c r="J700" s="6" t="e">
        <f ca="1">IF('Log_working_3-way'!$D700="","",'True_Odds_Calculator_3-way'!#REF!/'True_Odds_Calculator_3-way'!C695-1)</f>
        <v>#NAME?</v>
      </c>
      <c r="K700" s="6" t="e">
        <f ca="1">IF('Log_working_3-way'!$D700="","",1/'True_Odds_Calculator_3-way'!A695+1/'True_Odds_Calculator_3-way'!B695+1/'True_Odds_Calculator_3-way'!C695-1)</f>
        <v>#NAME?</v>
      </c>
    </row>
    <row r="701" spans="4:11" x14ac:dyDescent="0.25">
      <c r="D701" t="e">
        <f ca="1">solve_for_c('True_Odds_Calculator_3-way'!A696,'True_Odds_Calculator_3-way'!B696,'True_Odds_Calculator_3-way'!C696,'Log_working_3-way'!B$1,'Log_working_3-way'!B$2)</f>
        <v>#NAME?</v>
      </c>
      <c r="F701" s="6" t="e">
        <f ca="1">IF('Log_working_3-way'!D701="","",1/'True_Odds_Calculator_3-way'!N696+1/'True_Odds_Calculator_3-way'!O696+1/'True_Odds_Calculator_3-way'!#REF!-1)</f>
        <v>#NAME?</v>
      </c>
      <c r="H701" s="6" t="e">
        <f ca="1">IF('Log_working_3-way'!$D701="","",'True_Odds_Calculator_3-way'!N696/'True_Odds_Calculator_3-way'!A696-1)</f>
        <v>#NAME?</v>
      </c>
      <c r="I701" s="6" t="e">
        <f ca="1">IF('Log_working_3-way'!$D701="","",'True_Odds_Calculator_3-way'!O696/'True_Odds_Calculator_3-way'!B696-1)</f>
        <v>#NAME?</v>
      </c>
      <c r="J701" s="6" t="e">
        <f ca="1">IF('Log_working_3-way'!$D701="","",'True_Odds_Calculator_3-way'!#REF!/'True_Odds_Calculator_3-way'!C696-1)</f>
        <v>#NAME?</v>
      </c>
      <c r="K701" s="6" t="e">
        <f ca="1">IF('Log_working_3-way'!$D701="","",1/'True_Odds_Calculator_3-way'!A696+1/'True_Odds_Calculator_3-way'!B696+1/'True_Odds_Calculator_3-way'!C696-1)</f>
        <v>#NAME?</v>
      </c>
    </row>
    <row r="702" spans="4:11" x14ac:dyDescent="0.25">
      <c r="D702" t="e">
        <f ca="1">solve_for_c('True_Odds_Calculator_3-way'!A697,'True_Odds_Calculator_3-way'!B697,'True_Odds_Calculator_3-way'!C697,'Log_working_3-way'!B$1,'Log_working_3-way'!B$2)</f>
        <v>#NAME?</v>
      </c>
      <c r="F702" s="6" t="e">
        <f ca="1">IF('Log_working_3-way'!D702="","",1/'True_Odds_Calculator_3-way'!N697+1/'True_Odds_Calculator_3-way'!O697+1/'True_Odds_Calculator_3-way'!#REF!-1)</f>
        <v>#NAME?</v>
      </c>
      <c r="H702" s="6" t="e">
        <f ca="1">IF('Log_working_3-way'!$D702="","",'True_Odds_Calculator_3-way'!N697/'True_Odds_Calculator_3-way'!A697-1)</f>
        <v>#NAME?</v>
      </c>
      <c r="I702" s="6" t="e">
        <f ca="1">IF('Log_working_3-way'!$D702="","",'True_Odds_Calculator_3-way'!O697/'True_Odds_Calculator_3-way'!B697-1)</f>
        <v>#NAME?</v>
      </c>
      <c r="J702" s="6" t="e">
        <f ca="1">IF('Log_working_3-way'!$D702="","",'True_Odds_Calculator_3-way'!#REF!/'True_Odds_Calculator_3-way'!C697-1)</f>
        <v>#NAME?</v>
      </c>
      <c r="K702" s="6" t="e">
        <f ca="1">IF('Log_working_3-way'!$D702="","",1/'True_Odds_Calculator_3-way'!A697+1/'True_Odds_Calculator_3-way'!B697+1/'True_Odds_Calculator_3-way'!C697-1)</f>
        <v>#NAME?</v>
      </c>
    </row>
    <row r="703" spans="4:11" x14ac:dyDescent="0.25">
      <c r="D703" t="e">
        <f ca="1">solve_for_c('True_Odds_Calculator_3-way'!A698,'True_Odds_Calculator_3-way'!B698,'True_Odds_Calculator_3-way'!C698,'Log_working_3-way'!B$1,'Log_working_3-way'!B$2)</f>
        <v>#NAME?</v>
      </c>
      <c r="F703" s="6" t="e">
        <f ca="1">IF('Log_working_3-way'!D703="","",1/'True_Odds_Calculator_3-way'!N698+1/'True_Odds_Calculator_3-way'!O698+1/'True_Odds_Calculator_3-way'!#REF!-1)</f>
        <v>#NAME?</v>
      </c>
      <c r="H703" s="6" t="e">
        <f ca="1">IF('Log_working_3-way'!$D703="","",'True_Odds_Calculator_3-way'!N698/'True_Odds_Calculator_3-way'!A698-1)</f>
        <v>#NAME?</v>
      </c>
      <c r="I703" s="6" t="e">
        <f ca="1">IF('Log_working_3-way'!$D703="","",'True_Odds_Calculator_3-way'!O698/'True_Odds_Calculator_3-way'!B698-1)</f>
        <v>#NAME?</v>
      </c>
      <c r="J703" s="6" t="e">
        <f ca="1">IF('Log_working_3-way'!$D703="","",'True_Odds_Calculator_3-way'!#REF!/'True_Odds_Calculator_3-way'!C698-1)</f>
        <v>#NAME?</v>
      </c>
      <c r="K703" s="6" t="e">
        <f ca="1">IF('Log_working_3-way'!$D703="","",1/'True_Odds_Calculator_3-way'!A698+1/'True_Odds_Calculator_3-way'!B698+1/'True_Odds_Calculator_3-way'!C698-1)</f>
        <v>#NAME?</v>
      </c>
    </row>
    <row r="704" spans="4:11" x14ac:dyDescent="0.25">
      <c r="D704" t="e">
        <f ca="1">solve_for_c('True_Odds_Calculator_3-way'!A699,'True_Odds_Calculator_3-way'!B699,'True_Odds_Calculator_3-way'!C699,'Log_working_3-way'!B$1,'Log_working_3-way'!B$2)</f>
        <v>#NAME?</v>
      </c>
      <c r="F704" s="6" t="e">
        <f ca="1">IF('Log_working_3-way'!D704="","",1/'True_Odds_Calculator_3-way'!N699+1/'True_Odds_Calculator_3-way'!O699+1/'True_Odds_Calculator_3-way'!#REF!-1)</f>
        <v>#NAME?</v>
      </c>
      <c r="H704" s="6" t="e">
        <f ca="1">IF('Log_working_3-way'!$D704="","",'True_Odds_Calculator_3-way'!N699/'True_Odds_Calculator_3-way'!A699-1)</f>
        <v>#NAME?</v>
      </c>
      <c r="I704" s="6" t="e">
        <f ca="1">IF('Log_working_3-way'!$D704="","",'True_Odds_Calculator_3-way'!O699/'True_Odds_Calculator_3-way'!B699-1)</f>
        <v>#NAME?</v>
      </c>
      <c r="J704" s="6" t="e">
        <f ca="1">IF('Log_working_3-way'!$D704="","",'True_Odds_Calculator_3-way'!#REF!/'True_Odds_Calculator_3-way'!C699-1)</f>
        <v>#NAME?</v>
      </c>
      <c r="K704" s="6" t="e">
        <f ca="1">IF('Log_working_3-way'!$D704="","",1/'True_Odds_Calculator_3-way'!A699+1/'True_Odds_Calculator_3-way'!B699+1/'True_Odds_Calculator_3-way'!C699-1)</f>
        <v>#NAME?</v>
      </c>
    </row>
    <row r="705" spans="4:11" x14ac:dyDescent="0.25">
      <c r="D705" t="e">
        <f ca="1">solve_for_c('True_Odds_Calculator_3-way'!A700,'True_Odds_Calculator_3-way'!B700,'True_Odds_Calculator_3-way'!C700,'Log_working_3-way'!B$1,'Log_working_3-way'!B$2)</f>
        <v>#NAME?</v>
      </c>
      <c r="F705" s="6" t="e">
        <f ca="1">IF('Log_working_3-way'!D705="","",1/'True_Odds_Calculator_3-way'!N700+1/'True_Odds_Calculator_3-way'!O700+1/'True_Odds_Calculator_3-way'!#REF!-1)</f>
        <v>#NAME?</v>
      </c>
      <c r="H705" s="6" t="e">
        <f ca="1">IF('Log_working_3-way'!$D705="","",'True_Odds_Calculator_3-way'!N700/'True_Odds_Calculator_3-way'!A700-1)</f>
        <v>#NAME?</v>
      </c>
      <c r="I705" s="6" t="e">
        <f ca="1">IF('Log_working_3-way'!$D705="","",'True_Odds_Calculator_3-way'!O700/'True_Odds_Calculator_3-way'!B700-1)</f>
        <v>#NAME?</v>
      </c>
      <c r="J705" s="6" t="e">
        <f ca="1">IF('Log_working_3-way'!$D705="","",'True_Odds_Calculator_3-way'!#REF!/'True_Odds_Calculator_3-way'!C700-1)</f>
        <v>#NAME?</v>
      </c>
      <c r="K705" s="6" t="e">
        <f ca="1">IF('Log_working_3-way'!$D705="","",1/'True_Odds_Calculator_3-way'!A700+1/'True_Odds_Calculator_3-way'!B700+1/'True_Odds_Calculator_3-way'!C700-1)</f>
        <v>#NAME?</v>
      </c>
    </row>
    <row r="706" spans="4:11" x14ac:dyDescent="0.25">
      <c r="D706" t="e">
        <f ca="1">solve_for_c('True_Odds_Calculator_3-way'!A701,'True_Odds_Calculator_3-way'!B701,'True_Odds_Calculator_3-way'!C701,'Log_working_3-way'!B$1,'Log_working_3-way'!B$2)</f>
        <v>#NAME?</v>
      </c>
      <c r="F706" s="6" t="e">
        <f ca="1">IF('Log_working_3-way'!D706="","",1/'True_Odds_Calculator_3-way'!N701+1/'True_Odds_Calculator_3-way'!O701+1/'True_Odds_Calculator_3-way'!#REF!-1)</f>
        <v>#NAME?</v>
      </c>
      <c r="H706" s="6" t="e">
        <f ca="1">IF('Log_working_3-way'!$D706="","",'True_Odds_Calculator_3-way'!N701/'True_Odds_Calculator_3-way'!A701-1)</f>
        <v>#NAME?</v>
      </c>
      <c r="I706" s="6" t="e">
        <f ca="1">IF('Log_working_3-way'!$D706="","",'True_Odds_Calculator_3-way'!O701/'True_Odds_Calculator_3-way'!B701-1)</f>
        <v>#NAME?</v>
      </c>
      <c r="J706" s="6" t="e">
        <f ca="1">IF('Log_working_3-way'!$D706="","",'True_Odds_Calculator_3-way'!#REF!/'True_Odds_Calculator_3-way'!C701-1)</f>
        <v>#NAME?</v>
      </c>
      <c r="K706" s="6" t="e">
        <f ca="1">IF('Log_working_3-way'!$D706="","",1/'True_Odds_Calculator_3-way'!A701+1/'True_Odds_Calculator_3-way'!B701+1/'True_Odds_Calculator_3-way'!C701-1)</f>
        <v>#NAME?</v>
      </c>
    </row>
    <row r="707" spans="4:11" x14ac:dyDescent="0.25">
      <c r="D707" t="e">
        <f ca="1">solve_for_c('True_Odds_Calculator_3-way'!A702,'True_Odds_Calculator_3-way'!B702,'True_Odds_Calculator_3-way'!C702,'Log_working_3-way'!B$1,'Log_working_3-way'!B$2)</f>
        <v>#NAME?</v>
      </c>
      <c r="F707" s="6" t="e">
        <f ca="1">IF('Log_working_3-way'!D707="","",1/'True_Odds_Calculator_3-way'!N702+1/'True_Odds_Calculator_3-way'!O702+1/'True_Odds_Calculator_3-way'!#REF!-1)</f>
        <v>#NAME?</v>
      </c>
      <c r="H707" s="6" t="e">
        <f ca="1">IF('Log_working_3-way'!$D707="","",'True_Odds_Calculator_3-way'!N702/'True_Odds_Calculator_3-way'!A702-1)</f>
        <v>#NAME?</v>
      </c>
      <c r="I707" s="6" t="e">
        <f ca="1">IF('Log_working_3-way'!$D707="","",'True_Odds_Calculator_3-way'!O702/'True_Odds_Calculator_3-way'!B702-1)</f>
        <v>#NAME?</v>
      </c>
      <c r="J707" s="6" t="e">
        <f ca="1">IF('Log_working_3-way'!$D707="","",'True_Odds_Calculator_3-way'!#REF!/'True_Odds_Calculator_3-way'!C702-1)</f>
        <v>#NAME?</v>
      </c>
      <c r="K707" s="6" t="e">
        <f ca="1">IF('Log_working_3-way'!$D707="","",1/'True_Odds_Calculator_3-way'!A702+1/'True_Odds_Calculator_3-way'!B702+1/'True_Odds_Calculator_3-way'!C702-1)</f>
        <v>#NAME?</v>
      </c>
    </row>
    <row r="708" spans="4:11" x14ac:dyDescent="0.25">
      <c r="D708" t="e">
        <f ca="1">solve_for_c('True_Odds_Calculator_3-way'!A703,'True_Odds_Calculator_3-way'!B703,'True_Odds_Calculator_3-way'!C703,'Log_working_3-way'!B$1,'Log_working_3-way'!B$2)</f>
        <v>#NAME?</v>
      </c>
      <c r="F708" s="6" t="e">
        <f ca="1">IF('Log_working_3-way'!D708="","",1/'True_Odds_Calculator_3-way'!N703+1/'True_Odds_Calculator_3-way'!O703+1/'True_Odds_Calculator_3-way'!#REF!-1)</f>
        <v>#NAME?</v>
      </c>
      <c r="H708" s="6" t="e">
        <f ca="1">IF('Log_working_3-way'!$D708="","",'True_Odds_Calculator_3-way'!N703/'True_Odds_Calculator_3-way'!A703-1)</f>
        <v>#NAME?</v>
      </c>
      <c r="I708" s="6" t="e">
        <f ca="1">IF('Log_working_3-way'!$D708="","",'True_Odds_Calculator_3-way'!O703/'True_Odds_Calculator_3-way'!B703-1)</f>
        <v>#NAME?</v>
      </c>
      <c r="J708" s="6" t="e">
        <f ca="1">IF('Log_working_3-way'!$D708="","",'True_Odds_Calculator_3-way'!#REF!/'True_Odds_Calculator_3-way'!C703-1)</f>
        <v>#NAME?</v>
      </c>
      <c r="K708" s="6" t="e">
        <f ca="1">IF('Log_working_3-way'!$D708="","",1/'True_Odds_Calculator_3-way'!A703+1/'True_Odds_Calculator_3-way'!B703+1/'True_Odds_Calculator_3-way'!C703-1)</f>
        <v>#NAME?</v>
      </c>
    </row>
    <row r="709" spans="4:11" x14ac:dyDescent="0.25">
      <c r="D709" t="e">
        <f ca="1">solve_for_c('True_Odds_Calculator_3-way'!A704,'True_Odds_Calculator_3-way'!B704,'True_Odds_Calculator_3-way'!C704,'Log_working_3-way'!B$1,'Log_working_3-way'!B$2)</f>
        <v>#NAME?</v>
      </c>
      <c r="F709" s="6" t="e">
        <f ca="1">IF('Log_working_3-way'!D709="","",1/'True_Odds_Calculator_3-way'!N704+1/'True_Odds_Calculator_3-way'!O704+1/'True_Odds_Calculator_3-way'!#REF!-1)</f>
        <v>#NAME?</v>
      </c>
      <c r="H709" s="6" t="e">
        <f ca="1">IF('Log_working_3-way'!$D709="","",'True_Odds_Calculator_3-way'!N704/'True_Odds_Calculator_3-way'!A704-1)</f>
        <v>#NAME?</v>
      </c>
      <c r="I709" s="6" t="e">
        <f ca="1">IF('Log_working_3-way'!$D709="","",'True_Odds_Calculator_3-way'!O704/'True_Odds_Calculator_3-way'!B704-1)</f>
        <v>#NAME?</v>
      </c>
      <c r="J709" s="6" t="e">
        <f ca="1">IF('Log_working_3-way'!$D709="","",'True_Odds_Calculator_3-way'!#REF!/'True_Odds_Calculator_3-way'!C704-1)</f>
        <v>#NAME?</v>
      </c>
      <c r="K709" s="6" t="e">
        <f ca="1">IF('Log_working_3-way'!$D709="","",1/'True_Odds_Calculator_3-way'!A704+1/'True_Odds_Calculator_3-way'!B704+1/'True_Odds_Calculator_3-way'!C704-1)</f>
        <v>#NAME?</v>
      </c>
    </row>
    <row r="710" spans="4:11" x14ac:dyDescent="0.25">
      <c r="D710" t="e">
        <f ca="1">solve_for_c('True_Odds_Calculator_3-way'!A705,'True_Odds_Calculator_3-way'!B705,'True_Odds_Calculator_3-way'!C705,'Log_working_3-way'!B$1,'Log_working_3-way'!B$2)</f>
        <v>#NAME?</v>
      </c>
      <c r="F710" s="6" t="e">
        <f ca="1">IF('Log_working_3-way'!D710="","",1/'True_Odds_Calculator_3-way'!N705+1/'True_Odds_Calculator_3-way'!O705+1/'True_Odds_Calculator_3-way'!#REF!-1)</f>
        <v>#NAME?</v>
      </c>
      <c r="H710" s="6" t="e">
        <f ca="1">IF('Log_working_3-way'!$D710="","",'True_Odds_Calculator_3-way'!N705/'True_Odds_Calculator_3-way'!A705-1)</f>
        <v>#NAME?</v>
      </c>
      <c r="I710" s="6" t="e">
        <f ca="1">IF('Log_working_3-way'!$D710="","",'True_Odds_Calculator_3-way'!O705/'True_Odds_Calculator_3-way'!B705-1)</f>
        <v>#NAME?</v>
      </c>
      <c r="J710" s="6" t="e">
        <f ca="1">IF('Log_working_3-way'!$D710="","",'True_Odds_Calculator_3-way'!#REF!/'True_Odds_Calculator_3-way'!C705-1)</f>
        <v>#NAME?</v>
      </c>
      <c r="K710" s="6" t="e">
        <f ca="1">IF('Log_working_3-way'!$D710="","",1/'True_Odds_Calculator_3-way'!A705+1/'True_Odds_Calculator_3-way'!B705+1/'True_Odds_Calculator_3-way'!C705-1)</f>
        <v>#NAME?</v>
      </c>
    </row>
    <row r="711" spans="4:11" x14ac:dyDescent="0.25">
      <c r="D711" t="e">
        <f ca="1">solve_for_c('True_Odds_Calculator_3-way'!A706,'True_Odds_Calculator_3-way'!B706,'True_Odds_Calculator_3-way'!C706,'Log_working_3-way'!B$1,'Log_working_3-way'!B$2)</f>
        <v>#NAME?</v>
      </c>
      <c r="F711" s="6" t="e">
        <f ca="1">IF('Log_working_3-way'!D711="","",1/'True_Odds_Calculator_3-way'!N706+1/'True_Odds_Calculator_3-way'!O706+1/'True_Odds_Calculator_3-way'!#REF!-1)</f>
        <v>#NAME?</v>
      </c>
      <c r="H711" s="6" t="e">
        <f ca="1">IF('Log_working_3-way'!$D711="","",'True_Odds_Calculator_3-way'!N706/'True_Odds_Calculator_3-way'!A706-1)</f>
        <v>#NAME?</v>
      </c>
      <c r="I711" s="6" t="e">
        <f ca="1">IF('Log_working_3-way'!$D711="","",'True_Odds_Calculator_3-way'!O706/'True_Odds_Calculator_3-way'!B706-1)</f>
        <v>#NAME?</v>
      </c>
      <c r="J711" s="6" t="e">
        <f ca="1">IF('Log_working_3-way'!$D711="","",'True_Odds_Calculator_3-way'!#REF!/'True_Odds_Calculator_3-way'!C706-1)</f>
        <v>#NAME?</v>
      </c>
      <c r="K711" s="6" t="e">
        <f ca="1">IF('Log_working_3-way'!$D711="","",1/'True_Odds_Calculator_3-way'!A706+1/'True_Odds_Calculator_3-way'!B706+1/'True_Odds_Calculator_3-way'!C706-1)</f>
        <v>#NAME?</v>
      </c>
    </row>
    <row r="712" spans="4:11" x14ac:dyDescent="0.25">
      <c r="D712" t="e">
        <f ca="1">solve_for_c('True_Odds_Calculator_3-way'!A707,'True_Odds_Calculator_3-way'!B707,'True_Odds_Calculator_3-way'!C707,'Log_working_3-way'!B$1,'Log_working_3-way'!B$2)</f>
        <v>#NAME?</v>
      </c>
      <c r="F712" s="6" t="e">
        <f ca="1">IF('Log_working_3-way'!D712="","",1/'True_Odds_Calculator_3-way'!N707+1/'True_Odds_Calculator_3-way'!O707+1/'True_Odds_Calculator_3-way'!#REF!-1)</f>
        <v>#NAME?</v>
      </c>
      <c r="H712" s="6" t="e">
        <f ca="1">IF('Log_working_3-way'!$D712="","",'True_Odds_Calculator_3-way'!N707/'True_Odds_Calculator_3-way'!A707-1)</f>
        <v>#NAME?</v>
      </c>
      <c r="I712" s="6" t="e">
        <f ca="1">IF('Log_working_3-way'!$D712="","",'True_Odds_Calculator_3-way'!O707/'True_Odds_Calculator_3-way'!B707-1)</f>
        <v>#NAME?</v>
      </c>
      <c r="J712" s="6" t="e">
        <f ca="1">IF('Log_working_3-way'!$D712="","",'True_Odds_Calculator_3-way'!#REF!/'True_Odds_Calculator_3-way'!C707-1)</f>
        <v>#NAME?</v>
      </c>
      <c r="K712" s="6" t="e">
        <f ca="1">IF('Log_working_3-way'!$D712="","",1/'True_Odds_Calculator_3-way'!A707+1/'True_Odds_Calculator_3-way'!B707+1/'True_Odds_Calculator_3-way'!C707-1)</f>
        <v>#NAME?</v>
      </c>
    </row>
    <row r="713" spans="4:11" x14ac:dyDescent="0.25">
      <c r="D713" t="e">
        <f ca="1">solve_for_c('True_Odds_Calculator_3-way'!A708,'True_Odds_Calculator_3-way'!B708,'True_Odds_Calculator_3-way'!C708,'Log_working_3-way'!B$1,'Log_working_3-way'!B$2)</f>
        <v>#NAME?</v>
      </c>
      <c r="F713" s="6" t="e">
        <f ca="1">IF('Log_working_3-way'!D713="","",1/'True_Odds_Calculator_3-way'!N708+1/'True_Odds_Calculator_3-way'!O708+1/'True_Odds_Calculator_3-way'!#REF!-1)</f>
        <v>#NAME?</v>
      </c>
      <c r="H713" s="6" t="e">
        <f ca="1">IF('Log_working_3-way'!$D713="","",'True_Odds_Calculator_3-way'!N708/'True_Odds_Calculator_3-way'!A708-1)</f>
        <v>#NAME?</v>
      </c>
      <c r="I713" s="6" t="e">
        <f ca="1">IF('Log_working_3-way'!$D713="","",'True_Odds_Calculator_3-way'!O708/'True_Odds_Calculator_3-way'!B708-1)</f>
        <v>#NAME?</v>
      </c>
      <c r="J713" s="6" t="e">
        <f ca="1">IF('Log_working_3-way'!$D713="","",'True_Odds_Calculator_3-way'!#REF!/'True_Odds_Calculator_3-way'!C708-1)</f>
        <v>#NAME?</v>
      </c>
      <c r="K713" s="6" t="e">
        <f ca="1">IF('Log_working_3-way'!$D713="","",1/'True_Odds_Calculator_3-way'!A708+1/'True_Odds_Calculator_3-way'!B708+1/'True_Odds_Calculator_3-way'!C708-1)</f>
        <v>#NAME?</v>
      </c>
    </row>
    <row r="714" spans="4:11" x14ac:dyDescent="0.25">
      <c r="D714" t="e">
        <f ca="1">solve_for_c('True_Odds_Calculator_3-way'!A709,'True_Odds_Calculator_3-way'!B709,'True_Odds_Calculator_3-way'!C709,'Log_working_3-way'!B$1,'Log_working_3-way'!B$2)</f>
        <v>#NAME?</v>
      </c>
      <c r="F714" s="6" t="e">
        <f ca="1">IF('Log_working_3-way'!D714="","",1/'True_Odds_Calculator_3-way'!N709+1/'True_Odds_Calculator_3-way'!O709+1/'True_Odds_Calculator_3-way'!#REF!-1)</f>
        <v>#NAME?</v>
      </c>
      <c r="H714" s="6" t="e">
        <f ca="1">IF('Log_working_3-way'!$D714="","",'True_Odds_Calculator_3-way'!N709/'True_Odds_Calculator_3-way'!A709-1)</f>
        <v>#NAME?</v>
      </c>
      <c r="I714" s="6" t="e">
        <f ca="1">IF('Log_working_3-way'!$D714="","",'True_Odds_Calculator_3-way'!O709/'True_Odds_Calculator_3-way'!B709-1)</f>
        <v>#NAME?</v>
      </c>
      <c r="J714" s="6" t="e">
        <f ca="1">IF('Log_working_3-way'!$D714="","",'True_Odds_Calculator_3-way'!#REF!/'True_Odds_Calculator_3-way'!C709-1)</f>
        <v>#NAME?</v>
      </c>
      <c r="K714" s="6" t="e">
        <f ca="1">IF('Log_working_3-way'!$D714="","",1/'True_Odds_Calculator_3-way'!A709+1/'True_Odds_Calculator_3-way'!B709+1/'True_Odds_Calculator_3-way'!C709-1)</f>
        <v>#NAME?</v>
      </c>
    </row>
    <row r="715" spans="4:11" x14ac:dyDescent="0.25">
      <c r="D715" t="e">
        <f ca="1">solve_for_c('True_Odds_Calculator_3-way'!A710,'True_Odds_Calculator_3-way'!B710,'True_Odds_Calculator_3-way'!C710,'Log_working_3-way'!B$1,'Log_working_3-way'!B$2)</f>
        <v>#NAME?</v>
      </c>
      <c r="F715" s="6" t="e">
        <f ca="1">IF('Log_working_3-way'!D715="","",1/'True_Odds_Calculator_3-way'!N710+1/'True_Odds_Calculator_3-way'!O710+1/'True_Odds_Calculator_3-way'!#REF!-1)</f>
        <v>#NAME?</v>
      </c>
      <c r="H715" s="6" t="e">
        <f ca="1">IF('Log_working_3-way'!$D715="","",'True_Odds_Calculator_3-way'!N710/'True_Odds_Calculator_3-way'!A710-1)</f>
        <v>#NAME?</v>
      </c>
      <c r="I715" s="6" t="e">
        <f ca="1">IF('Log_working_3-way'!$D715="","",'True_Odds_Calculator_3-way'!O710/'True_Odds_Calculator_3-way'!B710-1)</f>
        <v>#NAME?</v>
      </c>
      <c r="J715" s="6" t="e">
        <f ca="1">IF('Log_working_3-way'!$D715="","",'True_Odds_Calculator_3-way'!#REF!/'True_Odds_Calculator_3-way'!C710-1)</f>
        <v>#NAME?</v>
      </c>
      <c r="K715" s="6" t="e">
        <f ca="1">IF('Log_working_3-way'!$D715="","",1/'True_Odds_Calculator_3-way'!A710+1/'True_Odds_Calculator_3-way'!B710+1/'True_Odds_Calculator_3-way'!C710-1)</f>
        <v>#NAME?</v>
      </c>
    </row>
    <row r="716" spans="4:11" x14ac:dyDescent="0.25">
      <c r="D716" t="e">
        <f ca="1">solve_for_c('True_Odds_Calculator_3-way'!A711,'True_Odds_Calculator_3-way'!B711,'True_Odds_Calculator_3-way'!C711,'Log_working_3-way'!B$1,'Log_working_3-way'!B$2)</f>
        <v>#NAME?</v>
      </c>
      <c r="F716" s="6" t="e">
        <f ca="1">IF('Log_working_3-way'!D716="","",1/'True_Odds_Calculator_3-way'!N711+1/'True_Odds_Calculator_3-way'!O711+1/'True_Odds_Calculator_3-way'!#REF!-1)</f>
        <v>#NAME?</v>
      </c>
      <c r="H716" s="6" t="e">
        <f ca="1">IF('Log_working_3-way'!$D716="","",'True_Odds_Calculator_3-way'!N711/'True_Odds_Calculator_3-way'!A711-1)</f>
        <v>#NAME?</v>
      </c>
      <c r="I716" s="6" t="e">
        <f ca="1">IF('Log_working_3-way'!$D716="","",'True_Odds_Calculator_3-way'!O711/'True_Odds_Calculator_3-way'!B711-1)</f>
        <v>#NAME?</v>
      </c>
      <c r="J716" s="6" t="e">
        <f ca="1">IF('Log_working_3-way'!$D716="","",'True_Odds_Calculator_3-way'!#REF!/'True_Odds_Calculator_3-way'!C711-1)</f>
        <v>#NAME?</v>
      </c>
      <c r="K716" s="6" t="e">
        <f ca="1">IF('Log_working_3-way'!$D716="","",1/'True_Odds_Calculator_3-way'!A711+1/'True_Odds_Calculator_3-way'!B711+1/'True_Odds_Calculator_3-way'!C711-1)</f>
        <v>#NAME?</v>
      </c>
    </row>
    <row r="717" spans="4:11" x14ac:dyDescent="0.25">
      <c r="D717" t="e">
        <f ca="1">solve_for_c('True_Odds_Calculator_3-way'!A712,'True_Odds_Calculator_3-way'!B712,'True_Odds_Calculator_3-way'!C712,'Log_working_3-way'!B$1,'Log_working_3-way'!B$2)</f>
        <v>#NAME?</v>
      </c>
      <c r="F717" s="6" t="e">
        <f ca="1">IF('Log_working_3-way'!D717="","",1/'True_Odds_Calculator_3-way'!N712+1/'True_Odds_Calculator_3-way'!O712+1/'True_Odds_Calculator_3-way'!#REF!-1)</f>
        <v>#NAME?</v>
      </c>
      <c r="H717" s="6" t="e">
        <f ca="1">IF('Log_working_3-way'!$D717="","",'True_Odds_Calculator_3-way'!N712/'True_Odds_Calculator_3-way'!A712-1)</f>
        <v>#NAME?</v>
      </c>
      <c r="I717" s="6" t="e">
        <f ca="1">IF('Log_working_3-way'!$D717="","",'True_Odds_Calculator_3-way'!O712/'True_Odds_Calculator_3-way'!B712-1)</f>
        <v>#NAME?</v>
      </c>
      <c r="J717" s="6" t="e">
        <f ca="1">IF('Log_working_3-way'!$D717="","",'True_Odds_Calculator_3-way'!#REF!/'True_Odds_Calculator_3-way'!C712-1)</f>
        <v>#NAME?</v>
      </c>
      <c r="K717" s="6" t="e">
        <f ca="1">IF('Log_working_3-way'!$D717="","",1/'True_Odds_Calculator_3-way'!A712+1/'True_Odds_Calculator_3-way'!B712+1/'True_Odds_Calculator_3-way'!C712-1)</f>
        <v>#NAME?</v>
      </c>
    </row>
    <row r="718" spans="4:11" x14ac:dyDescent="0.25">
      <c r="D718" t="e">
        <f ca="1">solve_for_c('True_Odds_Calculator_3-way'!A713,'True_Odds_Calculator_3-way'!B713,'True_Odds_Calculator_3-way'!C713,'Log_working_3-way'!B$1,'Log_working_3-way'!B$2)</f>
        <v>#NAME?</v>
      </c>
      <c r="F718" s="6" t="e">
        <f ca="1">IF('Log_working_3-way'!D718="","",1/'True_Odds_Calculator_3-way'!N713+1/'True_Odds_Calculator_3-way'!O713+1/'True_Odds_Calculator_3-way'!#REF!-1)</f>
        <v>#NAME?</v>
      </c>
      <c r="H718" s="6" t="e">
        <f ca="1">IF('Log_working_3-way'!$D718="","",'True_Odds_Calculator_3-way'!N713/'True_Odds_Calculator_3-way'!A713-1)</f>
        <v>#NAME?</v>
      </c>
      <c r="I718" s="6" t="e">
        <f ca="1">IF('Log_working_3-way'!$D718="","",'True_Odds_Calculator_3-way'!O713/'True_Odds_Calculator_3-way'!B713-1)</f>
        <v>#NAME?</v>
      </c>
      <c r="J718" s="6" t="e">
        <f ca="1">IF('Log_working_3-way'!$D718="","",'True_Odds_Calculator_3-way'!#REF!/'True_Odds_Calculator_3-way'!C713-1)</f>
        <v>#NAME?</v>
      </c>
      <c r="K718" s="6" t="e">
        <f ca="1">IF('Log_working_3-way'!$D718="","",1/'True_Odds_Calculator_3-way'!A713+1/'True_Odds_Calculator_3-way'!B713+1/'True_Odds_Calculator_3-way'!C713-1)</f>
        <v>#NAME?</v>
      </c>
    </row>
    <row r="719" spans="4:11" x14ac:dyDescent="0.25">
      <c r="D719" t="e">
        <f ca="1">solve_for_c('True_Odds_Calculator_3-way'!A714,'True_Odds_Calculator_3-way'!B714,'True_Odds_Calculator_3-way'!C714,'Log_working_3-way'!B$1,'Log_working_3-way'!B$2)</f>
        <v>#NAME?</v>
      </c>
      <c r="F719" s="6" t="e">
        <f ca="1">IF('Log_working_3-way'!D719="","",1/'True_Odds_Calculator_3-way'!N714+1/'True_Odds_Calculator_3-way'!O714+1/'True_Odds_Calculator_3-way'!#REF!-1)</f>
        <v>#NAME?</v>
      </c>
      <c r="H719" s="6" t="e">
        <f ca="1">IF('Log_working_3-way'!$D719="","",'True_Odds_Calculator_3-way'!N714/'True_Odds_Calculator_3-way'!A714-1)</f>
        <v>#NAME?</v>
      </c>
      <c r="I719" s="6" t="e">
        <f ca="1">IF('Log_working_3-way'!$D719="","",'True_Odds_Calculator_3-way'!O714/'True_Odds_Calculator_3-way'!B714-1)</f>
        <v>#NAME?</v>
      </c>
      <c r="J719" s="6" t="e">
        <f ca="1">IF('Log_working_3-way'!$D719="","",'True_Odds_Calculator_3-way'!#REF!/'True_Odds_Calculator_3-way'!C714-1)</f>
        <v>#NAME?</v>
      </c>
      <c r="K719" s="6" t="e">
        <f ca="1">IF('Log_working_3-way'!$D719="","",1/'True_Odds_Calculator_3-way'!A714+1/'True_Odds_Calculator_3-way'!B714+1/'True_Odds_Calculator_3-way'!C714-1)</f>
        <v>#NAME?</v>
      </c>
    </row>
    <row r="720" spans="4:11" x14ac:dyDescent="0.25">
      <c r="D720" t="e">
        <f ca="1">solve_for_c('True_Odds_Calculator_3-way'!A715,'True_Odds_Calculator_3-way'!B715,'True_Odds_Calculator_3-way'!C715,'Log_working_3-way'!B$1,'Log_working_3-way'!B$2)</f>
        <v>#NAME?</v>
      </c>
      <c r="F720" s="6" t="e">
        <f ca="1">IF('Log_working_3-way'!D720="","",1/'True_Odds_Calculator_3-way'!N715+1/'True_Odds_Calculator_3-way'!O715+1/'True_Odds_Calculator_3-way'!#REF!-1)</f>
        <v>#NAME?</v>
      </c>
      <c r="H720" s="6" t="e">
        <f ca="1">IF('Log_working_3-way'!$D720="","",'True_Odds_Calculator_3-way'!N715/'True_Odds_Calculator_3-way'!A715-1)</f>
        <v>#NAME?</v>
      </c>
      <c r="I720" s="6" t="e">
        <f ca="1">IF('Log_working_3-way'!$D720="","",'True_Odds_Calculator_3-way'!O715/'True_Odds_Calculator_3-way'!B715-1)</f>
        <v>#NAME?</v>
      </c>
      <c r="J720" s="6" t="e">
        <f ca="1">IF('Log_working_3-way'!$D720="","",'True_Odds_Calculator_3-way'!#REF!/'True_Odds_Calculator_3-way'!C715-1)</f>
        <v>#NAME?</v>
      </c>
      <c r="K720" s="6" t="e">
        <f ca="1">IF('Log_working_3-way'!$D720="","",1/'True_Odds_Calculator_3-way'!A715+1/'True_Odds_Calculator_3-way'!B715+1/'True_Odds_Calculator_3-way'!C715-1)</f>
        <v>#NAME?</v>
      </c>
    </row>
    <row r="721" spans="4:11" x14ac:dyDescent="0.25">
      <c r="D721" t="e">
        <f ca="1">solve_for_c('True_Odds_Calculator_3-way'!A716,'True_Odds_Calculator_3-way'!B716,'True_Odds_Calculator_3-way'!C716,'Log_working_3-way'!B$1,'Log_working_3-way'!B$2)</f>
        <v>#NAME?</v>
      </c>
      <c r="F721" s="6" t="e">
        <f ca="1">IF('Log_working_3-way'!D721="","",1/'True_Odds_Calculator_3-way'!N716+1/'True_Odds_Calculator_3-way'!O716+1/'True_Odds_Calculator_3-way'!#REF!-1)</f>
        <v>#NAME?</v>
      </c>
      <c r="H721" s="6" t="e">
        <f ca="1">IF('Log_working_3-way'!$D721="","",'True_Odds_Calculator_3-way'!N716/'True_Odds_Calculator_3-way'!A716-1)</f>
        <v>#NAME?</v>
      </c>
      <c r="I721" s="6" t="e">
        <f ca="1">IF('Log_working_3-way'!$D721="","",'True_Odds_Calculator_3-way'!O716/'True_Odds_Calculator_3-way'!B716-1)</f>
        <v>#NAME?</v>
      </c>
      <c r="J721" s="6" t="e">
        <f ca="1">IF('Log_working_3-way'!$D721="","",'True_Odds_Calculator_3-way'!#REF!/'True_Odds_Calculator_3-way'!C716-1)</f>
        <v>#NAME?</v>
      </c>
      <c r="K721" s="6" t="e">
        <f ca="1">IF('Log_working_3-way'!$D721="","",1/'True_Odds_Calculator_3-way'!A716+1/'True_Odds_Calculator_3-way'!B716+1/'True_Odds_Calculator_3-way'!C716-1)</f>
        <v>#NAME?</v>
      </c>
    </row>
    <row r="722" spans="4:11" x14ac:dyDescent="0.25">
      <c r="D722" t="e">
        <f ca="1">solve_for_c('True_Odds_Calculator_3-way'!A717,'True_Odds_Calculator_3-way'!B717,'True_Odds_Calculator_3-way'!C717,'Log_working_3-way'!B$1,'Log_working_3-way'!B$2)</f>
        <v>#NAME?</v>
      </c>
      <c r="F722" s="6" t="e">
        <f ca="1">IF('Log_working_3-way'!D722="","",1/'True_Odds_Calculator_3-way'!N717+1/'True_Odds_Calculator_3-way'!O717+1/'True_Odds_Calculator_3-way'!#REF!-1)</f>
        <v>#NAME?</v>
      </c>
      <c r="H722" s="6" t="e">
        <f ca="1">IF('Log_working_3-way'!$D722="","",'True_Odds_Calculator_3-way'!N717/'True_Odds_Calculator_3-way'!A717-1)</f>
        <v>#NAME?</v>
      </c>
      <c r="I722" s="6" t="e">
        <f ca="1">IF('Log_working_3-way'!$D722="","",'True_Odds_Calculator_3-way'!O717/'True_Odds_Calculator_3-way'!B717-1)</f>
        <v>#NAME?</v>
      </c>
      <c r="J722" s="6" t="e">
        <f ca="1">IF('Log_working_3-way'!$D722="","",'True_Odds_Calculator_3-way'!#REF!/'True_Odds_Calculator_3-way'!C717-1)</f>
        <v>#NAME?</v>
      </c>
      <c r="K722" s="6" t="e">
        <f ca="1">IF('Log_working_3-way'!$D722="","",1/'True_Odds_Calculator_3-way'!A717+1/'True_Odds_Calculator_3-way'!B717+1/'True_Odds_Calculator_3-way'!C717-1)</f>
        <v>#NAME?</v>
      </c>
    </row>
    <row r="723" spans="4:11" x14ac:dyDescent="0.25">
      <c r="D723" t="e">
        <f ca="1">solve_for_c('True_Odds_Calculator_3-way'!A718,'True_Odds_Calculator_3-way'!B718,'True_Odds_Calculator_3-way'!C718,'Log_working_3-way'!B$1,'Log_working_3-way'!B$2)</f>
        <v>#NAME?</v>
      </c>
      <c r="F723" s="6" t="e">
        <f ca="1">IF('Log_working_3-way'!D723="","",1/'True_Odds_Calculator_3-way'!N718+1/'True_Odds_Calculator_3-way'!O718+1/'True_Odds_Calculator_3-way'!#REF!-1)</f>
        <v>#NAME?</v>
      </c>
      <c r="H723" s="6" t="e">
        <f ca="1">IF('Log_working_3-way'!$D723="","",'True_Odds_Calculator_3-way'!N718/'True_Odds_Calculator_3-way'!A718-1)</f>
        <v>#NAME?</v>
      </c>
      <c r="I723" s="6" t="e">
        <f ca="1">IF('Log_working_3-way'!$D723="","",'True_Odds_Calculator_3-way'!O718/'True_Odds_Calculator_3-way'!B718-1)</f>
        <v>#NAME?</v>
      </c>
      <c r="J723" s="6" t="e">
        <f ca="1">IF('Log_working_3-way'!$D723="","",'True_Odds_Calculator_3-way'!#REF!/'True_Odds_Calculator_3-way'!C718-1)</f>
        <v>#NAME?</v>
      </c>
      <c r="K723" s="6" t="e">
        <f ca="1">IF('Log_working_3-way'!$D723="","",1/'True_Odds_Calculator_3-way'!A718+1/'True_Odds_Calculator_3-way'!B718+1/'True_Odds_Calculator_3-way'!C718-1)</f>
        <v>#NAME?</v>
      </c>
    </row>
    <row r="724" spans="4:11" x14ac:dyDescent="0.25">
      <c r="D724" t="e">
        <f ca="1">solve_for_c('True_Odds_Calculator_3-way'!A719,'True_Odds_Calculator_3-way'!B719,'True_Odds_Calculator_3-way'!C719,'Log_working_3-way'!B$1,'Log_working_3-way'!B$2)</f>
        <v>#NAME?</v>
      </c>
      <c r="F724" s="6" t="e">
        <f ca="1">IF('Log_working_3-way'!D724="","",1/'True_Odds_Calculator_3-way'!N719+1/'True_Odds_Calculator_3-way'!O719+1/'True_Odds_Calculator_3-way'!#REF!-1)</f>
        <v>#NAME?</v>
      </c>
      <c r="H724" s="6" t="e">
        <f ca="1">IF('Log_working_3-way'!$D724="","",'True_Odds_Calculator_3-way'!N719/'True_Odds_Calculator_3-way'!A719-1)</f>
        <v>#NAME?</v>
      </c>
      <c r="I724" s="6" t="e">
        <f ca="1">IF('Log_working_3-way'!$D724="","",'True_Odds_Calculator_3-way'!O719/'True_Odds_Calculator_3-way'!B719-1)</f>
        <v>#NAME?</v>
      </c>
      <c r="J724" s="6" t="e">
        <f ca="1">IF('Log_working_3-way'!$D724="","",'True_Odds_Calculator_3-way'!#REF!/'True_Odds_Calculator_3-way'!C719-1)</f>
        <v>#NAME?</v>
      </c>
      <c r="K724" s="6" t="e">
        <f ca="1">IF('Log_working_3-way'!$D724="","",1/'True_Odds_Calculator_3-way'!A719+1/'True_Odds_Calculator_3-way'!B719+1/'True_Odds_Calculator_3-way'!C719-1)</f>
        <v>#NAME?</v>
      </c>
    </row>
    <row r="725" spans="4:11" x14ac:dyDescent="0.25">
      <c r="D725" t="e">
        <f ca="1">solve_for_c('True_Odds_Calculator_3-way'!A720,'True_Odds_Calculator_3-way'!B720,'True_Odds_Calculator_3-way'!C720,'Log_working_3-way'!B$1,'Log_working_3-way'!B$2)</f>
        <v>#NAME?</v>
      </c>
      <c r="F725" s="6" t="e">
        <f ca="1">IF('Log_working_3-way'!D725="","",1/'True_Odds_Calculator_3-way'!N720+1/'True_Odds_Calculator_3-way'!O720+1/'True_Odds_Calculator_3-way'!#REF!-1)</f>
        <v>#NAME?</v>
      </c>
      <c r="H725" s="6" t="e">
        <f ca="1">IF('Log_working_3-way'!$D725="","",'True_Odds_Calculator_3-way'!N720/'True_Odds_Calculator_3-way'!A720-1)</f>
        <v>#NAME?</v>
      </c>
      <c r="I725" s="6" t="e">
        <f ca="1">IF('Log_working_3-way'!$D725="","",'True_Odds_Calculator_3-way'!O720/'True_Odds_Calculator_3-way'!B720-1)</f>
        <v>#NAME?</v>
      </c>
      <c r="J725" s="6" t="e">
        <f ca="1">IF('Log_working_3-way'!$D725="","",'True_Odds_Calculator_3-way'!#REF!/'True_Odds_Calculator_3-way'!C720-1)</f>
        <v>#NAME?</v>
      </c>
      <c r="K725" s="6" t="e">
        <f ca="1">IF('Log_working_3-way'!$D725="","",1/'True_Odds_Calculator_3-way'!A720+1/'True_Odds_Calculator_3-way'!B720+1/'True_Odds_Calculator_3-way'!C720-1)</f>
        <v>#NAME?</v>
      </c>
    </row>
    <row r="726" spans="4:11" x14ac:dyDescent="0.25">
      <c r="D726" t="e">
        <f ca="1">solve_for_c('True_Odds_Calculator_3-way'!A721,'True_Odds_Calculator_3-way'!B721,'True_Odds_Calculator_3-way'!C721,'Log_working_3-way'!B$1,'Log_working_3-way'!B$2)</f>
        <v>#NAME?</v>
      </c>
      <c r="F726" s="6" t="e">
        <f ca="1">IF('Log_working_3-way'!D726="","",1/'True_Odds_Calculator_3-way'!N721+1/'True_Odds_Calculator_3-way'!O721+1/'True_Odds_Calculator_3-way'!#REF!-1)</f>
        <v>#NAME?</v>
      </c>
      <c r="H726" s="6" t="e">
        <f ca="1">IF('Log_working_3-way'!$D726="","",'True_Odds_Calculator_3-way'!N721/'True_Odds_Calculator_3-way'!A721-1)</f>
        <v>#NAME?</v>
      </c>
      <c r="I726" s="6" t="e">
        <f ca="1">IF('Log_working_3-way'!$D726="","",'True_Odds_Calculator_3-way'!O721/'True_Odds_Calculator_3-way'!B721-1)</f>
        <v>#NAME?</v>
      </c>
      <c r="J726" s="6" t="e">
        <f ca="1">IF('Log_working_3-way'!$D726="","",'True_Odds_Calculator_3-way'!#REF!/'True_Odds_Calculator_3-way'!C721-1)</f>
        <v>#NAME?</v>
      </c>
      <c r="K726" s="6" t="e">
        <f ca="1">IF('Log_working_3-way'!$D726="","",1/'True_Odds_Calculator_3-way'!A721+1/'True_Odds_Calculator_3-way'!B721+1/'True_Odds_Calculator_3-way'!C721-1)</f>
        <v>#NAME?</v>
      </c>
    </row>
    <row r="727" spans="4:11" x14ac:dyDescent="0.25">
      <c r="D727" t="e">
        <f ca="1">solve_for_c('True_Odds_Calculator_3-way'!A722,'True_Odds_Calculator_3-way'!B722,'True_Odds_Calculator_3-way'!C722,'Log_working_3-way'!B$1,'Log_working_3-way'!B$2)</f>
        <v>#NAME?</v>
      </c>
      <c r="F727" s="6" t="e">
        <f ca="1">IF('Log_working_3-way'!D727="","",1/'True_Odds_Calculator_3-way'!N722+1/'True_Odds_Calculator_3-way'!O722+1/'True_Odds_Calculator_3-way'!#REF!-1)</f>
        <v>#NAME?</v>
      </c>
      <c r="H727" s="6" t="e">
        <f ca="1">IF('Log_working_3-way'!$D727="","",'True_Odds_Calculator_3-way'!N722/'True_Odds_Calculator_3-way'!A722-1)</f>
        <v>#NAME?</v>
      </c>
      <c r="I727" s="6" t="e">
        <f ca="1">IF('Log_working_3-way'!$D727="","",'True_Odds_Calculator_3-way'!O722/'True_Odds_Calculator_3-way'!B722-1)</f>
        <v>#NAME?</v>
      </c>
      <c r="J727" s="6" t="e">
        <f ca="1">IF('Log_working_3-way'!$D727="","",'True_Odds_Calculator_3-way'!#REF!/'True_Odds_Calculator_3-way'!C722-1)</f>
        <v>#NAME?</v>
      </c>
      <c r="K727" s="6" t="e">
        <f ca="1">IF('Log_working_3-way'!$D727="","",1/'True_Odds_Calculator_3-way'!A722+1/'True_Odds_Calculator_3-way'!B722+1/'True_Odds_Calculator_3-way'!C722-1)</f>
        <v>#NAME?</v>
      </c>
    </row>
    <row r="728" spans="4:11" x14ac:dyDescent="0.25">
      <c r="D728" t="e">
        <f ca="1">solve_for_c('True_Odds_Calculator_3-way'!A723,'True_Odds_Calculator_3-way'!B723,'True_Odds_Calculator_3-way'!C723,'Log_working_3-way'!B$1,'Log_working_3-way'!B$2)</f>
        <v>#NAME?</v>
      </c>
      <c r="F728" s="6" t="e">
        <f ca="1">IF('Log_working_3-way'!D728="","",1/'True_Odds_Calculator_3-way'!N723+1/'True_Odds_Calculator_3-way'!O723+1/'True_Odds_Calculator_3-way'!#REF!-1)</f>
        <v>#NAME?</v>
      </c>
      <c r="H728" s="6" t="e">
        <f ca="1">IF('Log_working_3-way'!$D728="","",'True_Odds_Calculator_3-way'!N723/'True_Odds_Calculator_3-way'!A723-1)</f>
        <v>#NAME?</v>
      </c>
      <c r="I728" s="6" t="e">
        <f ca="1">IF('Log_working_3-way'!$D728="","",'True_Odds_Calculator_3-way'!O723/'True_Odds_Calculator_3-way'!B723-1)</f>
        <v>#NAME?</v>
      </c>
      <c r="J728" s="6" t="e">
        <f ca="1">IF('Log_working_3-way'!$D728="","",'True_Odds_Calculator_3-way'!#REF!/'True_Odds_Calculator_3-way'!C723-1)</f>
        <v>#NAME?</v>
      </c>
      <c r="K728" s="6" t="e">
        <f ca="1">IF('Log_working_3-way'!$D728="","",1/'True_Odds_Calculator_3-way'!A723+1/'True_Odds_Calculator_3-way'!B723+1/'True_Odds_Calculator_3-way'!C723-1)</f>
        <v>#NAME?</v>
      </c>
    </row>
    <row r="729" spans="4:11" x14ac:dyDescent="0.25">
      <c r="D729" t="e">
        <f ca="1">solve_for_c('True_Odds_Calculator_3-way'!A724,'True_Odds_Calculator_3-way'!B724,'True_Odds_Calculator_3-way'!C724,'Log_working_3-way'!B$1,'Log_working_3-way'!B$2)</f>
        <v>#NAME?</v>
      </c>
      <c r="F729" s="6" t="e">
        <f ca="1">IF('Log_working_3-way'!D729="","",1/'True_Odds_Calculator_3-way'!N724+1/'True_Odds_Calculator_3-way'!O724+1/'True_Odds_Calculator_3-way'!#REF!-1)</f>
        <v>#NAME?</v>
      </c>
      <c r="H729" s="6" t="e">
        <f ca="1">IF('Log_working_3-way'!$D729="","",'True_Odds_Calculator_3-way'!N724/'True_Odds_Calculator_3-way'!A724-1)</f>
        <v>#NAME?</v>
      </c>
      <c r="I729" s="6" t="e">
        <f ca="1">IF('Log_working_3-way'!$D729="","",'True_Odds_Calculator_3-way'!O724/'True_Odds_Calculator_3-way'!B724-1)</f>
        <v>#NAME?</v>
      </c>
      <c r="J729" s="6" t="e">
        <f ca="1">IF('Log_working_3-way'!$D729="","",'True_Odds_Calculator_3-way'!#REF!/'True_Odds_Calculator_3-way'!C724-1)</f>
        <v>#NAME?</v>
      </c>
      <c r="K729" s="6" t="e">
        <f ca="1">IF('Log_working_3-way'!$D729="","",1/'True_Odds_Calculator_3-way'!A724+1/'True_Odds_Calculator_3-way'!B724+1/'True_Odds_Calculator_3-way'!C724-1)</f>
        <v>#NAME?</v>
      </c>
    </row>
    <row r="730" spans="4:11" x14ac:dyDescent="0.25">
      <c r="D730" t="e">
        <f ca="1">solve_for_c('True_Odds_Calculator_3-way'!A725,'True_Odds_Calculator_3-way'!B725,'True_Odds_Calculator_3-way'!C725,'Log_working_3-way'!B$1,'Log_working_3-way'!B$2)</f>
        <v>#NAME?</v>
      </c>
      <c r="F730" s="6" t="e">
        <f ca="1">IF('Log_working_3-way'!D730="","",1/'True_Odds_Calculator_3-way'!N725+1/'True_Odds_Calculator_3-way'!O725+1/'True_Odds_Calculator_3-way'!#REF!-1)</f>
        <v>#NAME?</v>
      </c>
      <c r="H730" s="6" t="e">
        <f ca="1">IF('Log_working_3-way'!$D730="","",'True_Odds_Calculator_3-way'!N725/'True_Odds_Calculator_3-way'!A725-1)</f>
        <v>#NAME?</v>
      </c>
      <c r="I730" s="6" t="e">
        <f ca="1">IF('Log_working_3-way'!$D730="","",'True_Odds_Calculator_3-way'!O725/'True_Odds_Calculator_3-way'!B725-1)</f>
        <v>#NAME?</v>
      </c>
      <c r="J730" s="6" t="e">
        <f ca="1">IF('Log_working_3-way'!$D730="","",'True_Odds_Calculator_3-way'!#REF!/'True_Odds_Calculator_3-way'!C725-1)</f>
        <v>#NAME?</v>
      </c>
      <c r="K730" s="6" t="e">
        <f ca="1">IF('Log_working_3-way'!$D730="","",1/'True_Odds_Calculator_3-way'!A725+1/'True_Odds_Calculator_3-way'!B725+1/'True_Odds_Calculator_3-way'!C725-1)</f>
        <v>#NAME?</v>
      </c>
    </row>
    <row r="731" spans="4:11" x14ac:dyDescent="0.25">
      <c r="D731" t="e">
        <f ca="1">solve_for_c('True_Odds_Calculator_3-way'!A726,'True_Odds_Calculator_3-way'!B726,'True_Odds_Calculator_3-way'!C726,'Log_working_3-way'!B$1,'Log_working_3-way'!B$2)</f>
        <v>#NAME?</v>
      </c>
      <c r="F731" s="6" t="e">
        <f ca="1">IF('Log_working_3-way'!D731="","",1/'True_Odds_Calculator_3-way'!N726+1/'True_Odds_Calculator_3-way'!O726+1/'True_Odds_Calculator_3-way'!#REF!-1)</f>
        <v>#NAME?</v>
      </c>
      <c r="H731" s="6" t="e">
        <f ca="1">IF('Log_working_3-way'!$D731="","",'True_Odds_Calculator_3-way'!N726/'True_Odds_Calculator_3-way'!A726-1)</f>
        <v>#NAME?</v>
      </c>
      <c r="I731" s="6" t="e">
        <f ca="1">IF('Log_working_3-way'!$D731="","",'True_Odds_Calculator_3-way'!O726/'True_Odds_Calculator_3-way'!B726-1)</f>
        <v>#NAME?</v>
      </c>
      <c r="J731" s="6" t="e">
        <f ca="1">IF('Log_working_3-way'!$D731="","",'True_Odds_Calculator_3-way'!#REF!/'True_Odds_Calculator_3-way'!C726-1)</f>
        <v>#NAME?</v>
      </c>
      <c r="K731" s="6" t="e">
        <f ca="1">IF('Log_working_3-way'!$D731="","",1/'True_Odds_Calculator_3-way'!A726+1/'True_Odds_Calculator_3-way'!B726+1/'True_Odds_Calculator_3-way'!C726-1)</f>
        <v>#NAME?</v>
      </c>
    </row>
    <row r="732" spans="4:11" x14ac:dyDescent="0.25">
      <c r="D732" t="e">
        <f ca="1">solve_for_c('True_Odds_Calculator_3-way'!A727,'True_Odds_Calculator_3-way'!B727,'True_Odds_Calculator_3-way'!C727,'Log_working_3-way'!B$1,'Log_working_3-way'!B$2)</f>
        <v>#NAME?</v>
      </c>
      <c r="F732" s="6" t="e">
        <f ca="1">IF('Log_working_3-way'!D732="","",1/'True_Odds_Calculator_3-way'!N727+1/'True_Odds_Calculator_3-way'!O727+1/'True_Odds_Calculator_3-way'!#REF!-1)</f>
        <v>#NAME?</v>
      </c>
      <c r="H732" s="6" t="e">
        <f ca="1">IF('Log_working_3-way'!$D732="","",'True_Odds_Calculator_3-way'!N727/'True_Odds_Calculator_3-way'!A727-1)</f>
        <v>#NAME?</v>
      </c>
      <c r="I732" s="6" t="e">
        <f ca="1">IF('Log_working_3-way'!$D732="","",'True_Odds_Calculator_3-way'!O727/'True_Odds_Calculator_3-way'!B727-1)</f>
        <v>#NAME?</v>
      </c>
      <c r="J732" s="6" t="e">
        <f ca="1">IF('Log_working_3-way'!$D732="","",'True_Odds_Calculator_3-way'!#REF!/'True_Odds_Calculator_3-way'!C727-1)</f>
        <v>#NAME?</v>
      </c>
      <c r="K732" s="6" t="e">
        <f ca="1">IF('Log_working_3-way'!$D732="","",1/'True_Odds_Calculator_3-way'!A727+1/'True_Odds_Calculator_3-way'!B727+1/'True_Odds_Calculator_3-way'!C727-1)</f>
        <v>#NAME?</v>
      </c>
    </row>
    <row r="733" spans="4:11" x14ac:dyDescent="0.25">
      <c r="D733" t="e">
        <f ca="1">solve_for_c('True_Odds_Calculator_3-way'!A728,'True_Odds_Calculator_3-way'!B728,'True_Odds_Calculator_3-way'!C728,'Log_working_3-way'!B$1,'Log_working_3-way'!B$2)</f>
        <v>#NAME?</v>
      </c>
      <c r="F733" s="6" t="e">
        <f ca="1">IF('Log_working_3-way'!D733="","",1/'True_Odds_Calculator_3-way'!N728+1/'True_Odds_Calculator_3-way'!O728+1/'True_Odds_Calculator_3-way'!#REF!-1)</f>
        <v>#NAME?</v>
      </c>
      <c r="H733" s="6" t="e">
        <f ca="1">IF('Log_working_3-way'!$D733="","",'True_Odds_Calculator_3-way'!N728/'True_Odds_Calculator_3-way'!A728-1)</f>
        <v>#NAME?</v>
      </c>
      <c r="I733" s="6" t="e">
        <f ca="1">IF('Log_working_3-way'!$D733="","",'True_Odds_Calculator_3-way'!O728/'True_Odds_Calculator_3-way'!B728-1)</f>
        <v>#NAME?</v>
      </c>
      <c r="J733" s="6" t="e">
        <f ca="1">IF('Log_working_3-way'!$D733="","",'True_Odds_Calculator_3-way'!#REF!/'True_Odds_Calculator_3-way'!C728-1)</f>
        <v>#NAME?</v>
      </c>
      <c r="K733" s="6" t="e">
        <f ca="1">IF('Log_working_3-way'!$D733="","",1/'True_Odds_Calculator_3-way'!A728+1/'True_Odds_Calculator_3-way'!B728+1/'True_Odds_Calculator_3-way'!C728-1)</f>
        <v>#NAME?</v>
      </c>
    </row>
    <row r="734" spans="4:11" x14ac:dyDescent="0.25">
      <c r="D734" t="e">
        <f ca="1">solve_for_c('True_Odds_Calculator_3-way'!A729,'True_Odds_Calculator_3-way'!B729,'True_Odds_Calculator_3-way'!C729,'Log_working_3-way'!B$1,'Log_working_3-way'!B$2)</f>
        <v>#NAME?</v>
      </c>
      <c r="F734" s="6" t="e">
        <f ca="1">IF('Log_working_3-way'!D734="","",1/'True_Odds_Calculator_3-way'!N729+1/'True_Odds_Calculator_3-way'!O729+1/'True_Odds_Calculator_3-way'!#REF!-1)</f>
        <v>#NAME?</v>
      </c>
      <c r="H734" s="6" t="e">
        <f ca="1">IF('Log_working_3-way'!$D734="","",'True_Odds_Calculator_3-way'!N729/'True_Odds_Calculator_3-way'!A729-1)</f>
        <v>#NAME?</v>
      </c>
      <c r="I734" s="6" t="e">
        <f ca="1">IF('Log_working_3-way'!$D734="","",'True_Odds_Calculator_3-way'!O729/'True_Odds_Calculator_3-way'!B729-1)</f>
        <v>#NAME?</v>
      </c>
      <c r="J734" s="6" t="e">
        <f ca="1">IF('Log_working_3-way'!$D734="","",'True_Odds_Calculator_3-way'!#REF!/'True_Odds_Calculator_3-way'!C729-1)</f>
        <v>#NAME?</v>
      </c>
      <c r="K734" s="6" t="e">
        <f ca="1">IF('Log_working_3-way'!$D734="","",1/'True_Odds_Calculator_3-way'!A729+1/'True_Odds_Calculator_3-way'!B729+1/'True_Odds_Calculator_3-way'!C729-1)</f>
        <v>#NAME?</v>
      </c>
    </row>
    <row r="735" spans="4:11" x14ac:dyDescent="0.25">
      <c r="D735" t="e">
        <f ca="1">solve_for_c('True_Odds_Calculator_3-way'!A730,'True_Odds_Calculator_3-way'!B730,'True_Odds_Calculator_3-way'!C730,'Log_working_3-way'!B$1,'Log_working_3-way'!B$2)</f>
        <v>#NAME?</v>
      </c>
      <c r="F735" s="6" t="e">
        <f ca="1">IF('Log_working_3-way'!D735="","",1/'True_Odds_Calculator_3-way'!N730+1/'True_Odds_Calculator_3-way'!O730+1/'True_Odds_Calculator_3-way'!#REF!-1)</f>
        <v>#NAME?</v>
      </c>
      <c r="H735" s="6" t="e">
        <f ca="1">IF('Log_working_3-way'!$D735="","",'True_Odds_Calculator_3-way'!N730/'True_Odds_Calculator_3-way'!A730-1)</f>
        <v>#NAME?</v>
      </c>
      <c r="I735" s="6" t="e">
        <f ca="1">IF('Log_working_3-way'!$D735="","",'True_Odds_Calculator_3-way'!O730/'True_Odds_Calculator_3-way'!B730-1)</f>
        <v>#NAME?</v>
      </c>
      <c r="J735" s="6" t="e">
        <f ca="1">IF('Log_working_3-way'!$D735="","",'True_Odds_Calculator_3-way'!#REF!/'True_Odds_Calculator_3-way'!C730-1)</f>
        <v>#NAME?</v>
      </c>
      <c r="K735" s="6" t="e">
        <f ca="1">IF('Log_working_3-way'!$D735="","",1/'True_Odds_Calculator_3-way'!A730+1/'True_Odds_Calculator_3-way'!B730+1/'True_Odds_Calculator_3-way'!C730-1)</f>
        <v>#NAME?</v>
      </c>
    </row>
    <row r="736" spans="4:11" x14ac:dyDescent="0.25">
      <c r="D736" t="e">
        <f ca="1">solve_for_c('True_Odds_Calculator_3-way'!A731,'True_Odds_Calculator_3-way'!B731,'True_Odds_Calculator_3-way'!C731,'Log_working_3-way'!B$1,'Log_working_3-way'!B$2)</f>
        <v>#NAME?</v>
      </c>
      <c r="F736" s="6" t="e">
        <f ca="1">IF('Log_working_3-way'!D736="","",1/'True_Odds_Calculator_3-way'!N731+1/'True_Odds_Calculator_3-way'!O731+1/'True_Odds_Calculator_3-way'!#REF!-1)</f>
        <v>#NAME?</v>
      </c>
      <c r="H736" s="6" t="e">
        <f ca="1">IF('Log_working_3-way'!$D736="","",'True_Odds_Calculator_3-way'!N731/'True_Odds_Calculator_3-way'!A731-1)</f>
        <v>#NAME?</v>
      </c>
      <c r="I736" s="6" t="e">
        <f ca="1">IF('Log_working_3-way'!$D736="","",'True_Odds_Calculator_3-way'!O731/'True_Odds_Calculator_3-way'!B731-1)</f>
        <v>#NAME?</v>
      </c>
      <c r="J736" s="6" t="e">
        <f ca="1">IF('Log_working_3-way'!$D736="","",'True_Odds_Calculator_3-way'!#REF!/'True_Odds_Calculator_3-way'!C731-1)</f>
        <v>#NAME?</v>
      </c>
      <c r="K736" s="6" t="e">
        <f ca="1">IF('Log_working_3-way'!$D736="","",1/'True_Odds_Calculator_3-way'!A731+1/'True_Odds_Calculator_3-way'!B731+1/'True_Odds_Calculator_3-way'!C731-1)</f>
        <v>#NAME?</v>
      </c>
    </row>
    <row r="737" spans="4:11" x14ac:dyDescent="0.25">
      <c r="D737" t="e">
        <f ca="1">solve_for_c('True_Odds_Calculator_3-way'!A732,'True_Odds_Calculator_3-way'!B732,'True_Odds_Calculator_3-way'!C732,'Log_working_3-way'!B$1,'Log_working_3-way'!B$2)</f>
        <v>#NAME?</v>
      </c>
      <c r="F737" s="6" t="e">
        <f ca="1">IF('Log_working_3-way'!D737="","",1/'True_Odds_Calculator_3-way'!N732+1/'True_Odds_Calculator_3-way'!O732+1/'True_Odds_Calculator_3-way'!#REF!-1)</f>
        <v>#NAME?</v>
      </c>
      <c r="H737" s="6" t="e">
        <f ca="1">IF('Log_working_3-way'!$D737="","",'True_Odds_Calculator_3-way'!N732/'True_Odds_Calculator_3-way'!A732-1)</f>
        <v>#NAME?</v>
      </c>
      <c r="I737" s="6" t="e">
        <f ca="1">IF('Log_working_3-way'!$D737="","",'True_Odds_Calculator_3-way'!O732/'True_Odds_Calculator_3-way'!B732-1)</f>
        <v>#NAME?</v>
      </c>
      <c r="J737" s="6" t="e">
        <f ca="1">IF('Log_working_3-way'!$D737="","",'True_Odds_Calculator_3-way'!#REF!/'True_Odds_Calculator_3-way'!C732-1)</f>
        <v>#NAME?</v>
      </c>
      <c r="K737" s="6" t="e">
        <f ca="1">IF('Log_working_3-way'!$D737="","",1/'True_Odds_Calculator_3-way'!A732+1/'True_Odds_Calculator_3-way'!B732+1/'True_Odds_Calculator_3-way'!C732-1)</f>
        <v>#NAME?</v>
      </c>
    </row>
    <row r="738" spans="4:11" x14ac:dyDescent="0.25">
      <c r="D738" t="e">
        <f ca="1">solve_for_c('True_Odds_Calculator_3-way'!A733,'True_Odds_Calculator_3-way'!B733,'True_Odds_Calculator_3-way'!C733,'Log_working_3-way'!B$1,'Log_working_3-way'!B$2)</f>
        <v>#NAME?</v>
      </c>
      <c r="F738" s="6" t="e">
        <f ca="1">IF('Log_working_3-way'!D738="","",1/'True_Odds_Calculator_3-way'!N733+1/'True_Odds_Calculator_3-way'!O733+1/'True_Odds_Calculator_3-way'!#REF!-1)</f>
        <v>#NAME?</v>
      </c>
      <c r="H738" s="6" t="e">
        <f ca="1">IF('Log_working_3-way'!$D738="","",'True_Odds_Calculator_3-way'!N733/'True_Odds_Calculator_3-way'!A733-1)</f>
        <v>#NAME?</v>
      </c>
      <c r="I738" s="6" t="e">
        <f ca="1">IF('Log_working_3-way'!$D738="","",'True_Odds_Calculator_3-way'!O733/'True_Odds_Calculator_3-way'!B733-1)</f>
        <v>#NAME?</v>
      </c>
      <c r="J738" s="6" t="e">
        <f ca="1">IF('Log_working_3-way'!$D738="","",'True_Odds_Calculator_3-way'!#REF!/'True_Odds_Calculator_3-way'!C733-1)</f>
        <v>#NAME?</v>
      </c>
      <c r="K738" s="6" t="e">
        <f ca="1">IF('Log_working_3-way'!$D738="","",1/'True_Odds_Calculator_3-way'!A733+1/'True_Odds_Calculator_3-way'!B733+1/'True_Odds_Calculator_3-way'!C733-1)</f>
        <v>#NAME?</v>
      </c>
    </row>
    <row r="739" spans="4:11" x14ac:dyDescent="0.25">
      <c r="D739" t="e">
        <f ca="1">solve_for_c('True_Odds_Calculator_3-way'!A734,'True_Odds_Calculator_3-way'!B734,'True_Odds_Calculator_3-way'!C734,'Log_working_3-way'!B$1,'Log_working_3-way'!B$2)</f>
        <v>#NAME?</v>
      </c>
      <c r="F739" s="6" t="e">
        <f ca="1">IF('Log_working_3-way'!D739="","",1/'True_Odds_Calculator_3-way'!N734+1/'True_Odds_Calculator_3-way'!O734+1/'True_Odds_Calculator_3-way'!#REF!-1)</f>
        <v>#NAME?</v>
      </c>
      <c r="H739" s="6" t="e">
        <f ca="1">IF('Log_working_3-way'!$D739="","",'True_Odds_Calculator_3-way'!N734/'True_Odds_Calculator_3-way'!A734-1)</f>
        <v>#NAME?</v>
      </c>
      <c r="I739" s="6" t="e">
        <f ca="1">IF('Log_working_3-way'!$D739="","",'True_Odds_Calculator_3-way'!O734/'True_Odds_Calculator_3-way'!B734-1)</f>
        <v>#NAME?</v>
      </c>
      <c r="J739" s="6" t="e">
        <f ca="1">IF('Log_working_3-way'!$D739="","",'True_Odds_Calculator_3-way'!#REF!/'True_Odds_Calculator_3-way'!C734-1)</f>
        <v>#NAME?</v>
      </c>
      <c r="K739" s="6" t="e">
        <f ca="1">IF('Log_working_3-way'!$D739="","",1/'True_Odds_Calculator_3-way'!A734+1/'True_Odds_Calculator_3-way'!B734+1/'True_Odds_Calculator_3-way'!C734-1)</f>
        <v>#NAME?</v>
      </c>
    </row>
    <row r="740" spans="4:11" x14ac:dyDescent="0.25">
      <c r="D740" t="e">
        <f ca="1">solve_for_c('True_Odds_Calculator_3-way'!A735,'True_Odds_Calculator_3-way'!B735,'True_Odds_Calculator_3-way'!C735,'Log_working_3-way'!B$1,'Log_working_3-way'!B$2)</f>
        <v>#NAME?</v>
      </c>
      <c r="F740" s="6" t="e">
        <f ca="1">IF('Log_working_3-way'!D740="","",1/'True_Odds_Calculator_3-way'!N735+1/'True_Odds_Calculator_3-way'!O735+1/'True_Odds_Calculator_3-way'!#REF!-1)</f>
        <v>#NAME?</v>
      </c>
      <c r="H740" s="6" t="e">
        <f ca="1">IF('Log_working_3-way'!$D740="","",'True_Odds_Calculator_3-way'!N735/'True_Odds_Calculator_3-way'!A735-1)</f>
        <v>#NAME?</v>
      </c>
      <c r="I740" s="6" t="e">
        <f ca="1">IF('Log_working_3-way'!$D740="","",'True_Odds_Calculator_3-way'!O735/'True_Odds_Calculator_3-way'!B735-1)</f>
        <v>#NAME?</v>
      </c>
      <c r="J740" s="6" t="e">
        <f ca="1">IF('Log_working_3-way'!$D740="","",'True_Odds_Calculator_3-way'!#REF!/'True_Odds_Calculator_3-way'!C735-1)</f>
        <v>#NAME?</v>
      </c>
      <c r="K740" s="6" t="e">
        <f ca="1">IF('Log_working_3-way'!$D740="","",1/'True_Odds_Calculator_3-way'!A735+1/'True_Odds_Calculator_3-way'!B735+1/'True_Odds_Calculator_3-way'!C735-1)</f>
        <v>#NAME?</v>
      </c>
    </row>
    <row r="741" spans="4:11" x14ac:dyDescent="0.25">
      <c r="D741" t="e">
        <f ca="1">solve_for_c('True_Odds_Calculator_3-way'!A736,'True_Odds_Calculator_3-way'!B736,'True_Odds_Calculator_3-way'!C736,'Log_working_3-way'!B$1,'Log_working_3-way'!B$2)</f>
        <v>#NAME?</v>
      </c>
      <c r="F741" s="6" t="e">
        <f ca="1">IF('Log_working_3-way'!D741="","",1/'True_Odds_Calculator_3-way'!N736+1/'True_Odds_Calculator_3-way'!O736+1/'True_Odds_Calculator_3-way'!#REF!-1)</f>
        <v>#NAME?</v>
      </c>
      <c r="H741" s="6" t="e">
        <f ca="1">IF('Log_working_3-way'!$D741="","",'True_Odds_Calculator_3-way'!N736/'True_Odds_Calculator_3-way'!A736-1)</f>
        <v>#NAME?</v>
      </c>
      <c r="I741" s="6" t="e">
        <f ca="1">IF('Log_working_3-way'!$D741="","",'True_Odds_Calculator_3-way'!O736/'True_Odds_Calculator_3-way'!B736-1)</f>
        <v>#NAME?</v>
      </c>
      <c r="J741" s="6" t="e">
        <f ca="1">IF('Log_working_3-way'!$D741="","",'True_Odds_Calculator_3-way'!#REF!/'True_Odds_Calculator_3-way'!C736-1)</f>
        <v>#NAME?</v>
      </c>
      <c r="K741" s="6" t="e">
        <f ca="1">IF('Log_working_3-way'!$D741="","",1/'True_Odds_Calculator_3-way'!A736+1/'True_Odds_Calculator_3-way'!B736+1/'True_Odds_Calculator_3-way'!C736-1)</f>
        <v>#NAME?</v>
      </c>
    </row>
    <row r="742" spans="4:11" x14ac:dyDescent="0.25">
      <c r="D742" t="e">
        <f ca="1">solve_for_c('True_Odds_Calculator_3-way'!A737,'True_Odds_Calculator_3-way'!B737,'True_Odds_Calculator_3-way'!C737,'Log_working_3-way'!B$1,'Log_working_3-way'!B$2)</f>
        <v>#NAME?</v>
      </c>
      <c r="F742" s="6" t="e">
        <f ca="1">IF('Log_working_3-way'!D742="","",1/'True_Odds_Calculator_3-way'!N737+1/'True_Odds_Calculator_3-way'!O737+1/'True_Odds_Calculator_3-way'!#REF!-1)</f>
        <v>#NAME?</v>
      </c>
      <c r="H742" s="6" t="e">
        <f ca="1">IF('Log_working_3-way'!$D742="","",'True_Odds_Calculator_3-way'!N737/'True_Odds_Calculator_3-way'!A737-1)</f>
        <v>#NAME?</v>
      </c>
      <c r="I742" s="6" t="e">
        <f ca="1">IF('Log_working_3-way'!$D742="","",'True_Odds_Calculator_3-way'!O737/'True_Odds_Calculator_3-way'!B737-1)</f>
        <v>#NAME?</v>
      </c>
      <c r="J742" s="6" t="e">
        <f ca="1">IF('Log_working_3-way'!$D742="","",'True_Odds_Calculator_3-way'!#REF!/'True_Odds_Calculator_3-way'!C737-1)</f>
        <v>#NAME?</v>
      </c>
      <c r="K742" s="6" t="e">
        <f ca="1">IF('Log_working_3-way'!$D742="","",1/'True_Odds_Calculator_3-way'!A737+1/'True_Odds_Calculator_3-way'!B737+1/'True_Odds_Calculator_3-way'!C737-1)</f>
        <v>#NAME?</v>
      </c>
    </row>
    <row r="743" spans="4:11" x14ac:dyDescent="0.25">
      <c r="D743" t="e">
        <f ca="1">solve_for_c('True_Odds_Calculator_3-way'!A738,'True_Odds_Calculator_3-way'!B738,'True_Odds_Calculator_3-way'!C738,'Log_working_3-way'!B$1,'Log_working_3-way'!B$2)</f>
        <v>#NAME?</v>
      </c>
      <c r="F743" s="6" t="e">
        <f ca="1">IF('Log_working_3-way'!D743="","",1/'True_Odds_Calculator_3-way'!N738+1/'True_Odds_Calculator_3-way'!O738+1/'True_Odds_Calculator_3-way'!#REF!-1)</f>
        <v>#NAME?</v>
      </c>
      <c r="H743" s="6" t="e">
        <f ca="1">IF('Log_working_3-way'!$D743="","",'True_Odds_Calculator_3-way'!N738/'True_Odds_Calculator_3-way'!A738-1)</f>
        <v>#NAME?</v>
      </c>
      <c r="I743" s="6" t="e">
        <f ca="1">IF('Log_working_3-way'!$D743="","",'True_Odds_Calculator_3-way'!O738/'True_Odds_Calculator_3-way'!B738-1)</f>
        <v>#NAME?</v>
      </c>
      <c r="J743" s="6" t="e">
        <f ca="1">IF('Log_working_3-way'!$D743="","",'True_Odds_Calculator_3-way'!#REF!/'True_Odds_Calculator_3-way'!C738-1)</f>
        <v>#NAME?</v>
      </c>
      <c r="K743" s="6" t="e">
        <f ca="1">IF('Log_working_3-way'!$D743="","",1/'True_Odds_Calculator_3-way'!A738+1/'True_Odds_Calculator_3-way'!B738+1/'True_Odds_Calculator_3-way'!C738-1)</f>
        <v>#NAME?</v>
      </c>
    </row>
    <row r="744" spans="4:11" x14ac:dyDescent="0.25">
      <c r="D744" t="e">
        <f ca="1">solve_for_c('True_Odds_Calculator_3-way'!A739,'True_Odds_Calculator_3-way'!B739,'True_Odds_Calculator_3-way'!C739,'Log_working_3-way'!B$1,'Log_working_3-way'!B$2)</f>
        <v>#NAME?</v>
      </c>
      <c r="F744" s="6" t="e">
        <f ca="1">IF('Log_working_3-way'!D744="","",1/'True_Odds_Calculator_3-way'!N739+1/'True_Odds_Calculator_3-way'!O739+1/'True_Odds_Calculator_3-way'!#REF!-1)</f>
        <v>#NAME?</v>
      </c>
      <c r="H744" s="6" t="e">
        <f ca="1">IF('Log_working_3-way'!$D744="","",'True_Odds_Calculator_3-way'!N739/'True_Odds_Calculator_3-way'!A739-1)</f>
        <v>#NAME?</v>
      </c>
      <c r="I744" s="6" t="e">
        <f ca="1">IF('Log_working_3-way'!$D744="","",'True_Odds_Calculator_3-way'!O739/'True_Odds_Calculator_3-way'!B739-1)</f>
        <v>#NAME?</v>
      </c>
      <c r="J744" s="6" t="e">
        <f ca="1">IF('Log_working_3-way'!$D744="","",'True_Odds_Calculator_3-way'!#REF!/'True_Odds_Calculator_3-way'!C739-1)</f>
        <v>#NAME?</v>
      </c>
      <c r="K744" s="6" t="e">
        <f ca="1">IF('Log_working_3-way'!$D744="","",1/'True_Odds_Calculator_3-way'!A739+1/'True_Odds_Calculator_3-way'!B739+1/'True_Odds_Calculator_3-way'!C739-1)</f>
        <v>#NAME?</v>
      </c>
    </row>
    <row r="745" spans="4:11" x14ac:dyDescent="0.25">
      <c r="D745" t="e">
        <f ca="1">solve_for_c('True_Odds_Calculator_3-way'!A740,'True_Odds_Calculator_3-way'!B740,'True_Odds_Calculator_3-way'!C740,'Log_working_3-way'!B$1,'Log_working_3-way'!B$2)</f>
        <v>#NAME?</v>
      </c>
      <c r="F745" s="6" t="e">
        <f ca="1">IF('Log_working_3-way'!D745="","",1/'True_Odds_Calculator_3-way'!N740+1/'True_Odds_Calculator_3-way'!O740+1/'True_Odds_Calculator_3-way'!#REF!-1)</f>
        <v>#NAME?</v>
      </c>
      <c r="H745" s="6" t="e">
        <f ca="1">IF('Log_working_3-way'!$D745="","",'True_Odds_Calculator_3-way'!N740/'True_Odds_Calculator_3-way'!A740-1)</f>
        <v>#NAME?</v>
      </c>
      <c r="I745" s="6" t="e">
        <f ca="1">IF('Log_working_3-way'!$D745="","",'True_Odds_Calculator_3-way'!O740/'True_Odds_Calculator_3-way'!B740-1)</f>
        <v>#NAME?</v>
      </c>
      <c r="J745" s="6" t="e">
        <f ca="1">IF('Log_working_3-way'!$D745="","",'True_Odds_Calculator_3-way'!#REF!/'True_Odds_Calculator_3-way'!C740-1)</f>
        <v>#NAME?</v>
      </c>
      <c r="K745" s="6" t="e">
        <f ca="1">IF('Log_working_3-way'!$D745="","",1/'True_Odds_Calculator_3-way'!A740+1/'True_Odds_Calculator_3-way'!B740+1/'True_Odds_Calculator_3-way'!C740-1)</f>
        <v>#NAME?</v>
      </c>
    </row>
    <row r="746" spans="4:11" x14ac:dyDescent="0.25">
      <c r="D746" t="e">
        <f ca="1">solve_for_c('True_Odds_Calculator_3-way'!A741,'True_Odds_Calculator_3-way'!B741,'True_Odds_Calculator_3-way'!C741,'Log_working_3-way'!B$1,'Log_working_3-way'!B$2)</f>
        <v>#NAME?</v>
      </c>
      <c r="F746" s="6" t="e">
        <f ca="1">IF('Log_working_3-way'!D746="","",1/'True_Odds_Calculator_3-way'!N741+1/'True_Odds_Calculator_3-way'!O741+1/'True_Odds_Calculator_3-way'!#REF!-1)</f>
        <v>#NAME?</v>
      </c>
      <c r="H746" s="6" t="e">
        <f ca="1">IF('Log_working_3-way'!$D746="","",'True_Odds_Calculator_3-way'!N741/'True_Odds_Calculator_3-way'!A741-1)</f>
        <v>#NAME?</v>
      </c>
      <c r="I746" s="6" t="e">
        <f ca="1">IF('Log_working_3-way'!$D746="","",'True_Odds_Calculator_3-way'!O741/'True_Odds_Calculator_3-way'!B741-1)</f>
        <v>#NAME?</v>
      </c>
      <c r="J746" s="6" t="e">
        <f ca="1">IF('Log_working_3-way'!$D746="","",'True_Odds_Calculator_3-way'!#REF!/'True_Odds_Calculator_3-way'!C741-1)</f>
        <v>#NAME?</v>
      </c>
      <c r="K746" s="6" t="e">
        <f ca="1">IF('Log_working_3-way'!$D746="","",1/'True_Odds_Calculator_3-way'!A741+1/'True_Odds_Calculator_3-way'!B741+1/'True_Odds_Calculator_3-way'!C741-1)</f>
        <v>#NAME?</v>
      </c>
    </row>
    <row r="747" spans="4:11" x14ac:dyDescent="0.25">
      <c r="D747" t="e">
        <f ca="1">solve_for_c('True_Odds_Calculator_3-way'!A742,'True_Odds_Calculator_3-way'!B742,'True_Odds_Calculator_3-way'!C742,'Log_working_3-way'!B$1,'Log_working_3-way'!B$2)</f>
        <v>#NAME?</v>
      </c>
      <c r="F747" s="6" t="e">
        <f ca="1">IF('Log_working_3-way'!D747="","",1/'True_Odds_Calculator_3-way'!N742+1/'True_Odds_Calculator_3-way'!O742+1/'True_Odds_Calculator_3-way'!#REF!-1)</f>
        <v>#NAME?</v>
      </c>
      <c r="H747" s="6" t="e">
        <f ca="1">IF('Log_working_3-way'!$D747="","",'True_Odds_Calculator_3-way'!N742/'True_Odds_Calculator_3-way'!A742-1)</f>
        <v>#NAME?</v>
      </c>
      <c r="I747" s="6" t="e">
        <f ca="1">IF('Log_working_3-way'!$D747="","",'True_Odds_Calculator_3-way'!O742/'True_Odds_Calculator_3-way'!B742-1)</f>
        <v>#NAME?</v>
      </c>
      <c r="J747" s="6" t="e">
        <f ca="1">IF('Log_working_3-way'!$D747="","",'True_Odds_Calculator_3-way'!#REF!/'True_Odds_Calculator_3-way'!C742-1)</f>
        <v>#NAME?</v>
      </c>
      <c r="K747" s="6" t="e">
        <f ca="1">IF('Log_working_3-way'!$D747="","",1/'True_Odds_Calculator_3-way'!A742+1/'True_Odds_Calculator_3-way'!B742+1/'True_Odds_Calculator_3-way'!C742-1)</f>
        <v>#NAME?</v>
      </c>
    </row>
    <row r="748" spans="4:11" x14ac:dyDescent="0.25">
      <c r="D748" t="e">
        <f ca="1">solve_for_c('True_Odds_Calculator_3-way'!A743,'True_Odds_Calculator_3-way'!B743,'True_Odds_Calculator_3-way'!C743,'Log_working_3-way'!B$1,'Log_working_3-way'!B$2)</f>
        <v>#NAME?</v>
      </c>
      <c r="F748" s="6" t="e">
        <f ca="1">IF('Log_working_3-way'!D748="","",1/'True_Odds_Calculator_3-way'!N743+1/'True_Odds_Calculator_3-way'!O743+1/'True_Odds_Calculator_3-way'!#REF!-1)</f>
        <v>#NAME?</v>
      </c>
      <c r="H748" s="6" t="e">
        <f ca="1">IF('Log_working_3-way'!$D748="","",'True_Odds_Calculator_3-way'!N743/'True_Odds_Calculator_3-way'!A743-1)</f>
        <v>#NAME?</v>
      </c>
      <c r="I748" s="6" t="e">
        <f ca="1">IF('Log_working_3-way'!$D748="","",'True_Odds_Calculator_3-way'!O743/'True_Odds_Calculator_3-way'!B743-1)</f>
        <v>#NAME?</v>
      </c>
      <c r="J748" s="6" t="e">
        <f ca="1">IF('Log_working_3-way'!$D748="","",'True_Odds_Calculator_3-way'!#REF!/'True_Odds_Calculator_3-way'!C743-1)</f>
        <v>#NAME?</v>
      </c>
      <c r="K748" s="6" t="e">
        <f ca="1">IF('Log_working_3-way'!$D748="","",1/'True_Odds_Calculator_3-way'!A743+1/'True_Odds_Calculator_3-way'!B743+1/'True_Odds_Calculator_3-way'!C743-1)</f>
        <v>#NAME?</v>
      </c>
    </row>
    <row r="749" spans="4:11" x14ac:dyDescent="0.25">
      <c r="D749" t="e">
        <f ca="1">solve_for_c('True_Odds_Calculator_3-way'!A744,'True_Odds_Calculator_3-way'!B744,'True_Odds_Calculator_3-way'!C744,'Log_working_3-way'!B$1,'Log_working_3-way'!B$2)</f>
        <v>#NAME?</v>
      </c>
      <c r="F749" s="6" t="e">
        <f ca="1">IF('Log_working_3-way'!D749="","",1/'True_Odds_Calculator_3-way'!N744+1/'True_Odds_Calculator_3-way'!O744+1/'True_Odds_Calculator_3-way'!#REF!-1)</f>
        <v>#NAME?</v>
      </c>
      <c r="H749" s="6" t="e">
        <f ca="1">IF('Log_working_3-way'!$D749="","",'True_Odds_Calculator_3-way'!N744/'True_Odds_Calculator_3-way'!A744-1)</f>
        <v>#NAME?</v>
      </c>
      <c r="I749" s="6" t="e">
        <f ca="1">IF('Log_working_3-way'!$D749="","",'True_Odds_Calculator_3-way'!O744/'True_Odds_Calculator_3-way'!B744-1)</f>
        <v>#NAME?</v>
      </c>
      <c r="J749" s="6" t="e">
        <f ca="1">IF('Log_working_3-way'!$D749="","",'True_Odds_Calculator_3-way'!#REF!/'True_Odds_Calculator_3-way'!C744-1)</f>
        <v>#NAME?</v>
      </c>
      <c r="K749" s="6" t="e">
        <f ca="1">IF('Log_working_3-way'!$D749="","",1/'True_Odds_Calculator_3-way'!A744+1/'True_Odds_Calculator_3-way'!B744+1/'True_Odds_Calculator_3-way'!C744-1)</f>
        <v>#NAME?</v>
      </c>
    </row>
    <row r="750" spans="4:11" x14ac:dyDescent="0.25">
      <c r="D750" t="e">
        <f ca="1">solve_for_c('True_Odds_Calculator_3-way'!A745,'True_Odds_Calculator_3-way'!B745,'True_Odds_Calculator_3-way'!C745,'Log_working_3-way'!B$1,'Log_working_3-way'!B$2)</f>
        <v>#NAME?</v>
      </c>
      <c r="F750" s="6" t="e">
        <f ca="1">IF('Log_working_3-way'!D750="","",1/'True_Odds_Calculator_3-way'!N745+1/'True_Odds_Calculator_3-way'!O745+1/'True_Odds_Calculator_3-way'!#REF!-1)</f>
        <v>#NAME?</v>
      </c>
      <c r="H750" s="6" t="e">
        <f ca="1">IF('Log_working_3-way'!$D750="","",'True_Odds_Calculator_3-way'!N745/'True_Odds_Calculator_3-way'!A745-1)</f>
        <v>#NAME?</v>
      </c>
      <c r="I750" s="6" t="e">
        <f ca="1">IF('Log_working_3-way'!$D750="","",'True_Odds_Calculator_3-way'!O745/'True_Odds_Calculator_3-way'!B745-1)</f>
        <v>#NAME?</v>
      </c>
      <c r="J750" s="6" t="e">
        <f ca="1">IF('Log_working_3-way'!$D750="","",'True_Odds_Calculator_3-way'!#REF!/'True_Odds_Calculator_3-way'!C745-1)</f>
        <v>#NAME?</v>
      </c>
      <c r="K750" s="6" t="e">
        <f ca="1">IF('Log_working_3-way'!$D750="","",1/'True_Odds_Calculator_3-way'!A745+1/'True_Odds_Calculator_3-way'!B745+1/'True_Odds_Calculator_3-way'!C745-1)</f>
        <v>#NAME?</v>
      </c>
    </row>
    <row r="751" spans="4:11" x14ac:dyDescent="0.25">
      <c r="D751" t="e">
        <f ca="1">solve_for_c('True_Odds_Calculator_3-way'!A746,'True_Odds_Calculator_3-way'!B746,'True_Odds_Calculator_3-way'!C746,'Log_working_3-way'!B$1,'Log_working_3-way'!B$2)</f>
        <v>#NAME?</v>
      </c>
      <c r="F751" s="6" t="e">
        <f ca="1">IF('Log_working_3-way'!D751="","",1/'True_Odds_Calculator_3-way'!N746+1/'True_Odds_Calculator_3-way'!O746+1/'True_Odds_Calculator_3-way'!#REF!-1)</f>
        <v>#NAME?</v>
      </c>
      <c r="H751" s="6" t="e">
        <f ca="1">IF('Log_working_3-way'!$D751="","",'True_Odds_Calculator_3-way'!N746/'True_Odds_Calculator_3-way'!A746-1)</f>
        <v>#NAME?</v>
      </c>
      <c r="I751" s="6" t="e">
        <f ca="1">IF('Log_working_3-way'!$D751="","",'True_Odds_Calculator_3-way'!O746/'True_Odds_Calculator_3-way'!B746-1)</f>
        <v>#NAME?</v>
      </c>
      <c r="J751" s="6" t="e">
        <f ca="1">IF('Log_working_3-way'!$D751="","",'True_Odds_Calculator_3-way'!#REF!/'True_Odds_Calculator_3-way'!C746-1)</f>
        <v>#NAME?</v>
      </c>
      <c r="K751" s="6" t="e">
        <f ca="1">IF('Log_working_3-way'!$D751="","",1/'True_Odds_Calculator_3-way'!A746+1/'True_Odds_Calculator_3-way'!B746+1/'True_Odds_Calculator_3-way'!C746-1)</f>
        <v>#NAME?</v>
      </c>
    </row>
    <row r="752" spans="4:11" x14ac:dyDescent="0.25">
      <c r="D752" t="e">
        <f ca="1">solve_for_c('True_Odds_Calculator_3-way'!A747,'True_Odds_Calculator_3-way'!B747,'True_Odds_Calculator_3-way'!C747,'Log_working_3-way'!B$1,'Log_working_3-way'!B$2)</f>
        <v>#NAME?</v>
      </c>
      <c r="F752" s="6" t="e">
        <f ca="1">IF('Log_working_3-way'!D752="","",1/'True_Odds_Calculator_3-way'!N747+1/'True_Odds_Calculator_3-way'!O747+1/'True_Odds_Calculator_3-way'!#REF!-1)</f>
        <v>#NAME?</v>
      </c>
      <c r="H752" s="6" t="e">
        <f ca="1">IF('Log_working_3-way'!$D752="","",'True_Odds_Calculator_3-way'!N747/'True_Odds_Calculator_3-way'!A747-1)</f>
        <v>#NAME?</v>
      </c>
      <c r="I752" s="6" t="e">
        <f ca="1">IF('Log_working_3-way'!$D752="","",'True_Odds_Calculator_3-way'!O747/'True_Odds_Calculator_3-way'!B747-1)</f>
        <v>#NAME?</v>
      </c>
      <c r="J752" s="6" t="e">
        <f ca="1">IF('Log_working_3-way'!$D752="","",'True_Odds_Calculator_3-way'!#REF!/'True_Odds_Calculator_3-way'!C747-1)</f>
        <v>#NAME?</v>
      </c>
      <c r="K752" s="6" t="e">
        <f ca="1">IF('Log_working_3-way'!$D752="","",1/'True_Odds_Calculator_3-way'!A747+1/'True_Odds_Calculator_3-way'!B747+1/'True_Odds_Calculator_3-way'!C747-1)</f>
        <v>#NAME?</v>
      </c>
    </row>
    <row r="753" spans="4:11" x14ac:dyDescent="0.25">
      <c r="D753" t="e">
        <f ca="1">solve_for_c('True_Odds_Calculator_3-way'!A748,'True_Odds_Calculator_3-way'!B748,'True_Odds_Calculator_3-way'!C748,'Log_working_3-way'!B$1,'Log_working_3-way'!B$2)</f>
        <v>#NAME?</v>
      </c>
      <c r="F753" s="6" t="e">
        <f ca="1">IF('Log_working_3-way'!D753="","",1/'True_Odds_Calculator_3-way'!N748+1/'True_Odds_Calculator_3-way'!O748+1/'True_Odds_Calculator_3-way'!#REF!-1)</f>
        <v>#NAME?</v>
      </c>
      <c r="H753" s="6" t="e">
        <f ca="1">IF('Log_working_3-way'!$D753="","",'True_Odds_Calculator_3-way'!N748/'True_Odds_Calculator_3-way'!A748-1)</f>
        <v>#NAME?</v>
      </c>
      <c r="I753" s="6" t="e">
        <f ca="1">IF('Log_working_3-way'!$D753="","",'True_Odds_Calculator_3-way'!O748/'True_Odds_Calculator_3-way'!B748-1)</f>
        <v>#NAME?</v>
      </c>
      <c r="J753" s="6" t="e">
        <f ca="1">IF('Log_working_3-way'!$D753="","",'True_Odds_Calculator_3-way'!#REF!/'True_Odds_Calculator_3-way'!C748-1)</f>
        <v>#NAME?</v>
      </c>
      <c r="K753" s="6" t="e">
        <f ca="1">IF('Log_working_3-way'!$D753="","",1/'True_Odds_Calculator_3-way'!A748+1/'True_Odds_Calculator_3-way'!B748+1/'True_Odds_Calculator_3-way'!C748-1)</f>
        <v>#NAME?</v>
      </c>
    </row>
    <row r="754" spans="4:11" x14ac:dyDescent="0.25">
      <c r="D754" t="e">
        <f ca="1">solve_for_c('True_Odds_Calculator_3-way'!A749,'True_Odds_Calculator_3-way'!B749,'True_Odds_Calculator_3-way'!C749,'Log_working_3-way'!B$1,'Log_working_3-way'!B$2)</f>
        <v>#NAME?</v>
      </c>
      <c r="F754" s="6" t="e">
        <f ca="1">IF('Log_working_3-way'!D754="","",1/'True_Odds_Calculator_3-way'!N749+1/'True_Odds_Calculator_3-way'!O749+1/'True_Odds_Calculator_3-way'!#REF!-1)</f>
        <v>#NAME?</v>
      </c>
      <c r="H754" s="6" t="e">
        <f ca="1">IF('Log_working_3-way'!$D754="","",'True_Odds_Calculator_3-way'!N749/'True_Odds_Calculator_3-way'!A749-1)</f>
        <v>#NAME?</v>
      </c>
      <c r="I754" s="6" t="e">
        <f ca="1">IF('Log_working_3-way'!$D754="","",'True_Odds_Calculator_3-way'!O749/'True_Odds_Calculator_3-way'!B749-1)</f>
        <v>#NAME?</v>
      </c>
      <c r="J754" s="6" t="e">
        <f ca="1">IF('Log_working_3-way'!$D754="","",'True_Odds_Calculator_3-way'!#REF!/'True_Odds_Calculator_3-way'!C749-1)</f>
        <v>#NAME?</v>
      </c>
      <c r="K754" s="6" t="e">
        <f ca="1">IF('Log_working_3-way'!$D754="","",1/'True_Odds_Calculator_3-way'!A749+1/'True_Odds_Calculator_3-way'!B749+1/'True_Odds_Calculator_3-way'!C749-1)</f>
        <v>#NAME?</v>
      </c>
    </row>
    <row r="755" spans="4:11" x14ac:dyDescent="0.25">
      <c r="D755" t="e">
        <f ca="1">solve_for_c('True_Odds_Calculator_3-way'!A750,'True_Odds_Calculator_3-way'!B750,'True_Odds_Calculator_3-way'!C750,'Log_working_3-way'!B$1,'Log_working_3-way'!B$2)</f>
        <v>#NAME?</v>
      </c>
      <c r="F755" s="6" t="e">
        <f ca="1">IF('Log_working_3-way'!D755="","",1/'True_Odds_Calculator_3-way'!N750+1/'True_Odds_Calculator_3-way'!O750+1/'True_Odds_Calculator_3-way'!#REF!-1)</f>
        <v>#NAME?</v>
      </c>
      <c r="H755" s="6" t="e">
        <f ca="1">IF('Log_working_3-way'!$D755="","",'True_Odds_Calculator_3-way'!N750/'True_Odds_Calculator_3-way'!A750-1)</f>
        <v>#NAME?</v>
      </c>
      <c r="I755" s="6" t="e">
        <f ca="1">IF('Log_working_3-way'!$D755="","",'True_Odds_Calculator_3-way'!O750/'True_Odds_Calculator_3-way'!B750-1)</f>
        <v>#NAME?</v>
      </c>
      <c r="J755" s="6" t="e">
        <f ca="1">IF('Log_working_3-way'!$D755="","",'True_Odds_Calculator_3-way'!#REF!/'True_Odds_Calculator_3-way'!C750-1)</f>
        <v>#NAME?</v>
      </c>
      <c r="K755" s="6" t="e">
        <f ca="1">IF('Log_working_3-way'!$D755="","",1/'True_Odds_Calculator_3-way'!A750+1/'True_Odds_Calculator_3-way'!B750+1/'True_Odds_Calculator_3-way'!C750-1)</f>
        <v>#NAME?</v>
      </c>
    </row>
    <row r="756" spans="4:11" x14ac:dyDescent="0.25">
      <c r="D756" t="e">
        <f ca="1">solve_for_c('True_Odds_Calculator_3-way'!A751,'True_Odds_Calculator_3-way'!B751,'True_Odds_Calculator_3-way'!C751,'Log_working_3-way'!B$1,'Log_working_3-way'!B$2)</f>
        <v>#NAME?</v>
      </c>
      <c r="F756" s="6" t="e">
        <f ca="1">IF('Log_working_3-way'!D756="","",1/'True_Odds_Calculator_3-way'!N751+1/'True_Odds_Calculator_3-way'!O751+1/'True_Odds_Calculator_3-way'!#REF!-1)</f>
        <v>#NAME?</v>
      </c>
      <c r="H756" s="6" t="e">
        <f ca="1">IF('Log_working_3-way'!$D756="","",'True_Odds_Calculator_3-way'!N751/'True_Odds_Calculator_3-way'!A751-1)</f>
        <v>#NAME?</v>
      </c>
      <c r="I756" s="6" t="e">
        <f ca="1">IF('Log_working_3-way'!$D756="","",'True_Odds_Calculator_3-way'!O751/'True_Odds_Calculator_3-way'!B751-1)</f>
        <v>#NAME?</v>
      </c>
      <c r="J756" s="6" t="e">
        <f ca="1">IF('Log_working_3-way'!$D756="","",'True_Odds_Calculator_3-way'!#REF!/'True_Odds_Calculator_3-way'!C751-1)</f>
        <v>#NAME?</v>
      </c>
      <c r="K756" s="6" t="e">
        <f ca="1">IF('Log_working_3-way'!$D756="","",1/'True_Odds_Calculator_3-way'!A751+1/'True_Odds_Calculator_3-way'!B751+1/'True_Odds_Calculator_3-way'!C751-1)</f>
        <v>#NAME?</v>
      </c>
    </row>
    <row r="757" spans="4:11" x14ac:dyDescent="0.25">
      <c r="D757" t="e">
        <f ca="1">solve_for_c('True_Odds_Calculator_3-way'!A752,'True_Odds_Calculator_3-way'!B752,'True_Odds_Calculator_3-way'!C752,'Log_working_3-way'!B$1,'Log_working_3-way'!B$2)</f>
        <v>#NAME?</v>
      </c>
      <c r="F757" s="6" t="e">
        <f ca="1">IF('Log_working_3-way'!D757="","",1/'True_Odds_Calculator_3-way'!N752+1/'True_Odds_Calculator_3-way'!O752+1/'True_Odds_Calculator_3-way'!#REF!-1)</f>
        <v>#NAME?</v>
      </c>
      <c r="H757" s="6" t="e">
        <f ca="1">IF('Log_working_3-way'!$D757="","",'True_Odds_Calculator_3-way'!N752/'True_Odds_Calculator_3-way'!A752-1)</f>
        <v>#NAME?</v>
      </c>
      <c r="I757" s="6" t="e">
        <f ca="1">IF('Log_working_3-way'!$D757="","",'True_Odds_Calculator_3-way'!O752/'True_Odds_Calculator_3-way'!B752-1)</f>
        <v>#NAME?</v>
      </c>
      <c r="J757" s="6" t="e">
        <f ca="1">IF('Log_working_3-way'!$D757="","",'True_Odds_Calculator_3-way'!#REF!/'True_Odds_Calculator_3-way'!C752-1)</f>
        <v>#NAME?</v>
      </c>
      <c r="K757" s="6" t="e">
        <f ca="1">IF('Log_working_3-way'!$D757="","",1/'True_Odds_Calculator_3-way'!A752+1/'True_Odds_Calculator_3-way'!B752+1/'True_Odds_Calculator_3-way'!C752-1)</f>
        <v>#NAME?</v>
      </c>
    </row>
    <row r="758" spans="4:11" x14ac:dyDescent="0.25">
      <c r="D758" t="e">
        <f ca="1">solve_for_c('True_Odds_Calculator_3-way'!A753,'True_Odds_Calculator_3-way'!B753,'True_Odds_Calculator_3-way'!C753,'Log_working_3-way'!B$1,'Log_working_3-way'!B$2)</f>
        <v>#NAME?</v>
      </c>
      <c r="F758" s="6" t="e">
        <f ca="1">IF('Log_working_3-way'!D758="","",1/'True_Odds_Calculator_3-way'!N753+1/'True_Odds_Calculator_3-way'!O753+1/'True_Odds_Calculator_3-way'!#REF!-1)</f>
        <v>#NAME?</v>
      </c>
      <c r="H758" s="6" t="e">
        <f ca="1">IF('Log_working_3-way'!$D758="","",'True_Odds_Calculator_3-way'!N753/'True_Odds_Calculator_3-way'!A753-1)</f>
        <v>#NAME?</v>
      </c>
      <c r="I758" s="6" t="e">
        <f ca="1">IF('Log_working_3-way'!$D758="","",'True_Odds_Calculator_3-way'!O753/'True_Odds_Calculator_3-way'!B753-1)</f>
        <v>#NAME?</v>
      </c>
      <c r="J758" s="6" t="e">
        <f ca="1">IF('Log_working_3-way'!$D758="","",'True_Odds_Calculator_3-way'!#REF!/'True_Odds_Calculator_3-way'!C753-1)</f>
        <v>#NAME?</v>
      </c>
      <c r="K758" s="6" t="e">
        <f ca="1">IF('Log_working_3-way'!$D758="","",1/'True_Odds_Calculator_3-way'!A753+1/'True_Odds_Calculator_3-way'!B753+1/'True_Odds_Calculator_3-way'!C753-1)</f>
        <v>#NAME?</v>
      </c>
    </row>
    <row r="759" spans="4:11" x14ac:dyDescent="0.25">
      <c r="D759" t="e">
        <f ca="1">solve_for_c('True_Odds_Calculator_3-way'!A754,'True_Odds_Calculator_3-way'!B754,'True_Odds_Calculator_3-way'!C754,'Log_working_3-way'!B$1,'Log_working_3-way'!B$2)</f>
        <v>#NAME?</v>
      </c>
      <c r="F759" s="6" t="e">
        <f ca="1">IF('Log_working_3-way'!D759="","",1/'True_Odds_Calculator_3-way'!N754+1/'True_Odds_Calculator_3-way'!O754+1/'True_Odds_Calculator_3-way'!#REF!-1)</f>
        <v>#NAME?</v>
      </c>
      <c r="H759" s="6" t="e">
        <f ca="1">IF('Log_working_3-way'!$D759="","",'True_Odds_Calculator_3-way'!N754/'True_Odds_Calculator_3-way'!A754-1)</f>
        <v>#NAME?</v>
      </c>
      <c r="I759" s="6" t="e">
        <f ca="1">IF('Log_working_3-way'!$D759="","",'True_Odds_Calculator_3-way'!O754/'True_Odds_Calculator_3-way'!B754-1)</f>
        <v>#NAME?</v>
      </c>
      <c r="J759" s="6" t="e">
        <f ca="1">IF('Log_working_3-way'!$D759="","",'True_Odds_Calculator_3-way'!#REF!/'True_Odds_Calculator_3-way'!C754-1)</f>
        <v>#NAME?</v>
      </c>
      <c r="K759" s="6" t="e">
        <f ca="1">IF('Log_working_3-way'!$D759="","",1/'True_Odds_Calculator_3-way'!A754+1/'True_Odds_Calculator_3-way'!B754+1/'True_Odds_Calculator_3-way'!C754-1)</f>
        <v>#NAME?</v>
      </c>
    </row>
    <row r="760" spans="4:11" x14ac:dyDescent="0.25">
      <c r="D760" t="e">
        <f ca="1">solve_for_c('True_Odds_Calculator_3-way'!A755,'True_Odds_Calculator_3-way'!B755,'True_Odds_Calculator_3-way'!C755,'Log_working_3-way'!B$1,'Log_working_3-way'!B$2)</f>
        <v>#NAME?</v>
      </c>
      <c r="F760" s="6" t="e">
        <f ca="1">IF('Log_working_3-way'!D760="","",1/'True_Odds_Calculator_3-way'!N755+1/'True_Odds_Calculator_3-way'!O755+1/'True_Odds_Calculator_3-way'!#REF!-1)</f>
        <v>#NAME?</v>
      </c>
      <c r="H760" s="6" t="e">
        <f ca="1">IF('Log_working_3-way'!$D760="","",'True_Odds_Calculator_3-way'!N755/'True_Odds_Calculator_3-way'!A755-1)</f>
        <v>#NAME?</v>
      </c>
      <c r="I760" s="6" t="e">
        <f ca="1">IF('Log_working_3-way'!$D760="","",'True_Odds_Calculator_3-way'!O755/'True_Odds_Calculator_3-way'!B755-1)</f>
        <v>#NAME?</v>
      </c>
      <c r="J760" s="6" t="e">
        <f ca="1">IF('Log_working_3-way'!$D760="","",'True_Odds_Calculator_3-way'!#REF!/'True_Odds_Calculator_3-way'!C755-1)</f>
        <v>#NAME?</v>
      </c>
      <c r="K760" s="6" t="e">
        <f ca="1">IF('Log_working_3-way'!$D760="","",1/'True_Odds_Calculator_3-way'!A755+1/'True_Odds_Calculator_3-way'!B755+1/'True_Odds_Calculator_3-way'!C755-1)</f>
        <v>#NAME?</v>
      </c>
    </row>
    <row r="761" spans="4:11" x14ac:dyDescent="0.25">
      <c r="D761" t="e">
        <f ca="1">solve_for_c('True_Odds_Calculator_3-way'!A756,'True_Odds_Calculator_3-way'!B756,'True_Odds_Calculator_3-way'!C756,'Log_working_3-way'!B$1,'Log_working_3-way'!B$2)</f>
        <v>#NAME?</v>
      </c>
      <c r="F761" s="6" t="e">
        <f ca="1">IF('Log_working_3-way'!D761="","",1/'True_Odds_Calculator_3-way'!N756+1/'True_Odds_Calculator_3-way'!O756+1/'True_Odds_Calculator_3-way'!#REF!-1)</f>
        <v>#NAME?</v>
      </c>
      <c r="H761" s="6" t="e">
        <f ca="1">IF('Log_working_3-way'!$D761="","",'True_Odds_Calculator_3-way'!N756/'True_Odds_Calculator_3-way'!A756-1)</f>
        <v>#NAME?</v>
      </c>
      <c r="I761" s="6" t="e">
        <f ca="1">IF('Log_working_3-way'!$D761="","",'True_Odds_Calculator_3-way'!O756/'True_Odds_Calculator_3-way'!B756-1)</f>
        <v>#NAME?</v>
      </c>
      <c r="J761" s="6" t="e">
        <f ca="1">IF('Log_working_3-way'!$D761="","",'True_Odds_Calculator_3-way'!#REF!/'True_Odds_Calculator_3-way'!C756-1)</f>
        <v>#NAME?</v>
      </c>
      <c r="K761" s="6" t="e">
        <f ca="1">IF('Log_working_3-way'!$D761="","",1/'True_Odds_Calculator_3-way'!A756+1/'True_Odds_Calculator_3-way'!B756+1/'True_Odds_Calculator_3-way'!C756-1)</f>
        <v>#NAME?</v>
      </c>
    </row>
    <row r="762" spans="4:11" x14ac:dyDescent="0.25">
      <c r="D762" t="e">
        <f ca="1">solve_for_c('True_Odds_Calculator_3-way'!A757,'True_Odds_Calculator_3-way'!B757,'True_Odds_Calculator_3-way'!C757,'Log_working_3-way'!B$1,'Log_working_3-way'!B$2)</f>
        <v>#NAME?</v>
      </c>
      <c r="F762" s="6" t="e">
        <f ca="1">IF('Log_working_3-way'!D762="","",1/'True_Odds_Calculator_3-way'!N757+1/'True_Odds_Calculator_3-way'!O757+1/'True_Odds_Calculator_3-way'!#REF!-1)</f>
        <v>#NAME?</v>
      </c>
      <c r="H762" s="6" t="e">
        <f ca="1">IF('Log_working_3-way'!$D762="","",'True_Odds_Calculator_3-way'!N757/'True_Odds_Calculator_3-way'!A757-1)</f>
        <v>#NAME?</v>
      </c>
      <c r="I762" s="6" t="e">
        <f ca="1">IF('Log_working_3-way'!$D762="","",'True_Odds_Calculator_3-way'!O757/'True_Odds_Calculator_3-way'!B757-1)</f>
        <v>#NAME?</v>
      </c>
      <c r="J762" s="6" t="e">
        <f ca="1">IF('Log_working_3-way'!$D762="","",'True_Odds_Calculator_3-way'!#REF!/'True_Odds_Calculator_3-way'!C757-1)</f>
        <v>#NAME?</v>
      </c>
      <c r="K762" s="6" t="e">
        <f ca="1">IF('Log_working_3-way'!$D762="","",1/'True_Odds_Calculator_3-way'!A757+1/'True_Odds_Calculator_3-way'!B757+1/'True_Odds_Calculator_3-way'!C757-1)</f>
        <v>#NAME?</v>
      </c>
    </row>
    <row r="763" spans="4:11" x14ac:dyDescent="0.25">
      <c r="D763" t="e">
        <f ca="1">solve_for_c('True_Odds_Calculator_3-way'!A758,'True_Odds_Calculator_3-way'!B758,'True_Odds_Calculator_3-way'!C758,'Log_working_3-way'!B$1,'Log_working_3-way'!B$2)</f>
        <v>#NAME?</v>
      </c>
      <c r="F763" s="6" t="e">
        <f ca="1">IF('Log_working_3-way'!D763="","",1/'True_Odds_Calculator_3-way'!N758+1/'True_Odds_Calculator_3-way'!O758+1/'True_Odds_Calculator_3-way'!#REF!-1)</f>
        <v>#NAME?</v>
      </c>
      <c r="H763" s="6" t="e">
        <f ca="1">IF('Log_working_3-way'!$D763="","",'True_Odds_Calculator_3-way'!N758/'True_Odds_Calculator_3-way'!A758-1)</f>
        <v>#NAME?</v>
      </c>
      <c r="I763" s="6" t="e">
        <f ca="1">IF('Log_working_3-way'!$D763="","",'True_Odds_Calculator_3-way'!O758/'True_Odds_Calculator_3-way'!B758-1)</f>
        <v>#NAME?</v>
      </c>
      <c r="J763" s="6" t="e">
        <f ca="1">IF('Log_working_3-way'!$D763="","",'True_Odds_Calculator_3-way'!#REF!/'True_Odds_Calculator_3-way'!C758-1)</f>
        <v>#NAME?</v>
      </c>
      <c r="K763" s="6" t="e">
        <f ca="1">IF('Log_working_3-way'!$D763="","",1/'True_Odds_Calculator_3-way'!A758+1/'True_Odds_Calculator_3-way'!B758+1/'True_Odds_Calculator_3-way'!C758-1)</f>
        <v>#NAME?</v>
      </c>
    </row>
    <row r="764" spans="4:11" x14ac:dyDescent="0.25">
      <c r="D764" t="e">
        <f ca="1">solve_for_c('True_Odds_Calculator_3-way'!A759,'True_Odds_Calculator_3-way'!B759,'True_Odds_Calculator_3-way'!C759,'Log_working_3-way'!B$1,'Log_working_3-way'!B$2)</f>
        <v>#NAME?</v>
      </c>
      <c r="F764" s="6" t="e">
        <f ca="1">IF('Log_working_3-way'!D764="","",1/'True_Odds_Calculator_3-way'!N759+1/'True_Odds_Calculator_3-way'!O759+1/'True_Odds_Calculator_3-way'!#REF!-1)</f>
        <v>#NAME?</v>
      </c>
      <c r="H764" s="6" t="e">
        <f ca="1">IF('Log_working_3-way'!$D764="","",'True_Odds_Calculator_3-way'!N759/'True_Odds_Calculator_3-way'!A759-1)</f>
        <v>#NAME?</v>
      </c>
      <c r="I764" s="6" t="e">
        <f ca="1">IF('Log_working_3-way'!$D764="","",'True_Odds_Calculator_3-way'!O759/'True_Odds_Calculator_3-way'!B759-1)</f>
        <v>#NAME?</v>
      </c>
      <c r="J764" s="6" t="e">
        <f ca="1">IF('Log_working_3-way'!$D764="","",'True_Odds_Calculator_3-way'!#REF!/'True_Odds_Calculator_3-way'!C759-1)</f>
        <v>#NAME?</v>
      </c>
      <c r="K764" s="6" t="e">
        <f ca="1">IF('Log_working_3-way'!$D764="","",1/'True_Odds_Calculator_3-way'!A759+1/'True_Odds_Calculator_3-way'!B759+1/'True_Odds_Calculator_3-way'!C759-1)</f>
        <v>#NAME?</v>
      </c>
    </row>
    <row r="765" spans="4:11" x14ac:dyDescent="0.25">
      <c r="D765" t="e">
        <f ca="1">solve_for_c('True_Odds_Calculator_3-way'!A760,'True_Odds_Calculator_3-way'!B760,'True_Odds_Calculator_3-way'!C760,'Log_working_3-way'!B$1,'Log_working_3-way'!B$2)</f>
        <v>#NAME?</v>
      </c>
      <c r="F765" s="6" t="e">
        <f ca="1">IF('Log_working_3-way'!D765="","",1/'True_Odds_Calculator_3-way'!N760+1/'True_Odds_Calculator_3-way'!O760+1/'True_Odds_Calculator_3-way'!#REF!-1)</f>
        <v>#NAME?</v>
      </c>
      <c r="H765" s="6" t="e">
        <f ca="1">IF('Log_working_3-way'!$D765="","",'True_Odds_Calculator_3-way'!N760/'True_Odds_Calculator_3-way'!A760-1)</f>
        <v>#NAME?</v>
      </c>
      <c r="I765" s="6" t="e">
        <f ca="1">IF('Log_working_3-way'!$D765="","",'True_Odds_Calculator_3-way'!O760/'True_Odds_Calculator_3-way'!B760-1)</f>
        <v>#NAME?</v>
      </c>
      <c r="J765" s="6" t="e">
        <f ca="1">IF('Log_working_3-way'!$D765="","",'True_Odds_Calculator_3-way'!#REF!/'True_Odds_Calculator_3-way'!C760-1)</f>
        <v>#NAME?</v>
      </c>
      <c r="K765" s="6" t="e">
        <f ca="1">IF('Log_working_3-way'!$D765="","",1/'True_Odds_Calculator_3-way'!A760+1/'True_Odds_Calculator_3-way'!B760+1/'True_Odds_Calculator_3-way'!C760-1)</f>
        <v>#NAME?</v>
      </c>
    </row>
    <row r="766" spans="4:11" x14ac:dyDescent="0.25">
      <c r="D766" t="e">
        <f ca="1">solve_for_c('True_Odds_Calculator_3-way'!A761,'True_Odds_Calculator_3-way'!B761,'True_Odds_Calculator_3-way'!C761,'Log_working_3-way'!B$1,'Log_working_3-way'!B$2)</f>
        <v>#NAME?</v>
      </c>
      <c r="F766" s="6" t="e">
        <f ca="1">IF('Log_working_3-way'!D766="","",1/'True_Odds_Calculator_3-way'!N761+1/'True_Odds_Calculator_3-way'!O761+1/'True_Odds_Calculator_3-way'!#REF!-1)</f>
        <v>#NAME?</v>
      </c>
      <c r="H766" s="6" t="e">
        <f ca="1">IF('Log_working_3-way'!$D766="","",'True_Odds_Calculator_3-way'!N761/'True_Odds_Calculator_3-way'!A761-1)</f>
        <v>#NAME?</v>
      </c>
      <c r="I766" s="6" t="e">
        <f ca="1">IF('Log_working_3-way'!$D766="","",'True_Odds_Calculator_3-way'!O761/'True_Odds_Calculator_3-way'!B761-1)</f>
        <v>#NAME?</v>
      </c>
      <c r="J766" s="6" t="e">
        <f ca="1">IF('Log_working_3-way'!$D766="","",'True_Odds_Calculator_3-way'!#REF!/'True_Odds_Calculator_3-way'!C761-1)</f>
        <v>#NAME?</v>
      </c>
      <c r="K766" s="6" t="e">
        <f ca="1">IF('Log_working_3-way'!$D766="","",1/'True_Odds_Calculator_3-way'!A761+1/'True_Odds_Calculator_3-way'!B761+1/'True_Odds_Calculator_3-way'!C761-1)</f>
        <v>#NAME?</v>
      </c>
    </row>
    <row r="767" spans="4:11" x14ac:dyDescent="0.25">
      <c r="D767" t="e">
        <f ca="1">solve_for_c('True_Odds_Calculator_3-way'!A762,'True_Odds_Calculator_3-way'!B762,'True_Odds_Calculator_3-way'!C762,'Log_working_3-way'!B$1,'Log_working_3-way'!B$2)</f>
        <v>#NAME?</v>
      </c>
      <c r="F767" s="6" t="e">
        <f ca="1">IF('Log_working_3-way'!D767="","",1/'True_Odds_Calculator_3-way'!N762+1/'True_Odds_Calculator_3-way'!O762+1/'True_Odds_Calculator_3-way'!#REF!-1)</f>
        <v>#NAME?</v>
      </c>
      <c r="H767" s="6" t="e">
        <f ca="1">IF('Log_working_3-way'!$D767="","",'True_Odds_Calculator_3-way'!N762/'True_Odds_Calculator_3-way'!A762-1)</f>
        <v>#NAME?</v>
      </c>
      <c r="I767" s="6" t="e">
        <f ca="1">IF('Log_working_3-way'!$D767="","",'True_Odds_Calculator_3-way'!O762/'True_Odds_Calculator_3-way'!B762-1)</f>
        <v>#NAME?</v>
      </c>
      <c r="J767" s="6" t="e">
        <f ca="1">IF('Log_working_3-way'!$D767="","",'True_Odds_Calculator_3-way'!#REF!/'True_Odds_Calculator_3-way'!C762-1)</f>
        <v>#NAME?</v>
      </c>
      <c r="K767" s="6" t="e">
        <f ca="1">IF('Log_working_3-way'!$D767="","",1/'True_Odds_Calculator_3-way'!A762+1/'True_Odds_Calculator_3-way'!B762+1/'True_Odds_Calculator_3-way'!C762-1)</f>
        <v>#NAME?</v>
      </c>
    </row>
    <row r="768" spans="4:11" x14ac:dyDescent="0.25">
      <c r="D768" t="e">
        <f ca="1">solve_for_c('True_Odds_Calculator_3-way'!A763,'True_Odds_Calculator_3-way'!B763,'True_Odds_Calculator_3-way'!C763,'Log_working_3-way'!B$1,'Log_working_3-way'!B$2)</f>
        <v>#NAME?</v>
      </c>
      <c r="F768" s="6" t="e">
        <f ca="1">IF('Log_working_3-way'!D768="","",1/'True_Odds_Calculator_3-way'!N763+1/'True_Odds_Calculator_3-way'!O763+1/'True_Odds_Calculator_3-way'!#REF!-1)</f>
        <v>#NAME?</v>
      </c>
      <c r="H768" s="6" t="e">
        <f ca="1">IF('Log_working_3-way'!$D768="","",'True_Odds_Calculator_3-way'!N763/'True_Odds_Calculator_3-way'!A763-1)</f>
        <v>#NAME?</v>
      </c>
      <c r="I768" s="6" t="e">
        <f ca="1">IF('Log_working_3-way'!$D768="","",'True_Odds_Calculator_3-way'!O763/'True_Odds_Calculator_3-way'!B763-1)</f>
        <v>#NAME?</v>
      </c>
      <c r="J768" s="6" t="e">
        <f ca="1">IF('Log_working_3-way'!$D768="","",'True_Odds_Calculator_3-way'!#REF!/'True_Odds_Calculator_3-way'!C763-1)</f>
        <v>#NAME?</v>
      </c>
      <c r="K768" s="6" t="e">
        <f ca="1">IF('Log_working_3-way'!$D768="","",1/'True_Odds_Calculator_3-way'!A763+1/'True_Odds_Calculator_3-way'!B763+1/'True_Odds_Calculator_3-way'!C763-1)</f>
        <v>#NAME?</v>
      </c>
    </row>
    <row r="769" spans="4:11" x14ac:dyDescent="0.25">
      <c r="D769" t="e">
        <f ca="1">solve_for_c('True_Odds_Calculator_3-way'!A764,'True_Odds_Calculator_3-way'!B764,'True_Odds_Calculator_3-way'!C764,'Log_working_3-way'!B$1,'Log_working_3-way'!B$2)</f>
        <v>#NAME?</v>
      </c>
      <c r="F769" s="6" t="e">
        <f ca="1">IF('Log_working_3-way'!D769="","",1/'True_Odds_Calculator_3-way'!N764+1/'True_Odds_Calculator_3-way'!O764+1/'True_Odds_Calculator_3-way'!#REF!-1)</f>
        <v>#NAME?</v>
      </c>
      <c r="H769" s="6" t="e">
        <f ca="1">IF('Log_working_3-way'!$D769="","",'True_Odds_Calculator_3-way'!N764/'True_Odds_Calculator_3-way'!A764-1)</f>
        <v>#NAME?</v>
      </c>
      <c r="I769" s="6" t="e">
        <f ca="1">IF('Log_working_3-way'!$D769="","",'True_Odds_Calculator_3-way'!O764/'True_Odds_Calculator_3-way'!B764-1)</f>
        <v>#NAME?</v>
      </c>
      <c r="J769" s="6" t="e">
        <f ca="1">IF('Log_working_3-way'!$D769="","",'True_Odds_Calculator_3-way'!#REF!/'True_Odds_Calculator_3-way'!C764-1)</f>
        <v>#NAME?</v>
      </c>
      <c r="K769" s="6" t="e">
        <f ca="1">IF('Log_working_3-way'!$D769="","",1/'True_Odds_Calculator_3-way'!A764+1/'True_Odds_Calculator_3-way'!B764+1/'True_Odds_Calculator_3-way'!C764-1)</f>
        <v>#NAME?</v>
      </c>
    </row>
    <row r="770" spans="4:11" x14ac:dyDescent="0.25">
      <c r="D770" t="e">
        <f ca="1">solve_for_c('True_Odds_Calculator_3-way'!A765,'True_Odds_Calculator_3-way'!B765,'True_Odds_Calculator_3-way'!C765,'Log_working_3-way'!B$1,'Log_working_3-way'!B$2)</f>
        <v>#NAME?</v>
      </c>
      <c r="F770" s="6" t="e">
        <f ca="1">IF('Log_working_3-way'!D770="","",1/'True_Odds_Calculator_3-way'!N765+1/'True_Odds_Calculator_3-way'!O765+1/'True_Odds_Calculator_3-way'!#REF!-1)</f>
        <v>#NAME?</v>
      </c>
      <c r="H770" s="6" t="e">
        <f ca="1">IF('Log_working_3-way'!$D770="","",'True_Odds_Calculator_3-way'!N765/'True_Odds_Calculator_3-way'!A765-1)</f>
        <v>#NAME?</v>
      </c>
      <c r="I770" s="6" t="e">
        <f ca="1">IF('Log_working_3-way'!$D770="","",'True_Odds_Calculator_3-way'!O765/'True_Odds_Calculator_3-way'!B765-1)</f>
        <v>#NAME?</v>
      </c>
      <c r="J770" s="6" t="e">
        <f ca="1">IF('Log_working_3-way'!$D770="","",'True_Odds_Calculator_3-way'!#REF!/'True_Odds_Calculator_3-way'!C765-1)</f>
        <v>#NAME?</v>
      </c>
      <c r="K770" s="6" t="e">
        <f ca="1">IF('Log_working_3-way'!$D770="","",1/'True_Odds_Calculator_3-way'!A765+1/'True_Odds_Calculator_3-way'!B765+1/'True_Odds_Calculator_3-way'!C765-1)</f>
        <v>#NAME?</v>
      </c>
    </row>
    <row r="771" spans="4:11" x14ac:dyDescent="0.25">
      <c r="D771" t="e">
        <f ca="1">solve_for_c('True_Odds_Calculator_3-way'!A766,'True_Odds_Calculator_3-way'!B766,'True_Odds_Calculator_3-way'!C766,'Log_working_3-way'!B$1,'Log_working_3-way'!B$2)</f>
        <v>#NAME?</v>
      </c>
      <c r="F771" s="6" t="e">
        <f ca="1">IF('Log_working_3-way'!D771="","",1/'True_Odds_Calculator_3-way'!N766+1/'True_Odds_Calculator_3-way'!O766+1/'True_Odds_Calculator_3-way'!#REF!-1)</f>
        <v>#NAME?</v>
      </c>
      <c r="H771" s="6" t="e">
        <f ca="1">IF('Log_working_3-way'!$D771="","",'True_Odds_Calculator_3-way'!N766/'True_Odds_Calculator_3-way'!A766-1)</f>
        <v>#NAME?</v>
      </c>
      <c r="I771" s="6" t="e">
        <f ca="1">IF('Log_working_3-way'!$D771="","",'True_Odds_Calculator_3-way'!O766/'True_Odds_Calculator_3-way'!B766-1)</f>
        <v>#NAME?</v>
      </c>
      <c r="J771" s="6" t="e">
        <f ca="1">IF('Log_working_3-way'!$D771="","",'True_Odds_Calculator_3-way'!#REF!/'True_Odds_Calculator_3-way'!C766-1)</f>
        <v>#NAME?</v>
      </c>
      <c r="K771" s="6" t="e">
        <f ca="1">IF('Log_working_3-way'!$D771="","",1/'True_Odds_Calculator_3-way'!A766+1/'True_Odds_Calculator_3-way'!B766+1/'True_Odds_Calculator_3-way'!C766-1)</f>
        <v>#NAME?</v>
      </c>
    </row>
    <row r="772" spans="4:11" x14ac:dyDescent="0.25">
      <c r="D772" t="e">
        <f ca="1">solve_for_c('True_Odds_Calculator_3-way'!A767,'True_Odds_Calculator_3-way'!B767,'True_Odds_Calculator_3-way'!C767,'Log_working_3-way'!B$1,'Log_working_3-way'!B$2)</f>
        <v>#NAME?</v>
      </c>
      <c r="F772" s="6" t="e">
        <f ca="1">IF('Log_working_3-way'!D772="","",1/'True_Odds_Calculator_3-way'!N767+1/'True_Odds_Calculator_3-way'!O767+1/'True_Odds_Calculator_3-way'!#REF!-1)</f>
        <v>#NAME?</v>
      </c>
      <c r="H772" s="6" t="e">
        <f ca="1">IF('Log_working_3-way'!$D772="","",'True_Odds_Calculator_3-way'!N767/'True_Odds_Calculator_3-way'!A767-1)</f>
        <v>#NAME?</v>
      </c>
      <c r="I772" s="6" t="e">
        <f ca="1">IF('Log_working_3-way'!$D772="","",'True_Odds_Calculator_3-way'!O767/'True_Odds_Calculator_3-way'!B767-1)</f>
        <v>#NAME?</v>
      </c>
      <c r="J772" s="6" t="e">
        <f ca="1">IF('Log_working_3-way'!$D772="","",'True_Odds_Calculator_3-way'!#REF!/'True_Odds_Calculator_3-way'!C767-1)</f>
        <v>#NAME?</v>
      </c>
      <c r="K772" s="6" t="e">
        <f ca="1">IF('Log_working_3-way'!$D772="","",1/'True_Odds_Calculator_3-way'!A767+1/'True_Odds_Calculator_3-way'!B767+1/'True_Odds_Calculator_3-way'!C767-1)</f>
        <v>#NAME?</v>
      </c>
    </row>
    <row r="773" spans="4:11" x14ac:dyDescent="0.25">
      <c r="D773" t="e">
        <f ca="1">solve_for_c('True_Odds_Calculator_3-way'!A768,'True_Odds_Calculator_3-way'!B768,'True_Odds_Calculator_3-way'!C768,'Log_working_3-way'!B$1,'Log_working_3-way'!B$2)</f>
        <v>#NAME?</v>
      </c>
      <c r="F773" s="6" t="e">
        <f ca="1">IF('Log_working_3-way'!D773="","",1/'True_Odds_Calculator_3-way'!N768+1/'True_Odds_Calculator_3-way'!O768+1/'True_Odds_Calculator_3-way'!#REF!-1)</f>
        <v>#NAME?</v>
      </c>
      <c r="H773" s="6" t="e">
        <f ca="1">IF('Log_working_3-way'!$D773="","",'True_Odds_Calculator_3-way'!N768/'True_Odds_Calculator_3-way'!A768-1)</f>
        <v>#NAME?</v>
      </c>
      <c r="I773" s="6" t="e">
        <f ca="1">IF('Log_working_3-way'!$D773="","",'True_Odds_Calculator_3-way'!O768/'True_Odds_Calculator_3-way'!B768-1)</f>
        <v>#NAME?</v>
      </c>
      <c r="J773" s="6" t="e">
        <f ca="1">IF('Log_working_3-way'!$D773="","",'True_Odds_Calculator_3-way'!#REF!/'True_Odds_Calculator_3-way'!C768-1)</f>
        <v>#NAME?</v>
      </c>
      <c r="K773" s="6" t="e">
        <f ca="1">IF('Log_working_3-way'!$D773="","",1/'True_Odds_Calculator_3-way'!A768+1/'True_Odds_Calculator_3-way'!B768+1/'True_Odds_Calculator_3-way'!C768-1)</f>
        <v>#NAME?</v>
      </c>
    </row>
    <row r="774" spans="4:11" x14ac:dyDescent="0.25">
      <c r="D774" t="e">
        <f ca="1">solve_for_c('True_Odds_Calculator_3-way'!A769,'True_Odds_Calculator_3-way'!B769,'True_Odds_Calculator_3-way'!C769,'Log_working_3-way'!B$1,'Log_working_3-way'!B$2)</f>
        <v>#NAME?</v>
      </c>
      <c r="F774" s="6" t="e">
        <f ca="1">IF('Log_working_3-way'!D774="","",1/'True_Odds_Calculator_3-way'!N769+1/'True_Odds_Calculator_3-way'!O769+1/'True_Odds_Calculator_3-way'!#REF!-1)</f>
        <v>#NAME?</v>
      </c>
      <c r="H774" s="6" t="e">
        <f ca="1">IF('Log_working_3-way'!$D774="","",'True_Odds_Calculator_3-way'!N769/'True_Odds_Calculator_3-way'!A769-1)</f>
        <v>#NAME?</v>
      </c>
      <c r="I774" s="6" t="e">
        <f ca="1">IF('Log_working_3-way'!$D774="","",'True_Odds_Calculator_3-way'!O769/'True_Odds_Calculator_3-way'!B769-1)</f>
        <v>#NAME?</v>
      </c>
      <c r="J774" s="6" t="e">
        <f ca="1">IF('Log_working_3-way'!$D774="","",'True_Odds_Calculator_3-way'!#REF!/'True_Odds_Calculator_3-way'!C769-1)</f>
        <v>#NAME?</v>
      </c>
      <c r="K774" s="6" t="e">
        <f ca="1">IF('Log_working_3-way'!$D774="","",1/'True_Odds_Calculator_3-way'!A769+1/'True_Odds_Calculator_3-way'!B769+1/'True_Odds_Calculator_3-way'!C769-1)</f>
        <v>#NAME?</v>
      </c>
    </row>
    <row r="775" spans="4:11" x14ac:dyDescent="0.25">
      <c r="D775" t="e">
        <f ca="1">solve_for_c('True_Odds_Calculator_3-way'!A770,'True_Odds_Calculator_3-way'!B770,'True_Odds_Calculator_3-way'!C770,'Log_working_3-way'!B$1,'Log_working_3-way'!B$2)</f>
        <v>#NAME?</v>
      </c>
      <c r="F775" s="6" t="e">
        <f ca="1">IF('Log_working_3-way'!D775="","",1/'True_Odds_Calculator_3-way'!N770+1/'True_Odds_Calculator_3-way'!O770+1/'True_Odds_Calculator_3-way'!#REF!-1)</f>
        <v>#NAME?</v>
      </c>
      <c r="H775" s="6" t="e">
        <f ca="1">IF('Log_working_3-way'!$D775="","",'True_Odds_Calculator_3-way'!N770/'True_Odds_Calculator_3-way'!A770-1)</f>
        <v>#NAME?</v>
      </c>
      <c r="I775" s="6" t="e">
        <f ca="1">IF('Log_working_3-way'!$D775="","",'True_Odds_Calculator_3-way'!O770/'True_Odds_Calculator_3-way'!B770-1)</f>
        <v>#NAME?</v>
      </c>
      <c r="J775" s="6" t="e">
        <f ca="1">IF('Log_working_3-way'!$D775="","",'True_Odds_Calculator_3-way'!#REF!/'True_Odds_Calculator_3-way'!C770-1)</f>
        <v>#NAME?</v>
      </c>
      <c r="K775" s="6" t="e">
        <f ca="1">IF('Log_working_3-way'!$D775="","",1/'True_Odds_Calculator_3-way'!A770+1/'True_Odds_Calculator_3-way'!B770+1/'True_Odds_Calculator_3-way'!C770-1)</f>
        <v>#NAME?</v>
      </c>
    </row>
    <row r="776" spans="4:11" x14ac:dyDescent="0.25">
      <c r="D776" t="e">
        <f ca="1">solve_for_c('True_Odds_Calculator_3-way'!A771,'True_Odds_Calculator_3-way'!B771,'True_Odds_Calculator_3-way'!C771,'Log_working_3-way'!B$1,'Log_working_3-way'!B$2)</f>
        <v>#NAME?</v>
      </c>
      <c r="F776" s="6" t="e">
        <f ca="1">IF('Log_working_3-way'!D776="","",1/'True_Odds_Calculator_3-way'!N771+1/'True_Odds_Calculator_3-way'!O771+1/'True_Odds_Calculator_3-way'!#REF!-1)</f>
        <v>#NAME?</v>
      </c>
      <c r="H776" s="6" t="e">
        <f ca="1">IF('Log_working_3-way'!$D776="","",'True_Odds_Calculator_3-way'!N771/'True_Odds_Calculator_3-way'!A771-1)</f>
        <v>#NAME?</v>
      </c>
      <c r="I776" s="6" t="e">
        <f ca="1">IF('Log_working_3-way'!$D776="","",'True_Odds_Calculator_3-way'!O771/'True_Odds_Calculator_3-way'!B771-1)</f>
        <v>#NAME?</v>
      </c>
      <c r="J776" s="6" t="e">
        <f ca="1">IF('Log_working_3-way'!$D776="","",'True_Odds_Calculator_3-way'!#REF!/'True_Odds_Calculator_3-way'!C771-1)</f>
        <v>#NAME?</v>
      </c>
      <c r="K776" s="6" t="e">
        <f ca="1">IF('Log_working_3-way'!$D776="","",1/'True_Odds_Calculator_3-way'!A771+1/'True_Odds_Calculator_3-way'!B771+1/'True_Odds_Calculator_3-way'!C771-1)</f>
        <v>#NAME?</v>
      </c>
    </row>
    <row r="777" spans="4:11" x14ac:dyDescent="0.25">
      <c r="D777" t="e">
        <f ca="1">solve_for_c('True_Odds_Calculator_3-way'!A772,'True_Odds_Calculator_3-way'!B772,'True_Odds_Calculator_3-way'!C772,'Log_working_3-way'!B$1,'Log_working_3-way'!B$2)</f>
        <v>#NAME?</v>
      </c>
      <c r="F777" s="6" t="e">
        <f ca="1">IF('Log_working_3-way'!D777="","",1/'True_Odds_Calculator_3-way'!N772+1/'True_Odds_Calculator_3-way'!O772+1/'True_Odds_Calculator_3-way'!#REF!-1)</f>
        <v>#NAME?</v>
      </c>
      <c r="H777" s="6" t="e">
        <f ca="1">IF('Log_working_3-way'!$D777="","",'True_Odds_Calculator_3-way'!N772/'True_Odds_Calculator_3-way'!A772-1)</f>
        <v>#NAME?</v>
      </c>
      <c r="I777" s="6" t="e">
        <f ca="1">IF('Log_working_3-way'!$D777="","",'True_Odds_Calculator_3-way'!O772/'True_Odds_Calculator_3-way'!B772-1)</f>
        <v>#NAME?</v>
      </c>
      <c r="J777" s="6" t="e">
        <f ca="1">IF('Log_working_3-way'!$D777="","",'True_Odds_Calculator_3-way'!#REF!/'True_Odds_Calculator_3-way'!C772-1)</f>
        <v>#NAME?</v>
      </c>
      <c r="K777" s="6" t="e">
        <f ca="1">IF('Log_working_3-way'!$D777="","",1/'True_Odds_Calculator_3-way'!A772+1/'True_Odds_Calculator_3-way'!B772+1/'True_Odds_Calculator_3-way'!C772-1)</f>
        <v>#NAME?</v>
      </c>
    </row>
    <row r="778" spans="4:11" x14ac:dyDescent="0.25">
      <c r="D778" t="e">
        <f ca="1">solve_for_c('True_Odds_Calculator_3-way'!A773,'True_Odds_Calculator_3-way'!B773,'True_Odds_Calculator_3-way'!C773,'Log_working_3-way'!B$1,'Log_working_3-way'!B$2)</f>
        <v>#NAME?</v>
      </c>
      <c r="F778" s="6" t="e">
        <f ca="1">IF('Log_working_3-way'!D778="","",1/'True_Odds_Calculator_3-way'!N773+1/'True_Odds_Calculator_3-way'!O773+1/'True_Odds_Calculator_3-way'!#REF!-1)</f>
        <v>#NAME?</v>
      </c>
      <c r="H778" s="6" t="e">
        <f ca="1">IF('Log_working_3-way'!$D778="","",'True_Odds_Calculator_3-way'!N773/'True_Odds_Calculator_3-way'!A773-1)</f>
        <v>#NAME?</v>
      </c>
      <c r="I778" s="6" t="e">
        <f ca="1">IF('Log_working_3-way'!$D778="","",'True_Odds_Calculator_3-way'!O773/'True_Odds_Calculator_3-way'!B773-1)</f>
        <v>#NAME?</v>
      </c>
      <c r="J778" s="6" t="e">
        <f ca="1">IF('Log_working_3-way'!$D778="","",'True_Odds_Calculator_3-way'!#REF!/'True_Odds_Calculator_3-way'!C773-1)</f>
        <v>#NAME?</v>
      </c>
      <c r="K778" s="6" t="e">
        <f ca="1">IF('Log_working_3-way'!$D778="","",1/'True_Odds_Calculator_3-way'!A773+1/'True_Odds_Calculator_3-way'!B773+1/'True_Odds_Calculator_3-way'!C773-1)</f>
        <v>#NAME?</v>
      </c>
    </row>
    <row r="779" spans="4:11" x14ac:dyDescent="0.25">
      <c r="D779" t="e">
        <f ca="1">solve_for_c('True_Odds_Calculator_3-way'!A774,'True_Odds_Calculator_3-way'!B774,'True_Odds_Calculator_3-way'!C774,'Log_working_3-way'!B$1,'Log_working_3-way'!B$2)</f>
        <v>#NAME?</v>
      </c>
      <c r="F779" s="6" t="e">
        <f ca="1">IF('Log_working_3-way'!D779="","",1/'True_Odds_Calculator_3-way'!N774+1/'True_Odds_Calculator_3-way'!O774+1/'True_Odds_Calculator_3-way'!#REF!-1)</f>
        <v>#NAME?</v>
      </c>
      <c r="H779" s="6" t="e">
        <f ca="1">IF('Log_working_3-way'!$D779="","",'True_Odds_Calculator_3-way'!N774/'True_Odds_Calculator_3-way'!A774-1)</f>
        <v>#NAME?</v>
      </c>
      <c r="I779" s="6" t="e">
        <f ca="1">IF('Log_working_3-way'!$D779="","",'True_Odds_Calculator_3-way'!O774/'True_Odds_Calculator_3-way'!B774-1)</f>
        <v>#NAME?</v>
      </c>
      <c r="J779" s="6" t="e">
        <f ca="1">IF('Log_working_3-way'!$D779="","",'True_Odds_Calculator_3-way'!#REF!/'True_Odds_Calculator_3-way'!C774-1)</f>
        <v>#NAME?</v>
      </c>
      <c r="K779" s="6" t="e">
        <f ca="1">IF('Log_working_3-way'!$D779="","",1/'True_Odds_Calculator_3-way'!A774+1/'True_Odds_Calculator_3-way'!B774+1/'True_Odds_Calculator_3-way'!C774-1)</f>
        <v>#NAME?</v>
      </c>
    </row>
    <row r="780" spans="4:11" x14ac:dyDescent="0.25">
      <c r="D780" t="e">
        <f ca="1">solve_for_c('True_Odds_Calculator_3-way'!A775,'True_Odds_Calculator_3-way'!B775,'True_Odds_Calculator_3-way'!C775,'Log_working_3-way'!B$1,'Log_working_3-way'!B$2)</f>
        <v>#NAME?</v>
      </c>
      <c r="F780" s="6" t="e">
        <f ca="1">IF('Log_working_3-way'!D780="","",1/'True_Odds_Calculator_3-way'!N775+1/'True_Odds_Calculator_3-way'!O775+1/'True_Odds_Calculator_3-way'!#REF!-1)</f>
        <v>#NAME?</v>
      </c>
      <c r="H780" s="6" t="e">
        <f ca="1">IF('Log_working_3-way'!$D780="","",'True_Odds_Calculator_3-way'!N775/'True_Odds_Calculator_3-way'!A775-1)</f>
        <v>#NAME?</v>
      </c>
      <c r="I780" s="6" t="e">
        <f ca="1">IF('Log_working_3-way'!$D780="","",'True_Odds_Calculator_3-way'!O775/'True_Odds_Calculator_3-way'!B775-1)</f>
        <v>#NAME?</v>
      </c>
      <c r="J780" s="6" t="e">
        <f ca="1">IF('Log_working_3-way'!$D780="","",'True_Odds_Calculator_3-way'!#REF!/'True_Odds_Calculator_3-way'!C775-1)</f>
        <v>#NAME?</v>
      </c>
      <c r="K780" s="6" t="e">
        <f ca="1">IF('Log_working_3-way'!$D780="","",1/'True_Odds_Calculator_3-way'!A775+1/'True_Odds_Calculator_3-way'!B775+1/'True_Odds_Calculator_3-way'!C775-1)</f>
        <v>#NAME?</v>
      </c>
    </row>
    <row r="781" spans="4:11" x14ac:dyDescent="0.25">
      <c r="D781" t="e">
        <f ca="1">solve_for_c('True_Odds_Calculator_3-way'!A776,'True_Odds_Calculator_3-way'!B776,'True_Odds_Calculator_3-way'!C776,'Log_working_3-way'!B$1,'Log_working_3-way'!B$2)</f>
        <v>#NAME?</v>
      </c>
      <c r="F781" s="6" t="e">
        <f ca="1">IF('Log_working_3-way'!D781="","",1/'True_Odds_Calculator_3-way'!N776+1/'True_Odds_Calculator_3-way'!O776+1/'True_Odds_Calculator_3-way'!#REF!-1)</f>
        <v>#NAME?</v>
      </c>
      <c r="H781" s="6" t="e">
        <f ca="1">IF('Log_working_3-way'!$D781="","",'True_Odds_Calculator_3-way'!N776/'True_Odds_Calculator_3-way'!A776-1)</f>
        <v>#NAME?</v>
      </c>
      <c r="I781" s="6" t="e">
        <f ca="1">IF('Log_working_3-way'!$D781="","",'True_Odds_Calculator_3-way'!O776/'True_Odds_Calculator_3-way'!B776-1)</f>
        <v>#NAME?</v>
      </c>
      <c r="J781" s="6" t="e">
        <f ca="1">IF('Log_working_3-way'!$D781="","",'True_Odds_Calculator_3-way'!#REF!/'True_Odds_Calculator_3-way'!C776-1)</f>
        <v>#NAME?</v>
      </c>
      <c r="K781" s="6" t="e">
        <f ca="1">IF('Log_working_3-way'!$D781="","",1/'True_Odds_Calculator_3-way'!A776+1/'True_Odds_Calculator_3-way'!B776+1/'True_Odds_Calculator_3-way'!C776-1)</f>
        <v>#NAME?</v>
      </c>
    </row>
    <row r="782" spans="4:11" x14ac:dyDescent="0.25">
      <c r="D782" t="e">
        <f ca="1">solve_for_c('True_Odds_Calculator_3-way'!A777,'True_Odds_Calculator_3-way'!B777,'True_Odds_Calculator_3-way'!C777,'Log_working_3-way'!B$1,'Log_working_3-way'!B$2)</f>
        <v>#NAME?</v>
      </c>
      <c r="F782" s="6" t="e">
        <f ca="1">IF('Log_working_3-way'!D782="","",1/'True_Odds_Calculator_3-way'!N777+1/'True_Odds_Calculator_3-way'!O777+1/'True_Odds_Calculator_3-way'!#REF!-1)</f>
        <v>#NAME?</v>
      </c>
      <c r="H782" s="6" t="e">
        <f ca="1">IF('Log_working_3-way'!$D782="","",'True_Odds_Calculator_3-way'!N777/'True_Odds_Calculator_3-way'!A777-1)</f>
        <v>#NAME?</v>
      </c>
      <c r="I782" s="6" t="e">
        <f ca="1">IF('Log_working_3-way'!$D782="","",'True_Odds_Calculator_3-way'!O777/'True_Odds_Calculator_3-way'!B777-1)</f>
        <v>#NAME?</v>
      </c>
      <c r="J782" s="6" t="e">
        <f ca="1">IF('Log_working_3-way'!$D782="","",'True_Odds_Calculator_3-way'!#REF!/'True_Odds_Calculator_3-way'!C777-1)</f>
        <v>#NAME?</v>
      </c>
      <c r="K782" s="6" t="e">
        <f ca="1">IF('Log_working_3-way'!$D782="","",1/'True_Odds_Calculator_3-way'!A777+1/'True_Odds_Calculator_3-way'!B777+1/'True_Odds_Calculator_3-way'!C777-1)</f>
        <v>#NAME?</v>
      </c>
    </row>
    <row r="783" spans="4:11" x14ac:dyDescent="0.25">
      <c r="D783" t="e">
        <f ca="1">solve_for_c('True_Odds_Calculator_3-way'!A778,'True_Odds_Calculator_3-way'!B778,'True_Odds_Calculator_3-way'!C778,'Log_working_3-way'!B$1,'Log_working_3-way'!B$2)</f>
        <v>#NAME?</v>
      </c>
      <c r="F783" s="6" t="e">
        <f ca="1">IF('Log_working_3-way'!D783="","",1/'True_Odds_Calculator_3-way'!N778+1/'True_Odds_Calculator_3-way'!O778+1/'True_Odds_Calculator_3-way'!#REF!-1)</f>
        <v>#NAME?</v>
      </c>
      <c r="H783" s="6" t="e">
        <f ca="1">IF('Log_working_3-way'!$D783="","",'True_Odds_Calculator_3-way'!N778/'True_Odds_Calculator_3-way'!A778-1)</f>
        <v>#NAME?</v>
      </c>
      <c r="I783" s="6" t="e">
        <f ca="1">IF('Log_working_3-way'!$D783="","",'True_Odds_Calculator_3-way'!O778/'True_Odds_Calculator_3-way'!B778-1)</f>
        <v>#NAME?</v>
      </c>
      <c r="J783" s="6" t="e">
        <f ca="1">IF('Log_working_3-way'!$D783="","",'True_Odds_Calculator_3-way'!#REF!/'True_Odds_Calculator_3-way'!C778-1)</f>
        <v>#NAME?</v>
      </c>
      <c r="K783" s="6" t="e">
        <f ca="1">IF('Log_working_3-way'!$D783="","",1/'True_Odds_Calculator_3-way'!A778+1/'True_Odds_Calculator_3-way'!B778+1/'True_Odds_Calculator_3-way'!C778-1)</f>
        <v>#NAME?</v>
      </c>
    </row>
    <row r="784" spans="4:11" x14ac:dyDescent="0.25">
      <c r="D784" t="e">
        <f ca="1">solve_for_c('True_Odds_Calculator_3-way'!A779,'True_Odds_Calculator_3-way'!B779,'True_Odds_Calculator_3-way'!C779,'Log_working_3-way'!B$1,'Log_working_3-way'!B$2)</f>
        <v>#NAME?</v>
      </c>
      <c r="F784" s="6" t="e">
        <f ca="1">IF('Log_working_3-way'!D784="","",1/'True_Odds_Calculator_3-way'!N779+1/'True_Odds_Calculator_3-way'!O779+1/'True_Odds_Calculator_3-way'!#REF!-1)</f>
        <v>#NAME?</v>
      </c>
      <c r="H784" s="6" t="e">
        <f ca="1">IF('Log_working_3-way'!$D784="","",'True_Odds_Calculator_3-way'!N779/'True_Odds_Calculator_3-way'!A779-1)</f>
        <v>#NAME?</v>
      </c>
      <c r="I784" s="6" t="e">
        <f ca="1">IF('Log_working_3-way'!$D784="","",'True_Odds_Calculator_3-way'!O779/'True_Odds_Calculator_3-way'!B779-1)</f>
        <v>#NAME?</v>
      </c>
      <c r="J784" s="6" t="e">
        <f ca="1">IF('Log_working_3-way'!$D784="","",'True_Odds_Calculator_3-way'!#REF!/'True_Odds_Calculator_3-way'!C779-1)</f>
        <v>#NAME?</v>
      </c>
      <c r="K784" s="6" t="e">
        <f ca="1">IF('Log_working_3-way'!$D784="","",1/'True_Odds_Calculator_3-way'!A779+1/'True_Odds_Calculator_3-way'!B779+1/'True_Odds_Calculator_3-way'!C779-1)</f>
        <v>#NAME?</v>
      </c>
    </row>
    <row r="785" spans="4:11" x14ac:dyDescent="0.25">
      <c r="D785" t="e">
        <f ca="1">solve_for_c('True_Odds_Calculator_3-way'!A780,'True_Odds_Calculator_3-way'!B780,'True_Odds_Calculator_3-way'!C780,'Log_working_3-way'!B$1,'Log_working_3-way'!B$2)</f>
        <v>#NAME?</v>
      </c>
      <c r="F785" s="6" t="e">
        <f ca="1">IF('Log_working_3-way'!D785="","",1/'True_Odds_Calculator_3-way'!N780+1/'True_Odds_Calculator_3-way'!O780+1/'True_Odds_Calculator_3-way'!#REF!-1)</f>
        <v>#NAME?</v>
      </c>
      <c r="H785" s="6" t="e">
        <f ca="1">IF('Log_working_3-way'!$D785="","",'True_Odds_Calculator_3-way'!N780/'True_Odds_Calculator_3-way'!A780-1)</f>
        <v>#NAME?</v>
      </c>
      <c r="I785" s="6" t="e">
        <f ca="1">IF('Log_working_3-way'!$D785="","",'True_Odds_Calculator_3-way'!O780/'True_Odds_Calculator_3-way'!B780-1)</f>
        <v>#NAME?</v>
      </c>
      <c r="J785" s="6" t="e">
        <f ca="1">IF('Log_working_3-way'!$D785="","",'True_Odds_Calculator_3-way'!#REF!/'True_Odds_Calculator_3-way'!C780-1)</f>
        <v>#NAME?</v>
      </c>
      <c r="K785" s="6" t="e">
        <f ca="1">IF('Log_working_3-way'!$D785="","",1/'True_Odds_Calculator_3-way'!A780+1/'True_Odds_Calculator_3-way'!B780+1/'True_Odds_Calculator_3-way'!C780-1)</f>
        <v>#NAME?</v>
      </c>
    </row>
    <row r="786" spans="4:11" x14ac:dyDescent="0.25">
      <c r="D786" t="e">
        <f ca="1">solve_for_c('True_Odds_Calculator_3-way'!A781,'True_Odds_Calculator_3-way'!B781,'True_Odds_Calculator_3-way'!C781,'Log_working_3-way'!B$1,'Log_working_3-way'!B$2)</f>
        <v>#NAME?</v>
      </c>
      <c r="F786" s="6" t="e">
        <f ca="1">IF('Log_working_3-way'!D786="","",1/'True_Odds_Calculator_3-way'!N781+1/'True_Odds_Calculator_3-way'!O781+1/'True_Odds_Calculator_3-way'!#REF!-1)</f>
        <v>#NAME?</v>
      </c>
      <c r="H786" s="6" t="e">
        <f ca="1">IF('Log_working_3-way'!$D786="","",'True_Odds_Calculator_3-way'!N781/'True_Odds_Calculator_3-way'!A781-1)</f>
        <v>#NAME?</v>
      </c>
      <c r="I786" s="6" t="e">
        <f ca="1">IF('Log_working_3-way'!$D786="","",'True_Odds_Calculator_3-way'!O781/'True_Odds_Calculator_3-way'!B781-1)</f>
        <v>#NAME?</v>
      </c>
      <c r="J786" s="6" t="e">
        <f ca="1">IF('Log_working_3-way'!$D786="","",'True_Odds_Calculator_3-way'!#REF!/'True_Odds_Calculator_3-way'!C781-1)</f>
        <v>#NAME?</v>
      </c>
      <c r="K786" s="6" t="e">
        <f ca="1">IF('Log_working_3-way'!$D786="","",1/'True_Odds_Calculator_3-way'!A781+1/'True_Odds_Calculator_3-way'!B781+1/'True_Odds_Calculator_3-way'!C781-1)</f>
        <v>#NAME?</v>
      </c>
    </row>
    <row r="787" spans="4:11" x14ac:dyDescent="0.25">
      <c r="D787" t="e">
        <f ca="1">solve_for_c('True_Odds_Calculator_3-way'!A782,'True_Odds_Calculator_3-way'!B782,'True_Odds_Calculator_3-way'!C782,'Log_working_3-way'!B$1,'Log_working_3-way'!B$2)</f>
        <v>#NAME?</v>
      </c>
      <c r="F787" s="6" t="e">
        <f ca="1">IF('Log_working_3-way'!D787="","",1/'True_Odds_Calculator_3-way'!N782+1/'True_Odds_Calculator_3-way'!O782+1/'True_Odds_Calculator_3-way'!#REF!-1)</f>
        <v>#NAME?</v>
      </c>
      <c r="H787" s="6" t="e">
        <f ca="1">IF('Log_working_3-way'!$D787="","",'True_Odds_Calculator_3-way'!N782/'True_Odds_Calculator_3-way'!A782-1)</f>
        <v>#NAME?</v>
      </c>
      <c r="I787" s="6" t="e">
        <f ca="1">IF('Log_working_3-way'!$D787="","",'True_Odds_Calculator_3-way'!O782/'True_Odds_Calculator_3-way'!B782-1)</f>
        <v>#NAME?</v>
      </c>
      <c r="J787" s="6" t="e">
        <f ca="1">IF('Log_working_3-way'!$D787="","",'True_Odds_Calculator_3-way'!#REF!/'True_Odds_Calculator_3-way'!C782-1)</f>
        <v>#NAME?</v>
      </c>
      <c r="K787" s="6" t="e">
        <f ca="1">IF('Log_working_3-way'!$D787="","",1/'True_Odds_Calculator_3-way'!A782+1/'True_Odds_Calculator_3-way'!B782+1/'True_Odds_Calculator_3-way'!C782-1)</f>
        <v>#NAME?</v>
      </c>
    </row>
    <row r="788" spans="4:11" x14ac:dyDescent="0.25">
      <c r="D788" t="e">
        <f ca="1">solve_for_c('True_Odds_Calculator_3-way'!A783,'True_Odds_Calculator_3-way'!B783,'True_Odds_Calculator_3-way'!C783,'Log_working_3-way'!B$1,'Log_working_3-way'!B$2)</f>
        <v>#NAME?</v>
      </c>
      <c r="F788" s="6" t="e">
        <f ca="1">IF('Log_working_3-way'!D788="","",1/'True_Odds_Calculator_3-way'!N783+1/'True_Odds_Calculator_3-way'!O783+1/'True_Odds_Calculator_3-way'!#REF!-1)</f>
        <v>#NAME?</v>
      </c>
      <c r="H788" s="6" t="e">
        <f ca="1">IF('Log_working_3-way'!$D788="","",'True_Odds_Calculator_3-way'!N783/'True_Odds_Calculator_3-way'!A783-1)</f>
        <v>#NAME?</v>
      </c>
      <c r="I788" s="6" t="e">
        <f ca="1">IF('Log_working_3-way'!$D788="","",'True_Odds_Calculator_3-way'!O783/'True_Odds_Calculator_3-way'!B783-1)</f>
        <v>#NAME?</v>
      </c>
      <c r="J788" s="6" t="e">
        <f ca="1">IF('Log_working_3-way'!$D788="","",'True_Odds_Calculator_3-way'!#REF!/'True_Odds_Calculator_3-way'!C783-1)</f>
        <v>#NAME?</v>
      </c>
      <c r="K788" s="6" t="e">
        <f ca="1">IF('Log_working_3-way'!$D788="","",1/'True_Odds_Calculator_3-way'!A783+1/'True_Odds_Calculator_3-way'!B783+1/'True_Odds_Calculator_3-way'!C783-1)</f>
        <v>#NAME?</v>
      </c>
    </row>
    <row r="789" spans="4:11" x14ac:dyDescent="0.25">
      <c r="D789" t="e">
        <f ca="1">solve_for_c('True_Odds_Calculator_3-way'!A784,'True_Odds_Calculator_3-way'!B784,'True_Odds_Calculator_3-way'!C784,'Log_working_3-way'!B$1,'Log_working_3-way'!B$2)</f>
        <v>#NAME?</v>
      </c>
      <c r="F789" s="6" t="e">
        <f ca="1">IF('Log_working_3-way'!D789="","",1/'True_Odds_Calculator_3-way'!N784+1/'True_Odds_Calculator_3-way'!O784+1/'True_Odds_Calculator_3-way'!#REF!-1)</f>
        <v>#NAME?</v>
      </c>
      <c r="H789" s="6" t="e">
        <f ca="1">IF('Log_working_3-way'!$D789="","",'True_Odds_Calculator_3-way'!N784/'True_Odds_Calculator_3-way'!A784-1)</f>
        <v>#NAME?</v>
      </c>
      <c r="I789" s="6" t="e">
        <f ca="1">IF('Log_working_3-way'!$D789="","",'True_Odds_Calculator_3-way'!O784/'True_Odds_Calculator_3-way'!B784-1)</f>
        <v>#NAME?</v>
      </c>
      <c r="J789" s="6" t="e">
        <f ca="1">IF('Log_working_3-way'!$D789="","",'True_Odds_Calculator_3-way'!#REF!/'True_Odds_Calculator_3-way'!C784-1)</f>
        <v>#NAME?</v>
      </c>
      <c r="K789" s="6" t="e">
        <f ca="1">IF('Log_working_3-way'!$D789="","",1/'True_Odds_Calculator_3-way'!A784+1/'True_Odds_Calculator_3-way'!B784+1/'True_Odds_Calculator_3-way'!C784-1)</f>
        <v>#NAME?</v>
      </c>
    </row>
    <row r="790" spans="4:11" x14ac:dyDescent="0.25">
      <c r="D790" t="e">
        <f ca="1">solve_for_c('True_Odds_Calculator_3-way'!A785,'True_Odds_Calculator_3-way'!B785,'True_Odds_Calculator_3-way'!C785,'Log_working_3-way'!B$1,'Log_working_3-way'!B$2)</f>
        <v>#NAME?</v>
      </c>
      <c r="F790" s="6" t="e">
        <f ca="1">IF('Log_working_3-way'!D790="","",1/'True_Odds_Calculator_3-way'!N785+1/'True_Odds_Calculator_3-way'!O785+1/'True_Odds_Calculator_3-way'!#REF!-1)</f>
        <v>#NAME?</v>
      </c>
      <c r="H790" s="6" t="e">
        <f ca="1">IF('Log_working_3-way'!$D790="","",'True_Odds_Calculator_3-way'!N785/'True_Odds_Calculator_3-way'!A785-1)</f>
        <v>#NAME?</v>
      </c>
      <c r="I790" s="6" t="e">
        <f ca="1">IF('Log_working_3-way'!$D790="","",'True_Odds_Calculator_3-way'!O785/'True_Odds_Calculator_3-way'!B785-1)</f>
        <v>#NAME?</v>
      </c>
      <c r="J790" s="6" t="e">
        <f ca="1">IF('Log_working_3-way'!$D790="","",'True_Odds_Calculator_3-way'!#REF!/'True_Odds_Calculator_3-way'!C785-1)</f>
        <v>#NAME?</v>
      </c>
      <c r="K790" s="6" t="e">
        <f ca="1">IF('Log_working_3-way'!$D790="","",1/'True_Odds_Calculator_3-way'!A785+1/'True_Odds_Calculator_3-way'!B785+1/'True_Odds_Calculator_3-way'!C785-1)</f>
        <v>#NAME?</v>
      </c>
    </row>
    <row r="791" spans="4:11" x14ac:dyDescent="0.25">
      <c r="D791" t="e">
        <f ca="1">solve_for_c('True_Odds_Calculator_3-way'!A786,'True_Odds_Calculator_3-way'!B786,'True_Odds_Calculator_3-way'!C786,'Log_working_3-way'!B$1,'Log_working_3-way'!B$2)</f>
        <v>#NAME?</v>
      </c>
      <c r="F791" s="6" t="e">
        <f ca="1">IF('Log_working_3-way'!D791="","",1/'True_Odds_Calculator_3-way'!N786+1/'True_Odds_Calculator_3-way'!O786+1/'True_Odds_Calculator_3-way'!#REF!-1)</f>
        <v>#NAME?</v>
      </c>
      <c r="H791" s="6" t="e">
        <f ca="1">IF('Log_working_3-way'!$D791="","",'True_Odds_Calculator_3-way'!N786/'True_Odds_Calculator_3-way'!A786-1)</f>
        <v>#NAME?</v>
      </c>
      <c r="I791" s="6" t="e">
        <f ca="1">IF('Log_working_3-way'!$D791="","",'True_Odds_Calculator_3-way'!O786/'True_Odds_Calculator_3-way'!B786-1)</f>
        <v>#NAME?</v>
      </c>
      <c r="J791" s="6" t="e">
        <f ca="1">IF('Log_working_3-way'!$D791="","",'True_Odds_Calculator_3-way'!#REF!/'True_Odds_Calculator_3-way'!C786-1)</f>
        <v>#NAME?</v>
      </c>
      <c r="K791" s="6" t="e">
        <f ca="1">IF('Log_working_3-way'!$D791="","",1/'True_Odds_Calculator_3-way'!A786+1/'True_Odds_Calculator_3-way'!B786+1/'True_Odds_Calculator_3-way'!C786-1)</f>
        <v>#NAME?</v>
      </c>
    </row>
    <row r="792" spans="4:11" x14ac:dyDescent="0.25">
      <c r="D792" t="e">
        <f ca="1">solve_for_c('True_Odds_Calculator_3-way'!A787,'True_Odds_Calculator_3-way'!B787,'True_Odds_Calculator_3-way'!C787,'Log_working_3-way'!B$1,'Log_working_3-way'!B$2)</f>
        <v>#NAME?</v>
      </c>
      <c r="F792" s="6" t="e">
        <f ca="1">IF('Log_working_3-way'!D792="","",1/'True_Odds_Calculator_3-way'!N787+1/'True_Odds_Calculator_3-way'!O787+1/'True_Odds_Calculator_3-way'!#REF!-1)</f>
        <v>#NAME?</v>
      </c>
      <c r="H792" s="6" t="e">
        <f ca="1">IF('Log_working_3-way'!$D792="","",'True_Odds_Calculator_3-way'!N787/'True_Odds_Calculator_3-way'!A787-1)</f>
        <v>#NAME?</v>
      </c>
      <c r="I792" s="6" t="e">
        <f ca="1">IF('Log_working_3-way'!$D792="","",'True_Odds_Calculator_3-way'!O787/'True_Odds_Calculator_3-way'!B787-1)</f>
        <v>#NAME?</v>
      </c>
      <c r="J792" s="6" t="e">
        <f ca="1">IF('Log_working_3-way'!$D792="","",'True_Odds_Calculator_3-way'!#REF!/'True_Odds_Calculator_3-way'!C787-1)</f>
        <v>#NAME?</v>
      </c>
      <c r="K792" s="6" t="e">
        <f ca="1">IF('Log_working_3-way'!$D792="","",1/'True_Odds_Calculator_3-way'!A787+1/'True_Odds_Calculator_3-way'!B787+1/'True_Odds_Calculator_3-way'!C787-1)</f>
        <v>#NAME?</v>
      </c>
    </row>
    <row r="793" spans="4:11" x14ac:dyDescent="0.25">
      <c r="D793" t="e">
        <f ca="1">solve_for_c('True_Odds_Calculator_3-way'!A788,'True_Odds_Calculator_3-way'!B788,'True_Odds_Calculator_3-way'!C788,'Log_working_3-way'!B$1,'Log_working_3-way'!B$2)</f>
        <v>#NAME?</v>
      </c>
      <c r="F793" s="6" t="e">
        <f ca="1">IF('Log_working_3-way'!D793="","",1/'True_Odds_Calculator_3-way'!N788+1/'True_Odds_Calculator_3-way'!O788+1/'True_Odds_Calculator_3-way'!#REF!-1)</f>
        <v>#NAME?</v>
      </c>
      <c r="H793" s="6" t="e">
        <f ca="1">IF('Log_working_3-way'!$D793="","",'True_Odds_Calculator_3-way'!N788/'True_Odds_Calculator_3-way'!A788-1)</f>
        <v>#NAME?</v>
      </c>
      <c r="I793" s="6" t="e">
        <f ca="1">IF('Log_working_3-way'!$D793="","",'True_Odds_Calculator_3-way'!O788/'True_Odds_Calculator_3-way'!B788-1)</f>
        <v>#NAME?</v>
      </c>
      <c r="J793" s="6" t="e">
        <f ca="1">IF('Log_working_3-way'!$D793="","",'True_Odds_Calculator_3-way'!#REF!/'True_Odds_Calculator_3-way'!C788-1)</f>
        <v>#NAME?</v>
      </c>
      <c r="K793" s="6" t="e">
        <f ca="1">IF('Log_working_3-way'!$D793="","",1/'True_Odds_Calculator_3-way'!A788+1/'True_Odds_Calculator_3-way'!B788+1/'True_Odds_Calculator_3-way'!C788-1)</f>
        <v>#NAME?</v>
      </c>
    </row>
    <row r="794" spans="4:11" x14ac:dyDescent="0.25">
      <c r="D794" t="e">
        <f ca="1">solve_for_c('True_Odds_Calculator_3-way'!A789,'True_Odds_Calculator_3-way'!B789,'True_Odds_Calculator_3-way'!C789,'Log_working_3-way'!B$1,'Log_working_3-way'!B$2)</f>
        <v>#NAME?</v>
      </c>
      <c r="F794" s="6" t="e">
        <f ca="1">IF('Log_working_3-way'!D794="","",1/'True_Odds_Calculator_3-way'!N789+1/'True_Odds_Calculator_3-way'!O789+1/'True_Odds_Calculator_3-way'!#REF!-1)</f>
        <v>#NAME?</v>
      </c>
      <c r="H794" s="6" t="e">
        <f ca="1">IF('Log_working_3-way'!$D794="","",'True_Odds_Calculator_3-way'!N789/'True_Odds_Calculator_3-way'!A789-1)</f>
        <v>#NAME?</v>
      </c>
      <c r="I794" s="6" t="e">
        <f ca="1">IF('Log_working_3-way'!$D794="","",'True_Odds_Calculator_3-way'!O789/'True_Odds_Calculator_3-way'!B789-1)</f>
        <v>#NAME?</v>
      </c>
      <c r="J794" s="6" t="e">
        <f ca="1">IF('Log_working_3-way'!$D794="","",'True_Odds_Calculator_3-way'!#REF!/'True_Odds_Calculator_3-way'!C789-1)</f>
        <v>#NAME?</v>
      </c>
      <c r="K794" s="6" t="e">
        <f ca="1">IF('Log_working_3-way'!$D794="","",1/'True_Odds_Calculator_3-way'!A789+1/'True_Odds_Calculator_3-way'!B789+1/'True_Odds_Calculator_3-way'!C789-1)</f>
        <v>#NAME?</v>
      </c>
    </row>
    <row r="795" spans="4:11" x14ac:dyDescent="0.25">
      <c r="D795" t="e">
        <f ca="1">solve_for_c('True_Odds_Calculator_3-way'!A790,'True_Odds_Calculator_3-way'!B790,'True_Odds_Calculator_3-way'!C790,'Log_working_3-way'!B$1,'Log_working_3-way'!B$2)</f>
        <v>#NAME?</v>
      </c>
      <c r="F795" s="6" t="e">
        <f ca="1">IF('Log_working_3-way'!D795="","",1/'True_Odds_Calculator_3-way'!N790+1/'True_Odds_Calculator_3-way'!O790+1/'True_Odds_Calculator_3-way'!#REF!-1)</f>
        <v>#NAME?</v>
      </c>
      <c r="H795" s="6" t="e">
        <f ca="1">IF('Log_working_3-way'!$D795="","",'True_Odds_Calculator_3-way'!N790/'True_Odds_Calculator_3-way'!A790-1)</f>
        <v>#NAME?</v>
      </c>
      <c r="I795" s="6" t="e">
        <f ca="1">IF('Log_working_3-way'!$D795="","",'True_Odds_Calculator_3-way'!O790/'True_Odds_Calculator_3-way'!B790-1)</f>
        <v>#NAME?</v>
      </c>
      <c r="J795" s="6" t="e">
        <f ca="1">IF('Log_working_3-way'!$D795="","",'True_Odds_Calculator_3-way'!#REF!/'True_Odds_Calculator_3-way'!C790-1)</f>
        <v>#NAME?</v>
      </c>
      <c r="K795" s="6" t="e">
        <f ca="1">IF('Log_working_3-way'!$D795="","",1/'True_Odds_Calculator_3-way'!A790+1/'True_Odds_Calculator_3-way'!B790+1/'True_Odds_Calculator_3-way'!C790-1)</f>
        <v>#NAME?</v>
      </c>
    </row>
    <row r="796" spans="4:11" x14ac:dyDescent="0.25">
      <c r="D796" t="e">
        <f ca="1">solve_for_c('True_Odds_Calculator_3-way'!A791,'True_Odds_Calculator_3-way'!B791,'True_Odds_Calculator_3-way'!C791,'Log_working_3-way'!B$1,'Log_working_3-way'!B$2)</f>
        <v>#NAME?</v>
      </c>
      <c r="F796" s="6" t="e">
        <f ca="1">IF('Log_working_3-way'!D796="","",1/'True_Odds_Calculator_3-way'!N791+1/'True_Odds_Calculator_3-way'!O791+1/'True_Odds_Calculator_3-way'!#REF!-1)</f>
        <v>#NAME?</v>
      </c>
      <c r="H796" s="6" t="e">
        <f ca="1">IF('Log_working_3-way'!$D796="","",'True_Odds_Calculator_3-way'!N791/'True_Odds_Calculator_3-way'!A791-1)</f>
        <v>#NAME?</v>
      </c>
      <c r="I796" s="6" t="e">
        <f ca="1">IF('Log_working_3-way'!$D796="","",'True_Odds_Calculator_3-way'!O791/'True_Odds_Calculator_3-way'!B791-1)</f>
        <v>#NAME?</v>
      </c>
      <c r="J796" s="6" t="e">
        <f ca="1">IF('Log_working_3-way'!$D796="","",'True_Odds_Calculator_3-way'!#REF!/'True_Odds_Calculator_3-way'!C791-1)</f>
        <v>#NAME?</v>
      </c>
      <c r="K796" s="6" t="e">
        <f ca="1">IF('Log_working_3-way'!$D796="","",1/'True_Odds_Calculator_3-way'!A791+1/'True_Odds_Calculator_3-way'!B791+1/'True_Odds_Calculator_3-way'!C791-1)</f>
        <v>#NAME?</v>
      </c>
    </row>
    <row r="797" spans="4:11" x14ac:dyDescent="0.25">
      <c r="D797" t="e">
        <f ca="1">solve_for_c('True_Odds_Calculator_3-way'!A792,'True_Odds_Calculator_3-way'!B792,'True_Odds_Calculator_3-way'!C792,'Log_working_3-way'!B$1,'Log_working_3-way'!B$2)</f>
        <v>#NAME?</v>
      </c>
      <c r="F797" s="6" t="e">
        <f ca="1">IF('Log_working_3-way'!D797="","",1/'True_Odds_Calculator_3-way'!N792+1/'True_Odds_Calculator_3-way'!O792+1/'True_Odds_Calculator_3-way'!#REF!-1)</f>
        <v>#NAME?</v>
      </c>
      <c r="H797" s="6" t="e">
        <f ca="1">IF('Log_working_3-way'!$D797="","",'True_Odds_Calculator_3-way'!N792/'True_Odds_Calculator_3-way'!A792-1)</f>
        <v>#NAME?</v>
      </c>
      <c r="I797" s="6" t="e">
        <f ca="1">IF('Log_working_3-way'!$D797="","",'True_Odds_Calculator_3-way'!O792/'True_Odds_Calculator_3-way'!B792-1)</f>
        <v>#NAME?</v>
      </c>
      <c r="J797" s="6" t="e">
        <f ca="1">IF('Log_working_3-way'!$D797="","",'True_Odds_Calculator_3-way'!#REF!/'True_Odds_Calculator_3-way'!C792-1)</f>
        <v>#NAME?</v>
      </c>
      <c r="K797" s="6" t="e">
        <f ca="1">IF('Log_working_3-way'!$D797="","",1/'True_Odds_Calculator_3-way'!A792+1/'True_Odds_Calculator_3-way'!B792+1/'True_Odds_Calculator_3-way'!C792-1)</f>
        <v>#NAME?</v>
      </c>
    </row>
    <row r="798" spans="4:11" x14ac:dyDescent="0.25">
      <c r="D798" t="e">
        <f ca="1">solve_for_c('True_Odds_Calculator_3-way'!A793,'True_Odds_Calculator_3-way'!B793,'True_Odds_Calculator_3-way'!C793,'Log_working_3-way'!B$1,'Log_working_3-way'!B$2)</f>
        <v>#NAME?</v>
      </c>
      <c r="F798" s="6" t="e">
        <f ca="1">IF('Log_working_3-way'!D798="","",1/'True_Odds_Calculator_3-way'!N793+1/'True_Odds_Calculator_3-way'!O793+1/'True_Odds_Calculator_3-way'!#REF!-1)</f>
        <v>#NAME?</v>
      </c>
      <c r="H798" s="6" t="e">
        <f ca="1">IF('Log_working_3-way'!$D798="","",'True_Odds_Calculator_3-way'!N793/'True_Odds_Calculator_3-way'!A793-1)</f>
        <v>#NAME?</v>
      </c>
      <c r="I798" s="6" t="e">
        <f ca="1">IF('Log_working_3-way'!$D798="","",'True_Odds_Calculator_3-way'!O793/'True_Odds_Calculator_3-way'!B793-1)</f>
        <v>#NAME?</v>
      </c>
      <c r="J798" s="6" t="e">
        <f ca="1">IF('Log_working_3-way'!$D798="","",'True_Odds_Calculator_3-way'!#REF!/'True_Odds_Calculator_3-way'!C793-1)</f>
        <v>#NAME?</v>
      </c>
      <c r="K798" s="6" t="e">
        <f ca="1">IF('Log_working_3-way'!$D798="","",1/'True_Odds_Calculator_3-way'!A793+1/'True_Odds_Calculator_3-way'!B793+1/'True_Odds_Calculator_3-way'!C793-1)</f>
        <v>#NAME?</v>
      </c>
    </row>
    <row r="799" spans="4:11" x14ac:dyDescent="0.25">
      <c r="D799" t="e">
        <f ca="1">solve_for_c('True_Odds_Calculator_3-way'!A794,'True_Odds_Calculator_3-way'!B794,'True_Odds_Calculator_3-way'!C794,'Log_working_3-way'!B$1,'Log_working_3-way'!B$2)</f>
        <v>#NAME?</v>
      </c>
      <c r="F799" s="6" t="e">
        <f ca="1">IF('Log_working_3-way'!D799="","",1/'True_Odds_Calculator_3-way'!N794+1/'True_Odds_Calculator_3-way'!O794+1/'True_Odds_Calculator_3-way'!#REF!-1)</f>
        <v>#NAME?</v>
      </c>
      <c r="H799" s="6" t="e">
        <f ca="1">IF('Log_working_3-way'!$D799="","",'True_Odds_Calculator_3-way'!N794/'True_Odds_Calculator_3-way'!A794-1)</f>
        <v>#NAME?</v>
      </c>
      <c r="I799" s="6" t="e">
        <f ca="1">IF('Log_working_3-way'!$D799="","",'True_Odds_Calculator_3-way'!O794/'True_Odds_Calculator_3-way'!B794-1)</f>
        <v>#NAME?</v>
      </c>
      <c r="J799" s="6" t="e">
        <f ca="1">IF('Log_working_3-way'!$D799="","",'True_Odds_Calculator_3-way'!#REF!/'True_Odds_Calculator_3-way'!C794-1)</f>
        <v>#NAME?</v>
      </c>
      <c r="K799" s="6" t="e">
        <f ca="1">IF('Log_working_3-way'!$D799="","",1/'True_Odds_Calculator_3-way'!A794+1/'True_Odds_Calculator_3-way'!B794+1/'True_Odds_Calculator_3-way'!C794-1)</f>
        <v>#NAME?</v>
      </c>
    </row>
    <row r="800" spans="4:11" x14ac:dyDescent="0.25">
      <c r="D800" t="e">
        <f ca="1">solve_for_c('True_Odds_Calculator_3-way'!A795,'True_Odds_Calculator_3-way'!B795,'True_Odds_Calculator_3-way'!C795,'Log_working_3-way'!B$1,'Log_working_3-way'!B$2)</f>
        <v>#NAME?</v>
      </c>
      <c r="F800" s="6" t="e">
        <f ca="1">IF('Log_working_3-way'!D800="","",1/'True_Odds_Calculator_3-way'!N795+1/'True_Odds_Calculator_3-way'!O795+1/'True_Odds_Calculator_3-way'!#REF!-1)</f>
        <v>#NAME?</v>
      </c>
      <c r="H800" s="6" t="e">
        <f ca="1">IF('Log_working_3-way'!$D800="","",'True_Odds_Calculator_3-way'!N795/'True_Odds_Calculator_3-way'!A795-1)</f>
        <v>#NAME?</v>
      </c>
      <c r="I800" s="6" t="e">
        <f ca="1">IF('Log_working_3-way'!$D800="","",'True_Odds_Calculator_3-way'!O795/'True_Odds_Calculator_3-way'!B795-1)</f>
        <v>#NAME?</v>
      </c>
      <c r="J800" s="6" t="e">
        <f ca="1">IF('Log_working_3-way'!$D800="","",'True_Odds_Calculator_3-way'!#REF!/'True_Odds_Calculator_3-way'!C795-1)</f>
        <v>#NAME?</v>
      </c>
      <c r="K800" s="6" t="e">
        <f ca="1">IF('Log_working_3-way'!$D800="","",1/'True_Odds_Calculator_3-way'!A795+1/'True_Odds_Calculator_3-way'!B795+1/'True_Odds_Calculator_3-way'!C795-1)</f>
        <v>#NAME?</v>
      </c>
    </row>
    <row r="801" spans="4:11" x14ac:dyDescent="0.25">
      <c r="D801" t="e">
        <f ca="1">solve_for_c('True_Odds_Calculator_3-way'!A796,'True_Odds_Calculator_3-way'!B796,'True_Odds_Calculator_3-way'!C796,'Log_working_3-way'!B$1,'Log_working_3-way'!B$2)</f>
        <v>#NAME?</v>
      </c>
      <c r="F801" s="6" t="e">
        <f ca="1">IF('Log_working_3-way'!D801="","",1/'True_Odds_Calculator_3-way'!N796+1/'True_Odds_Calculator_3-way'!O796+1/'True_Odds_Calculator_3-way'!#REF!-1)</f>
        <v>#NAME?</v>
      </c>
      <c r="H801" s="6" t="e">
        <f ca="1">IF('Log_working_3-way'!$D801="","",'True_Odds_Calculator_3-way'!N796/'True_Odds_Calculator_3-way'!A796-1)</f>
        <v>#NAME?</v>
      </c>
      <c r="I801" s="6" t="e">
        <f ca="1">IF('Log_working_3-way'!$D801="","",'True_Odds_Calculator_3-way'!O796/'True_Odds_Calculator_3-way'!B796-1)</f>
        <v>#NAME?</v>
      </c>
      <c r="J801" s="6" t="e">
        <f ca="1">IF('Log_working_3-way'!$D801="","",'True_Odds_Calculator_3-way'!#REF!/'True_Odds_Calculator_3-way'!C796-1)</f>
        <v>#NAME?</v>
      </c>
      <c r="K801" s="6" t="e">
        <f ca="1">IF('Log_working_3-way'!$D801="","",1/'True_Odds_Calculator_3-way'!A796+1/'True_Odds_Calculator_3-way'!B796+1/'True_Odds_Calculator_3-way'!C796-1)</f>
        <v>#NAME?</v>
      </c>
    </row>
    <row r="802" spans="4:11" x14ac:dyDescent="0.25">
      <c r="D802" t="e">
        <f ca="1">solve_for_c('True_Odds_Calculator_3-way'!A797,'True_Odds_Calculator_3-way'!B797,'True_Odds_Calculator_3-way'!C797,'Log_working_3-way'!B$1,'Log_working_3-way'!B$2)</f>
        <v>#NAME?</v>
      </c>
      <c r="F802" s="6" t="e">
        <f ca="1">IF('Log_working_3-way'!D802="","",1/'True_Odds_Calculator_3-way'!N797+1/'True_Odds_Calculator_3-way'!O797+1/'True_Odds_Calculator_3-way'!#REF!-1)</f>
        <v>#NAME?</v>
      </c>
      <c r="H802" s="6" t="e">
        <f ca="1">IF('Log_working_3-way'!$D802="","",'True_Odds_Calculator_3-way'!N797/'True_Odds_Calculator_3-way'!A797-1)</f>
        <v>#NAME?</v>
      </c>
      <c r="I802" s="6" t="e">
        <f ca="1">IF('Log_working_3-way'!$D802="","",'True_Odds_Calculator_3-way'!O797/'True_Odds_Calculator_3-way'!B797-1)</f>
        <v>#NAME?</v>
      </c>
      <c r="J802" s="6" t="e">
        <f ca="1">IF('Log_working_3-way'!$D802="","",'True_Odds_Calculator_3-way'!#REF!/'True_Odds_Calculator_3-way'!C797-1)</f>
        <v>#NAME?</v>
      </c>
      <c r="K802" s="6" t="e">
        <f ca="1">IF('Log_working_3-way'!$D802="","",1/'True_Odds_Calculator_3-way'!A797+1/'True_Odds_Calculator_3-way'!B797+1/'True_Odds_Calculator_3-way'!C797-1)</f>
        <v>#NAME?</v>
      </c>
    </row>
    <row r="803" spans="4:11" x14ac:dyDescent="0.25">
      <c r="D803" t="e">
        <f ca="1">solve_for_c('True_Odds_Calculator_3-way'!A798,'True_Odds_Calculator_3-way'!B798,'True_Odds_Calculator_3-way'!C798,'Log_working_3-way'!B$1,'Log_working_3-way'!B$2)</f>
        <v>#NAME?</v>
      </c>
      <c r="F803" s="6" t="e">
        <f ca="1">IF('Log_working_3-way'!D803="","",1/'True_Odds_Calculator_3-way'!N798+1/'True_Odds_Calculator_3-way'!O798+1/'True_Odds_Calculator_3-way'!#REF!-1)</f>
        <v>#NAME?</v>
      </c>
      <c r="H803" s="6" t="e">
        <f ca="1">IF('Log_working_3-way'!$D803="","",'True_Odds_Calculator_3-way'!N798/'True_Odds_Calculator_3-way'!A798-1)</f>
        <v>#NAME?</v>
      </c>
      <c r="I803" s="6" t="e">
        <f ca="1">IF('Log_working_3-way'!$D803="","",'True_Odds_Calculator_3-way'!O798/'True_Odds_Calculator_3-way'!B798-1)</f>
        <v>#NAME?</v>
      </c>
      <c r="J803" s="6" t="e">
        <f ca="1">IF('Log_working_3-way'!$D803="","",'True_Odds_Calculator_3-way'!#REF!/'True_Odds_Calculator_3-way'!C798-1)</f>
        <v>#NAME?</v>
      </c>
      <c r="K803" s="6" t="e">
        <f ca="1">IF('Log_working_3-way'!$D803="","",1/'True_Odds_Calculator_3-way'!A798+1/'True_Odds_Calculator_3-way'!B798+1/'True_Odds_Calculator_3-way'!C798-1)</f>
        <v>#NAME?</v>
      </c>
    </row>
    <row r="804" spans="4:11" x14ac:dyDescent="0.25">
      <c r="D804" t="e">
        <f ca="1">solve_for_c('True_Odds_Calculator_3-way'!A799,'True_Odds_Calculator_3-way'!B799,'True_Odds_Calculator_3-way'!C799,'Log_working_3-way'!B$1,'Log_working_3-way'!B$2)</f>
        <v>#NAME?</v>
      </c>
      <c r="F804" s="6" t="e">
        <f ca="1">IF('Log_working_3-way'!D804="","",1/'True_Odds_Calculator_3-way'!N799+1/'True_Odds_Calculator_3-way'!O799+1/'True_Odds_Calculator_3-way'!#REF!-1)</f>
        <v>#NAME?</v>
      </c>
      <c r="H804" s="6" t="e">
        <f ca="1">IF('Log_working_3-way'!$D804="","",'True_Odds_Calculator_3-way'!N799/'True_Odds_Calculator_3-way'!A799-1)</f>
        <v>#NAME?</v>
      </c>
      <c r="I804" s="6" t="e">
        <f ca="1">IF('Log_working_3-way'!$D804="","",'True_Odds_Calculator_3-way'!O799/'True_Odds_Calculator_3-way'!B799-1)</f>
        <v>#NAME?</v>
      </c>
      <c r="J804" s="6" t="e">
        <f ca="1">IF('Log_working_3-way'!$D804="","",'True_Odds_Calculator_3-way'!#REF!/'True_Odds_Calculator_3-way'!C799-1)</f>
        <v>#NAME?</v>
      </c>
      <c r="K804" s="6" t="e">
        <f ca="1">IF('Log_working_3-way'!$D804="","",1/'True_Odds_Calculator_3-way'!A799+1/'True_Odds_Calculator_3-way'!B799+1/'True_Odds_Calculator_3-way'!C799-1)</f>
        <v>#NAME?</v>
      </c>
    </row>
    <row r="805" spans="4:11" x14ac:dyDescent="0.25">
      <c r="D805" t="e">
        <f ca="1">solve_for_c('True_Odds_Calculator_3-way'!A800,'True_Odds_Calculator_3-way'!B800,'True_Odds_Calculator_3-way'!C800,'Log_working_3-way'!B$1,'Log_working_3-way'!B$2)</f>
        <v>#NAME?</v>
      </c>
      <c r="F805" s="6" t="e">
        <f ca="1">IF('Log_working_3-way'!D805="","",1/'True_Odds_Calculator_3-way'!N800+1/'True_Odds_Calculator_3-way'!O800+1/'True_Odds_Calculator_3-way'!#REF!-1)</f>
        <v>#NAME?</v>
      </c>
      <c r="H805" s="6" t="e">
        <f ca="1">IF('Log_working_3-way'!$D805="","",'True_Odds_Calculator_3-way'!N800/'True_Odds_Calculator_3-way'!A800-1)</f>
        <v>#NAME?</v>
      </c>
      <c r="I805" s="6" t="e">
        <f ca="1">IF('Log_working_3-way'!$D805="","",'True_Odds_Calculator_3-way'!O800/'True_Odds_Calculator_3-way'!B800-1)</f>
        <v>#NAME?</v>
      </c>
      <c r="J805" s="6" t="e">
        <f ca="1">IF('Log_working_3-way'!$D805="","",'True_Odds_Calculator_3-way'!#REF!/'True_Odds_Calculator_3-way'!C800-1)</f>
        <v>#NAME?</v>
      </c>
      <c r="K805" s="6" t="e">
        <f ca="1">IF('Log_working_3-way'!$D805="","",1/'True_Odds_Calculator_3-way'!A800+1/'True_Odds_Calculator_3-way'!B800+1/'True_Odds_Calculator_3-way'!C800-1)</f>
        <v>#NAME?</v>
      </c>
    </row>
    <row r="806" spans="4:11" x14ac:dyDescent="0.25">
      <c r="D806" t="e">
        <f ca="1">solve_for_c('True_Odds_Calculator_3-way'!A801,'True_Odds_Calculator_3-way'!B801,'True_Odds_Calculator_3-way'!C801,'Log_working_3-way'!B$1,'Log_working_3-way'!B$2)</f>
        <v>#NAME?</v>
      </c>
      <c r="F806" s="6" t="e">
        <f ca="1">IF('Log_working_3-way'!D806="","",1/'True_Odds_Calculator_3-way'!N801+1/'True_Odds_Calculator_3-way'!O801+1/'True_Odds_Calculator_3-way'!#REF!-1)</f>
        <v>#NAME?</v>
      </c>
      <c r="H806" s="6" t="e">
        <f ca="1">IF('Log_working_3-way'!$D806="","",'True_Odds_Calculator_3-way'!N801/'True_Odds_Calculator_3-way'!A801-1)</f>
        <v>#NAME?</v>
      </c>
      <c r="I806" s="6" t="e">
        <f ca="1">IF('Log_working_3-way'!$D806="","",'True_Odds_Calculator_3-way'!O801/'True_Odds_Calculator_3-way'!B801-1)</f>
        <v>#NAME?</v>
      </c>
      <c r="J806" s="6" t="e">
        <f ca="1">IF('Log_working_3-way'!$D806="","",'True_Odds_Calculator_3-way'!#REF!/'True_Odds_Calculator_3-way'!C801-1)</f>
        <v>#NAME?</v>
      </c>
      <c r="K806" s="6" t="e">
        <f ca="1">IF('Log_working_3-way'!$D806="","",1/'True_Odds_Calculator_3-way'!A801+1/'True_Odds_Calculator_3-way'!B801+1/'True_Odds_Calculator_3-way'!C801-1)</f>
        <v>#NAME?</v>
      </c>
    </row>
    <row r="807" spans="4:11" x14ac:dyDescent="0.25">
      <c r="D807" t="e">
        <f ca="1">solve_for_c('True_Odds_Calculator_3-way'!A802,'True_Odds_Calculator_3-way'!B802,'True_Odds_Calculator_3-way'!C802,'Log_working_3-way'!B$1,'Log_working_3-way'!B$2)</f>
        <v>#NAME?</v>
      </c>
      <c r="F807" s="6" t="e">
        <f ca="1">IF('Log_working_3-way'!D807="","",1/'True_Odds_Calculator_3-way'!N802+1/'True_Odds_Calculator_3-way'!O802+1/'True_Odds_Calculator_3-way'!#REF!-1)</f>
        <v>#NAME?</v>
      </c>
      <c r="H807" s="6" t="e">
        <f ca="1">IF('Log_working_3-way'!$D807="","",'True_Odds_Calculator_3-way'!N802/'True_Odds_Calculator_3-way'!A802-1)</f>
        <v>#NAME?</v>
      </c>
      <c r="I807" s="6" t="e">
        <f ca="1">IF('Log_working_3-way'!$D807="","",'True_Odds_Calculator_3-way'!O802/'True_Odds_Calculator_3-way'!B802-1)</f>
        <v>#NAME?</v>
      </c>
      <c r="J807" s="6" t="e">
        <f ca="1">IF('Log_working_3-way'!$D807="","",'True_Odds_Calculator_3-way'!#REF!/'True_Odds_Calculator_3-way'!C802-1)</f>
        <v>#NAME?</v>
      </c>
      <c r="K807" s="6" t="e">
        <f ca="1">IF('Log_working_3-way'!$D807="","",1/'True_Odds_Calculator_3-way'!A802+1/'True_Odds_Calculator_3-way'!B802+1/'True_Odds_Calculator_3-way'!C802-1)</f>
        <v>#NAME?</v>
      </c>
    </row>
    <row r="808" spans="4:11" x14ac:dyDescent="0.25">
      <c r="D808" t="e">
        <f ca="1">solve_for_c('True_Odds_Calculator_3-way'!A803,'True_Odds_Calculator_3-way'!B803,'True_Odds_Calculator_3-way'!C803,'Log_working_3-way'!B$1,'Log_working_3-way'!B$2)</f>
        <v>#NAME?</v>
      </c>
      <c r="F808" s="6" t="e">
        <f ca="1">IF('Log_working_3-way'!D808="","",1/'True_Odds_Calculator_3-way'!N803+1/'True_Odds_Calculator_3-way'!O803+1/'True_Odds_Calculator_3-way'!#REF!-1)</f>
        <v>#NAME?</v>
      </c>
      <c r="H808" s="6" t="e">
        <f ca="1">IF('Log_working_3-way'!$D808="","",'True_Odds_Calculator_3-way'!N803/'True_Odds_Calculator_3-way'!A803-1)</f>
        <v>#NAME?</v>
      </c>
      <c r="I808" s="6" t="e">
        <f ca="1">IF('Log_working_3-way'!$D808="","",'True_Odds_Calculator_3-way'!O803/'True_Odds_Calculator_3-way'!B803-1)</f>
        <v>#NAME?</v>
      </c>
      <c r="J808" s="6" t="e">
        <f ca="1">IF('Log_working_3-way'!$D808="","",'True_Odds_Calculator_3-way'!#REF!/'True_Odds_Calculator_3-way'!C803-1)</f>
        <v>#NAME?</v>
      </c>
      <c r="K808" s="6" t="e">
        <f ca="1">IF('Log_working_3-way'!$D808="","",1/'True_Odds_Calculator_3-way'!A803+1/'True_Odds_Calculator_3-way'!B803+1/'True_Odds_Calculator_3-way'!C803-1)</f>
        <v>#NAME?</v>
      </c>
    </row>
    <row r="809" spans="4:11" x14ac:dyDescent="0.25">
      <c r="D809" t="e">
        <f ca="1">solve_for_c('True_Odds_Calculator_3-way'!A804,'True_Odds_Calculator_3-way'!B804,'True_Odds_Calculator_3-way'!C804,'Log_working_3-way'!B$1,'Log_working_3-way'!B$2)</f>
        <v>#NAME?</v>
      </c>
      <c r="F809" s="6" t="e">
        <f ca="1">IF('Log_working_3-way'!D809="","",1/'True_Odds_Calculator_3-way'!N804+1/'True_Odds_Calculator_3-way'!O804+1/'True_Odds_Calculator_3-way'!#REF!-1)</f>
        <v>#NAME?</v>
      </c>
      <c r="H809" s="6" t="e">
        <f ca="1">IF('Log_working_3-way'!$D809="","",'True_Odds_Calculator_3-way'!N804/'True_Odds_Calculator_3-way'!A804-1)</f>
        <v>#NAME?</v>
      </c>
      <c r="I809" s="6" t="e">
        <f ca="1">IF('Log_working_3-way'!$D809="","",'True_Odds_Calculator_3-way'!O804/'True_Odds_Calculator_3-way'!B804-1)</f>
        <v>#NAME?</v>
      </c>
      <c r="J809" s="6" t="e">
        <f ca="1">IF('Log_working_3-way'!$D809="","",'True_Odds_Calculator_3-way'!#REF!/'True_Odds_Calculator_3-way'!C804-1)</f>
        <v>#NAME?</v>
      </c>
      <c r="K809" s="6" t="e">
        <f ca="1">IF('Log_working_3-way'!$D809="","",1/'True_Odds_Calculator_3-way'!A804+1/'True_Odds_Calculator_3-way'!B804+1/'True_Odds_Calculator_3-way'!C804-1)</f>
        <v>#NAME?</v>
      </c>
    </row>
    <row r="810" spans="4:11" x14ac:dyDescent="0.25">
      <c r="D810" t="e">
        <f ca="1">solve_for_c('True_Odds_Calculator_3-way'!A805,'True_Odds_Calculator_3-way'!B805,'True_Odds_Calculator_3-way'!C805,'Log_working_3-way'!B$1,'Log_working_3-way'!B$2)</f>
        <v>#NAME?</v>
      </c>
      <c r="F810" s="6" t="e">
        <f ca="1">IF('Log_working_3-way'!D810="","",1/'True_Odds_Calculator_3-way'!N805+1/'True_Odds_Calculator_3-way'!O805+1/'True_Odds_Calculator_3-way'!#REF!-1)</f>
        <v>#NAME?</v>
      </c>
      <c r="H810" s="6" t="e">
        <f ca="1">IF('Log_working_3-way'!$D810="","",'True_Odds_Calculator_3-way'!N805/'True_Odds_Calculator_3-way'!A805-1)</f>
        <v>#NAME?</v>
      </c>
      <c r="I810" s="6" t="e">
        <f ca="1">IF('Log_working_3-way'!$D810="","",'True_Odds_Calculator_3-way'!O805/'True_Odds_Calculator_3-way'!B805-1)</f>
        <v>#NAME?</v>
      </c>
      <c r="J810" s="6" t="e">
        <f ca="1">IF('Log_working_3-way'!$D810="","",'True_Odds_Calculator_3-way'!#REF!/'True_Odds_Calculator_3-way'!C805-1)</f>
        <v>#NAME?</v>
      </c>
      <c r="K810" s="6" t="e">
        <f ca="1">IF('Log_working_3-way'!$D810="","",1/'True_Odds_Calculator_3-way'!A805+1/'True_Odds_Calculator_3-way'!B805+1/'True_Odds_Calculator_3-way'!C805-1)</f>
        <v>#NAME?</v>
      </c>
    </row>
    <row r="811" spans="4:11" x14ac:dyDescent="0.25">
      <c r="D811" t="e">
        <f ca="1">solve_for_c('True_Odds_Calculator_3-way'!A806,'True_Odds_Calculator_3-way'!B806,'True_Odds_Calculator_3-way'!C806,'Log_working_3-way'!B$1,'Log_working_3-way'!B$2)</f>
        <v>#NAME?</v>
      </c>
      <c r="F811" s="6" t="e">
        <f ca="1">IF('Log_working_3-way'!D811="","",1/'True_Odds_Calculator_3-way'!N806+1/'True_Odds_Calculator_3-way'!O806+1/'True_Odds_Calculator_3-way'!#REF!-1)</f>
        <v>#NAME?</v>
      </c>
      <c r="H811" s="6" t="e">
        <f ca="1">IF('Log_working_3-way'!$D811="","",'True_Odds_Calculator_3-way'!N806/'True_Odds_Calculator_3-way'!A806-1)</f>
        <v>#NAME?</v>
      </c>
      <c r="I811" s="6" t="e">
        <f ca="1">IF('Log_working_3-way'!$D811="","",'True_Odds_Calculator_3-way'!O806/'True_Odds_Calculator_3-way'!B806-1)</f>
        <v>#NAME?</v>
      </c>
      <c r="J811" s="6" t="e">
        <f ca="1">IF('Log_working_3-way'!$D811="","",'True_Odds_Calculator_3-way'!#REF!/'True_Odds_Calculator_3-way'!C806-1)</f>
        <v>#NAME?</v>
      </c>
      <c r="K811" s="6" t="e">
        <f ca="1">IF('Log_working_3-way'!$D811="","",1/'True_Odds_Calculator_3-way'!A806+1/'True_Odds_Calculator_3-way'!B806+1/'True_Odds_Calculator_3-way'!C806-1)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solve_for_c('True_Odds_Calculator_3-way'!A807,'True_Odds_Calculator_3-way'!B807,'True_Odds_Calculator_3-way'!C807,'Log_working_3-way'!B$1,'Log_working_3-way'!B$2)</f>
        <v>#NAME?</v>
      </c>
      <c r="F813" s="6" t="e">
        <f ca="1">IF('Log_working_3-way'!D813="","",1/'True_Odds_Calculator_3-way'!N807+1/'True_Odds_Calculator_3-way'!O807+1/'True_Odds_Calculator_3-way'!#REF!-1)</f>
        <v>#NAME?</v>
      </c>
      <c r="H813" s="6" t="e">
        <f ca="1">IF('Log_working_3-way'!$D813="","",'True_Odds_Calculator_3-way'!N807/'True_Odds_Calculator_3-way'!A807-1)</f>
        <v>#NAME?</v>
      </c>
      <c r="I813" s="6" t="e">
        <f ca="1">IF('Log_working_3-way'!$D813="","",'True_Odds_Calculator_3-way'!O807/'True_Odds_Calculator_3-way'!B807-1)</f>
        <v>#NAME?</v>
      </c>
      <c r="J813" s="6" t="e">
        <f ca="1">IF('Log_working_3-way'!$D813="","",'True_Odds_Calculator_3-way'!#REF!/'True_Odds_Calculator_3-way'!C807-1)</f>
        <v>#NAME?</v>
      </c>
      <c r="K813" s="6" t="e">
        <f ca="1">IF('Log_working_3-way'!$D813="","",1/'True_Odds_Calculator_3-way'!A807+1/'True_Odds_Calculator_3-way'!B807+1/'True_Odds_Calculator_3-way'!C807-1)</f>
        <v>#NAME?</v>
      </c>
    </row>
    <row r="814" spans="4:11" x14ac:dyDescent="0.25">
      <c r="D814" t="e">
        <f ca="1">solve_for_c('True_Odds_Calculator_3-way'!A808,'True_Odds_Calculator_3-way'!B808,'True_Odds_Calculator_3-way'!C808,'Log_working_3-way'!B$1,'Log_working_3-way'!B$2)</f>
        <v>#NAME?</v>
      </c>
      <c r="F814" s="6" t="e">
        <f ca="1">IF('Log_working_3-way'!D814="","",1/'True_Odds_Calculator_3-way'!N808+1/'True_Odds_Calculator_3-way'!O808+1/'True_Odds_Calculator_3-way'!#REF!-1)</f>
        <v>#NAME?</v>
      </c>
      <c r="H814" s="6" t="e">
        <f ca="1">IF('Log_working_3-way'!$D814="","",'True_Odds_Calculator_3-way'!N808/'True_Odds_Calculator_3-way'!A808-1)</f>
        <v>#NAME?</v>
      </c>
      <c r="I814" s="6" t="e">
        <f ca="1">IF('Log_working_3-way'!$D814="","",'True_Odds_Calculator_3-way'!O808/'True_Odds_Calculator_3-way'!B808-1)</f>
        <v>#NAME?</v>
      </c>
      <c r="J814" s="6" t="e">
        <f ca="1">IF('Log_working_3-way'!$D814="","",'True_Odds_Calculator_3-way'!#REF!/'True_Odds_Calculator_3-way'!C808-1)</f>
        <v>#NAME?</v>
      </c>
      <c r="K814" s="6" t="e">
        <f ca="1">IF('Log_working_3-way'!$D814="","",1/'True_Odds_Calculator_3-way'!A808+1/'True_Odds_Calculator_3-way'!B808+1/'True_Odds_Calculator_3-way'!C808-1)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solve_for_c('True_Odds_Calculator_3-way'!A809,'True_Odds_Calculator_3-way'!B809,'True_Odds_Calculator_3-way'!C809,'Log_working_3-way'!B$1,'Log_working_3-way'!B$2)</f>
        <v>#NAME?</v>
      </c>
      <c r="F817" s="6" t="e">
        <f ca="1">IF('Log_working_3-way'!D817="","",1/'True_Odds_Calculator_3-way'!N809+1/'True_Odds_Calculator_3-way'!O809+1/'True_Odds_Calculator_3-way'!#REF!-1)</f>
        <v>#NAME?</v>
      </c>
      <c r="H817" s="6" t="e">
        <f ca="1">IF('Log_working_3-way'!$D817="","",'True_Odds_Calculator_3-way'!N809/'True_Odds_Calculator_3-way'!A809-1)</f>
        <v>#NAME?</v>
      </c>
      <c r="I817" s="6" t="e">
        <f ca="1">IF('Log_working_3-way'!$D817="","",'True_Odds_Calculator_3-way'!O809/'True_Odds_Calculator_3-way'!B809-1)</f>
        <v>#NAME?</v>
      </c>
      <c r="J817" s="6" t="e">
        <f ca="1">IF('Log_working_3-way'!$D817="","",'True_Odds_Calculator_3-way'!#REF!/'True_Odds_Calculator_3-way'!C809-1)</f>
        <v>#NAME?</v>
      </c>
      <c r="K817" s="6" t="e">
        <f ca="1">IF('Log_working_3-way'!$D817="","",1/'True_Odds_Calculator_3-way'!A809+1/'True_Odds_Calculator_3-way'!B809+1/'True_Odds_Calculator_3-way'!C809-1)</f>
        <v>#NAME?</v>
      </c>
    </row>
    <row r="818" spans="4:11" x14ac:dyDescent="0.25">
      <c r="D818" t="e">
        <f ca="1">solve_for_c('True_Odds_Calculator_3-way'!A810,'True_Odds_Calculator_3-way'!B810,'True_Odds_Calculator_3-way'!C810,'Log_working_3-way'!B$1,'Log_working_3-way'!B$2)</f>
        <v>#NAME?</v>
      </c>
      <c r="F818" s="6" t="e">
        <f ca="1">IF('Log_working_3-way'!D818="","",1/'True_Odds_Calculator_3-way'!N810+1/'True_Odds_Calculator_3-way'!O810+1/'True_Odds_Calculator_3-way'!#REF!-1)</f>
        <v>#NAME?</v>
      </c>
      <c r="H818" s="6" t="e">
        <f ca="1">IF('Log_working_3-way'!$D818="","",'True_Odds_Calculator_3-way'!N810/'True_Odds_Calculator_3-way'!A810-1)</f>
        <v>#NAME?</v>
      </c>
      <c r="I818" s="6" t="e">
        <f ca="1">IF('Log_working_3-way'!$D818="","",'True_Odds_Calculator_3-way'!O810/'True_Odds_Calculator_3-way'!B810-1)</f>
        <v>#NAME?</v>
      </c>
      <c r="J818" s="6" t="e">
        <f ca="1">IF('Log_working_3-way'!$D818="","",'True_Odds_Calculator_3-way'!#REF!/'True_Odds_Calculator_3-way'!C810-1)</f>
        <v>#NAME?</v>
      </c>
      <c r="K818" s="6" t="e">
        <f ca="1">IF('Log_working_3-way'!$D818="","",1/'True_Odds_Calculator_3-way'!A810+1/'True_Odds_Calculator_3-way'!B810+1/'True_Odds_Calculator_3-way'!C810-1)</f>
        <v>#NAME?</v>
      </c>
    </row>
    <row r="819" spans="4:11" x14ac:dyDescent="0.25">
      <c r="D819" t="e">
        <f ca="1">solve_for_c('True_Odds_Calculator_3-way'!A811,'True_Odds_Calculator_3-way'!B811,'True_Odds_Calculator_3-way'!C811,'Log_working_3-way'!B$1,'Log_working_3-way'!B$2)</f>
        <v>#NAME?</v>
      </c>
      <c r="F819" s="6" t="e">
        <f ca="1">IF('Log_working_3-way'!D819="","",1/'True_Odds_Calculator_3-way'!N811+1/'True_Odds_Calculator_3-way'!O811+1/'True_Odds_Calculator_3-way'!#REF!-1)</f>
        <v>#NAME?</v>
      </c>
      <c r="H819" s="6" t="e">
        <f ca="1">IF('Log_working_3-way'!$D819="","",'True_Odds_Calculator_3-way'!N811/'True_Odds_Calculator_3-way'!A811-1)</f>
        <v>#NAME?</v>
      </c>
      <c r="I819" s="6" t="e">
        <f ca="1">IF('Log_working_3-way'!$D819="","",'True_Odds_Calculator_3-way'!O811/'True_Odds_Calculator_3-way'!B811-1)</f>
        <v>#NAME?</v>
      </c>
      <c r="J819" s="6" t="e">
        <f ca="1">IF('Log_working_3-way'!$D819="","",'True_Odds_Calculator_3-way'!#REF!/'True_Odds_Calculator_3-way'!C811-1)</f>
        <v>#NAME?</v>
      </c>
      <c r="K819" s="6" t="e">
        <f ca="1">IF('Log_working_3-way'!$D819="","",1/'True_Odds_Calculator_3-way'!A811+1/'True_Odds_Calculator_3-way'!B811+1/'True_Odds_Calculator_3-way'!C811-1)</f>
        <v>#NAME?</v>
      </c>
    </row>
    <row r="820" spans="4:11" x14ac:dyDescent="0.25">
      <c r="D820" t="e">
        <f ca="1">solve_for_c('True_Odds_Calculator_3-way'!A812,'True_Odds_Calculator_3-way'!B812,'True_Odds_Calculator_3-way'!C812,'Log_working_3-way'!B$1,'Log_working_3-way'!B$2)</f>
        <v>#NAME?</v>
      </c>
      <c r="F820" s="6" t="e">
        <f ca="1">IF('Log_working_3-way'!D820="","",1/'True_Odds_Calculator_3-way'!N812+1/'True_Odds_Calculator_3-way'!O812+1/'True_Odds_Calculator_3-way'!#REF!-1)</f>
        <v>#NAME?</v>
      </c>
      <c r="H820" s="6" t="e">
        <f ca="1">IF('Log_working_3-way'!$D820="","",'True_Odds_Calculator_3-way'!N812/'True_Odds_Calculator_3-way'!A812-1)</f>
        <v>#NAME?</v>
      </c>
      <c r="I820" s="6" t="e">
        <f ca="1">IF('Log_working_3-way'!$D820="","",'True_Odds_Calculator_3-way'!O812/'True_Odds_Calculator_3-way'!B812-1)</f>
        <v>#NAME?</v>
      </c>
      <c r="J820" s="6" t="e">
        <f ca="1">IF('Log_working_3-way'!$D820="","",'True_Odds_Calculator_3-way'!#REF!/'True_Odds_Calculator_3-way'!C812-1)</f>
        <v>#NAME?</v>
      </c>
      <c r="K820" s="6" t="e">
        <f ca="1">IF('Log_working_3-way'!$D820="","",1/'True_Odds_Calculator_3-way'!A812+1/'True_Odds_Calculator_3-way'!B812+1/'True_Odds_Calculator_3-way'!C812-1)</f>
        <v>#NAME?</v>
      </c>
    </row>
    <row r="821" spans="4:11" x14ac:dyDescent="0.25">
      <c r="D821" t="e">
        <f ca="1">solve_for_c('True_Odds_Calculator_3-way'!A813,'True_Odds_Calculator_3-way'!B813,'True_Odds_Calculator_3-way'!C813,'Log_working_3-way'!B$1,'Log_working_3-way'!B$2)</f>
        <v>#NAME?</v>
      </c>
      <c r="F821" s="6" t="e">
        <f ca="1">IF('Log_working_3-way'!D821="","",1/'True_Odds_Calculator_3-way'!N813+1/'True_Odds_Calculator_3-way'!O813+1/'True_Odds_Calculator_3-way'!#REF!-1)</f>
        <v>#NAME?</v>
      </c>
      <c r="H821" s="6" t="e">
        <f ca="1">IF('Log_working_3-way'!$D821="","",'True_Odds_Calculator_3-way'!N813/'True_Odds_Calculator_3-way'!A813-1)</f>
        <v>#NAME?</v>
      </c>
      <c r="I821" s="6" t="e">
        <f ca="1">IF('Log_working_3-way'!$D821="","",'True_Odds_Calculator_3-way'!O813/'True_Odds_Calculator_3-way'!B813-1)</f>
        <v>#NAME?</v>
      </c>
      <c r="J821" s="6" t="e">
        <f ca="1">IF('Log_working_3-way'!$D821="","",'True_Odds_Calculator_3-way'!#REF!/'True_Odds_Calculator_3-way'!C813-1)</f>
        <v>#NAME?</v>
      </c>
      <c r="K821" s="6" t="e">
        <f ca="1">IF('Log_working_3-way'!$D821="","",1/'True_Odds_Calculator_3-way'!A813+1/'True_Odds_Calculator_3-way'!B813+1/'True_Odds_Calculator_3-way'!C813-1)</f>
        <v>#NAME?</v>
      </c>
    </row>
    <row r="822" spans="4:11" x14ac:dyDescent="0.25">
      <c r="D822" t="e">
        <f ca="1">solve_for_c('True_Odds_Calculator_3-way'!A814,'True_Odds_Calculator_3-way'!B814,'True_Odds_Calculator_3-way'!C814,'Log_working_3-way'!B$1,'Log_working_3-way'!B$2)</f>
        <v>#NAME?</v>
      </c>
      <c r="F822" s="6" t="e">
        <f ca="1">IF('Log_working_3-way'!D822="","",1/'True_Odds_Calculator_3-way'!N814+1/'True_Odds_Calculator_3-way'!O814+1/'True_Odds_Calculator_3-way'!#REF!-1)</f>
        <v>#NAME?</v>
      </c>
      <c r="H822" s="6" t="e">
        <f ca="1">IF('Log_working_3-way'!$D822="","",'True_Odds_Calculator_3-way'!N814/'True_Odds_Calculator_3-way'!A814-1)</f>
        <v>#NAME?</v>
      </c>
      <c r="I822" s="6" t="e">
        <f ca="1">IF('Log_working_3-way'!$D822="","",'True_Odds_Calculator_3-way'!O814/'True_Odds_Calculator_3-way'!B814-1)</f>
        <v>#NAME?</v>
      </c>
      <c r="J822" s="6" t="e">
        <f ca="1">IF('Log_working_3-way'!$D822="","",'True_Odds_Calculator_3-way'!#REF!/'True_Odds_Calculator_3-way'!C814-1)</f>
        <v>#NAME?</v>
      </c>
      <c r="K822" s="6" t="e">
        <f ca="1">IF('Log_working_3-way'!$D822="","",1/'True_Odds_Calculator_3-way'!A814+1/'True_Odds_Calculator_3-way'!B814+1/'True_Odds_Calculator_3-way'!C814-1)</f>
        <v>#NAME?</v>
      </c>
    </row>
    <row r="823" spans="4:11" x14ac:dyDescent="0.25">
      <c r="D823" t="e">
        <f ca="1">solve_for_c('True_Odds_Calculator_3-way'!A815,'True_Odds_Calculator_3-way'!B815,'True_Odds_Calculator_3-way'!C815,'Log_working_3-way'!B$1,'Log_working_3-way'!B$2)</f>
        <v>#NAME?</v>
      </c>
      <c r="F823" s="6" t="e">
        <f ca="1">IF('Log_working_3-way'!D823="","",1/'True_Odds_Calculator_3-way'!N815+1/'True_Odds_Calculator_3-way'!O815+1/'True_Odds_Calculator_3-way'!#REF!-1)</f>
        <v>#NAME?</v>
      </c>
      <c r="H823" s="6" t="e">
        <f ca="1">IF('Log_working_3-way'!$D823="","",'True_Odds_Calculator_3-way'!N815/'True_Odds_Calculator_3-way'!A815-1)</f>
        <v>#NAME?</v>
      </c>
      <c r="I823" s="6" t="e">
        <f ca="1">IF('Log_working_3-way'!$D823="","",'True_Odds_Calculator_3-way'!O815/'True_Odds_Calculator_3-way'!B815-1)</f>
        <v>#NAME?</v>
      </c>
      <c r="J823" s="6" t="e">
        <f ca="1">IF('Log_working_3-way'!$D823="","",'True_Odds_Calculator_3-way'!#REF!/'True_Odds_Calculator_3-way'!C815-1)</f>
        <v>#NAME?</v>
      </c>
      <c r="K823" s="6" t="e">
        <f ca="1">IF('Log_working_3-way'!$D823="","",1/'True_Odds_Calculator_3-way'!A815+1/'True_Odds_Calculator_3-way'!B815+1/'True_Odds_Calculator_3-way'!C815-1)</f>
        <v>#NAME?</v>
      </c>
    </row>
    <row r="824" spans="4:11" x14ac:dyDescent="0.25">
      <c r="D824" t="e">
        <f ca="1">solve_for_c('True_Odds_Calculator_3-way'!A816,'True_Odds_Calculator_3-way'!B816,'True_Odds_Calculator_3-way'!C816,'Log_working_3-way'!B$1,'Log_working_3-way'!B$2)</f>
        <v>#NAME?</v>
      </c>
      <c r="F824" s="6" t="e">
        <f ca="1">IF('Log_working_3-way'!D824="","",1/'True_Odds_Calculator_3-way'!N816+1/'True_Odds_Calculator_3-way'!O816+1/'True_Odds_Calculator_3-way'!#REF!-1)</f>
        <v>#NAME?</v>
      </c>
      <c r="H824" s="6" t="e">
        <f ca="1">IF('Log_working_3-way'!$D824="","",'True_Odds_Calculator_3-way'!N816/'True_Odds_Calculator_3-way'!A816-1)</f>
        <v>#NAME?</v>
      </c>
      <c r="I824" s="6" t="e">
        <f ca="1">IF('Log_working_3-way'!$D824="","",'True_Odds_Calculator_3-way'!O816/'True_Odds_Calculator_3-way'!B816-1)</f>
        <v>#NAME?</v>
      </c>
      <c r="J824" s="6" t="e">
        <f ca="1">IF('Log_working_3-way'!$D824="","",'True_Odds_Calculator_3-way'!#REF!/'True_Odds_Calculator_3-way'!C816-1)</f>
        <v>#NAME?</v>
      </c>
      <c r="K824" s="6" t="e">
        <f ca="1">IF('Log_working_3-way'!$D824="","",1/'True_Odds_Calculator_3-way'!A816+1/'True_Odds_Calculator_3-way'!B816+1/'True_Odds_Calculator_3-way'!C816-1)</f>
        <v>#NAME?</v>
      </c>
    </row>
    <row r="825" spans="4:11" x14ac:dyDescent="0.25">
      <c r="D825" t="e">
        <f ca="1">solve_for_c('True_Odds_Calculator_3-way'!A817,'True_Odds_Calculator_3-way'!B817,'True_Odds_Calculator_3-way'!C817,'Log_working_3-way'!B$1,'Log_working_3-way'!B$2)</f>
        <v>#NAME?</v>
      </c>
      <c r="F825" s="6" t="e">
        <f ca="1">IF('Log_working_3-way'!D825="","",1/'True_Odds_Calculator_3-way'!N817+1/'True_Odds_Calculator_3-way'!O817+1/'True_Odds_Calculator_3-way'!#REF!-1)</f>
        <v>#NAME?</v>
      </c>
      <c r="H825" s="6" t="e">
        <f ca="1">IF('Log_working_3-way'!$D825="","",'True_Odds_Calculator_3-way'!N817/'True_Odds_Calculator_3-way'!A817-1)</f>
        <v>#NAME?</v>
      </c>
      <c r="I825" s="6" t="e">
        <f ca="1">IF('Log_working_3-way'!$D825="","",'True_Odds_Calculator_3-way'!O817/'True_Odds_Calculator_3-way'!B817-1)</f>
        <v>#NAME?</v>
      </c>
      <c r="J825" s="6" t="e">
        <f ca="1">IF('Log_working_3-way'!$D825="","",'True_Odds_Calculator_3-way'!#REF!/'True_Odds_Calculator_3-way'!C817-1)</f>
        <v>#NAME?</v>
      </c>
      <c r="K825" s="6" t="e">
        <f ca="1">IF('Log_working_3-way'!$D825="","",1/'True_Odds_Calculator_3-way'!A817+1/'True_Odds_Calculator_3-way'!B817+1/'True_Odds_Calculator_3-way'!C817-1)</f>
        <v>#NAME?</v>
      </c>
    </row>
    <row r="826" spans="4:11" x14ac:dyDescent="0.25">
      <c r="D826" t="e">
        <f ca="1">solve_for_c('True_Odds_Calculator_3-way'!A818,'True_Odds_Calculator_3-way'!B818,'True_Odds_Calculator_3-way'!C818,'Log_working_3-way'!B$1,'Log_working_3-way'!B$2)</f>
        <v>#NAME?</v>
      </c>
      <c r="F826" s="6" t="e">
        <f ca="1">IF('Log_working_3-way'!D826="","",1/'True_Odds_Calculator_3-way'!N818+1/'True_Odds_Calculator_3-way'!O818+1/'True_Odds_Calculator_3-way'!#REF!-1)</f>
        <v>#NAME?</v>
      </c>
      <c r="H826" s="6" t="e">
        <f ca="1">IF('Log_working_3-way'!$D826="","",'True_Odds_Calculator_3-way'!N818/'True_Odds_Calculator_3-way'!A818-1)</f>
        <v>#NAME?</v>
      </c>
      <c r="I826" s="6" t="e">
        <f ca="1">IF('Log_working_3-way'!$D826="","",'True_Odds_Calculator_3-way'!O818/'True_Odds_Calculator_3-way'!B818-1)</f>
        <v>#NAME?</v>
      </c>
      <c r="J826" s="6" t="e">
        <f ca="1">IF('Log_working_3-way'!$D826="","",'True_Odds_Calculator_3-way'!#REF!/'True_Odds_Calculator_3-way'!C818-1)</f>
        <v>#NAME?</v>
      </c>
      <c r="K826" s="6" t="e">
        <f ca="1">IF('Log_working_3-way'!$D826="","",1/'True_Odds_Calculator_3-way'!A818+1/'True_Odds_Calculator_3-way'!B818+1/'True_Odds_Calculator_3-way'!C818-1)</f>
        <v>#NAME?</v>
      </c>
    </row>
    <row r="827" spans="4:11" x14ac:dyDescent="0.25">
      <c r="D827" t="e">
        <f ca="1">solve_for_c('True_Odds_Calculator_3-way'!A819,'True_Odds_Calculator_3-way'!B819,'True_Odds_Calculator_3-way'!C819,'Log_working_3-way'!B$1,'Log_working_3-way'!B$2)</f>
        <v>#NAME?</v>
      </c>
      <c r="F827" s="6" t="e">
        <f ca="1">IF('Log_working_3-way'!D827="","",1/'True_Odds_Calculator_3-way'!N819+1/'True_Odds_Calculator_3-way'!O819+1/'True_Odds_Calculator_3-way'!#REF!-1)</f>
        <v>#NAME?</v>
      </c>
      <c r="H827" s="6" t="e">
        <f ca="1">IF('Log_working_3-way'!$D827="","",'True_Odds_Calculator_3-way'!N819/'True_Odds_Calculator_3-way'!A819-1)</f>
        <v>#NAME?</v>
      </c>
      <c r="I827" s="6" t="e">
        <f ca="1">IF('Log_working_3-way'!$D827="","",'True_Odds_Calculator_3-way'!O819/'True_Odds_Calculator_3-way'!B819-1)</f>
        <v>#NAME?</v>
      </c>
      <c r="J827" s="6" t="e">
        <f ca="1">IF('Log_working_3-way'!$D827="","",'True_Odds_Calculator_3-way'!#REF!/'True_Odds_Calculator_3-way'!C819-1)</f>
        <v>#NAME?</v>
      </c>
      <c r="K827" s="6" t="e">
        <f ca="1">IF('Log_working_3-way'!$D827="","",1/'True_Odds_Calculator_3-way'!A819+1/'True_Odds_Calculator_3-way'!B819+1/'True_Odds_Calculator_3-way'!C819-1)</f>
        <v>#NAME?</v>
      </c>
    </row>
    <row r="828" spans="4:11" x14ac:dyDescent="0.25">
      <c r="D828" t="e">
        <f ca="1">solve_for_c('True_Odds_Calculator_3-way'!A820,'True_Odds_Calculator_3-way'!B820,'True_Odds_Calculator_3-way'!C820,'Log_working_3-way'!B$1,'Log_working_3-way'!B$2)</f>
        <v>#NAME?</v>
      </c>
      <c r="F828" s="6" t="e">
        <f ca="1">IF('Log_working_3-way'!D828="","",1/'True_Odds_Calculator_3-way'!N820+1/'True_Odds_Calculator_3-way'!O820+1/'True_Odds_Calculator_3-way'!#REF!-1)</f>
        <v>#NAME?</v>
      </c>
      <c r="H828" s="6" t="e">
        <f ca="1">IF('Log_working_3-way'!$D828="","",'True_Odds_Calculator_3-way'!N820/'True_Odds_Calculator_3-way'!A820-1)</f>
        <v>#NAME?</v>
      </c>
      <c r="I828" s="6" t="e">
        <f ca="1">IF('Log_working_3-way'!$D828="","",'True_Odds_Calculator_3-way'!O820/'True_Odds_Calculator_3-way'!B820-1)</f>
        <v>#NAME?</v>
      </c>
      <c r="J828" s="6" t="e">
        <f ca="1">IF('Log_working_3-way'!$D828="","",'True_Odds_Calculator_3-way'!#REF!/'True_Odds_Calculator_3-way'!C820-1)</f>
        <v>#NAME?</v>
      </c>
      <c r="K828" s="6" t="e">
        <f ca="1">IF('Log_working_3-way'!$D828="","",1/'True_Odds_Calculator_3-way'!A820+1/'True_Odds_Calculator_3-way'!B820+1/'True_Odds_Calculator_3-way'!C820-1)</f>
        <v>#NAME?</v>
      </c>
    </row>
    <row r="829" spans="4:11" x14ac:dyDescent="0.25">
      <c r="D829" t="e">
        <f ca="1">solve_for_c('True_Odds_Calculator_3-way'!A821,'True_Odds_Calculator_3-way'!B821,'True_Odds_Calculator_3-way'!C821,'Log_working_3-way'!B$1,'Log_working_3-way'!B$2)</f>
        <v>#NAME?</v>
      </c>
      <c r="F829" s="6" t="e">
        <f ca="1">IF('Log_working_3-way'!D829="","",1/'True_Odds_Calculator_3-way'!N821+1/'True_Odds_Calculator_3-way'!O821+1/'True_Odds_Calculator_3-way'!#REF!-1)</f>
        <v>#NAME?</v>
      </c>
      <c r="H829" s="6" t="e">
        <f ca="1">IF('Log_working_3-way'!$D829="","",'True_Odds_Calculator_3-way'!N821/'True_Odds_Calculator_3-way'!A821-1)</f>
        <v>#NAME?</v>
      </c>
      <c r="I829" s="6" t="e">
        <f ca="1">IF('Log_working_3-way'!$D829="","",'True_Odds_Calculator_3-way'!O821/'True_Odds_Calculator_3-way'!B821-1)</f>
        <v>#NAME?</v>
      </c>
      <c r="J829" s="6" t="e">
        <f ca="1">IF('Log_working_3-way'!$D829="","",'True_Odds_Calculator_3-way'!#REF!/'True_Odds_Calculator_3-way'!C821-1)</f>
        <v>#NAME?</v>
      </c>
      <c r="K829" s="6" t="e">
        <f ca="1">IF('Log_working_3-way'!$D829="","",1/'True_Odds_Calculator_3-way'!A821+1/'True_Odds_Calculator_3-way'!B821+1/'True_Odds_Calculator_3-way'!C821-1)</f>
        <v>#NAME?</v>
      </c>
    </row>
    <row r="830" spans="4:11" x14ac:dyDescent="0.25">
      <c r="D830" t="e">
        <f ca="1">solve_for_c('True_Odds_Calculator_3-way'!A822,'True_Odds_Calculator_3-way'!B822,'True_Odds_Calculator_3-way'!C822,'Log_working_3-way'!B$1,'Log_working_3-way'!B$2)</f>
        <v>#NAME?</v>
      </c>
      <c r="F830" s="6" t="e">
        <f ca="1">IF('Log_working_3-way'!D830="","",1/'True_Odds_Calculator_3-way'!N822+1/'True_Odds_Calculator_3-way'!O822+1/'True_Odds_Calculator_3-way'!#REF!-1)</f>
        <v>#NAME?</v>
      </c>
      <c r="H830" s="6" t="e">
        <f ca="1">IF('Log_working_3-way'!$D830="","",'True_Odds_Calculator_3-way'!N822/'True_Odds_Calculator_3-way'!A822-1)</f>
        <v>#NAME?</v>
      </c>
      <c r="I830" s="6" t="e">
        <f ca="1">IF('Log_working_3-way'!$D830="","",'True_Odds_Calculator_3-way'!O822/'True_Odds_Calculator_3-way'!B822-1)</f>
        <v>#NAME?</v>
      </c>
      <c r="J830" s="6" t="e">
        <f ca="1">IF('Log_working_3-way'!$D830="","",'True_Odds_Calculator_3-way'!#REF!/'True_Odds_Calculator_3-way'!C822-1)</f>
        <v>#NAME?</v>
      </c>
      <c r="K830" s="6" t="e">
        <f ca="1">IF('Log_working_3-way'!$D830="","",1/'True_Odds_Calculator_3-way'!A822+1/'True_Odds_Calculator_3-way'!B822+1/'True_Odds_Calculator_3-way'!C822-1)</f>
        <v>#NAME?</v>
      </c>
    </row>
    <row r="831" spans="4:11" x14ac:dyDescent="0.25">
      <c r="D831" t="e">
        <f ca="1">solve_for_c('True_Odds_Calculator_3-way'!A823,'True_Odds_Calculator_3-way'!B823,'True_Odds_Calculator_3-way'!C823,'Log_working_3-way'!B$1,'Log_working_3-way'!B$2)</f>
        <v>#NAME?</v>
      </c>
      <c r="F831" s="6" t="e">
        <f ca="1">IF('Log_working_3-way'!D831="","",1/'True_Odds_Calculator_3-way'!N823+1/'True_Odds_Calculator_3-way'!O823+1/'True_Odds_Calculator_3-way'!#REF!-1)</f>
        <v>#NAME?</v>
      </c>
      <c r="H831" s="6" t="e">
        <f ca="1">IF('Log_working_3-way'!$D831="","",'True_Odds_Calculator_3-way'!N823/'True_Odds_Calculator_3-way'!A823-1)</f>
        <v>#NAME?</v>
      </c>
      <c r="I831" s="6" t="e">
        <f ca="1">IF('Log_working_3-way'!$D831="","",'True_Odds_Calculator_3-way'!O823/'True_Odds_Calculator_3-way'!B823-1)</f>
        <v>#NAME?</v>
      </c>
      <c r="J831" s="6" t="e">
        <f ca="1">IF('Log_working_3-way'!$D831="","",'True_Odds_Calculator_3-way'!#REF!/'True_Odds_Calculator_3-way'!C823-1)</f>
        <v>#NAME?</v>
      </c>
      <c r="K831" s="6" t="e">
        <f ca="1">IF('Log_working_3-way'!$D831="","",1/'True_Odds_Calculator_3-way'!A823+1/'True_Odds_Calculator_3-way'!B823+1/'True_Odds_Calculator_3-way'!C823-1)</f>
        <v>#NAME?</v>
      </c>
    </row>
    <row r="832" spans="4:11" x14ac:dyDescent="0.25">
      <c r="D832" t="e">
        <f ca="1">solve_for_c('True_Odds_Calculator_3-way'!A824,'True_Odds_Calculator_3-way'!B824,'True_Odds_Calculator_3-way'!C824,'Log_working_3-way'!B$1,'Log_working_3-way'!B$2)</f>
        <v>#NAME?</v>
      </c>
      <c r="F832" s="6" t="e">
        <f ca="1">IF('Log_working_3-way'!D832="","",1/'True_Odds_Calculator_3-way'!N824+1/'True_Odds_Calculator_3-way'!O824+1/'True_Odds_Calculator_3-way'!#REF!-1)</f>
        <v>#NAME?</v>
      </c>
      <c r="H832" s="6" t="e">
        <f ca="1">IF('Log_working_3-way'!$D832="","",'True_Odds_Calculator_3-way'!N824/'True_Odds_Calculator_3-way'!A824-1)</f>
        <v>#NAME?</v>
      </c>
      <c r="I832" s="6" t="e">
        <f ca="1">IF('Log_working_3-way'!$D832="","",'True_Odds_Calculator_3-way'!O824/'True_Odds_Calculator_3-way'!B824-1)</f>
        <v>#NAME?</v>
      </c>
      <c r="J832" s="6" t="e">
        <f ca="1">IF('Log_working_3-way'!$D832="","",'True_Odds_Calculator_3-way'!#REF!/'True_Odds_Calculator_3-way'!C824-1)</f>
        <v>#NAME?</v>
      </c>
      <c r="K832" s="6" t="e">
        <f ca="1">IF('Log_working_3-way'!$D832="","",1/'True_Odds_Calculator_3-way'!A824+1/'True_Odds_Calculator_3-way'!B824+1/'True_Odds_Calculator_3-way'!C824-1)</f>
        <v>#NAME?</v>
      </c>
    </row>
    <row r="833" spans="4:11" x14ac:dyDescent="0.25">
      <c r="D833" t="e">
        <f ca="1">solve_for_c('True_Odds_Calculator_3-way'!A825,'True_Odds_Calculator_3-way'!B825,'True_Odds_Calculator_3-way'!C825,'Log_working_3-way'!B$1,'Log_working_3-way'!B$2)</f>
        <v>#NAME?</v>
      </c>
      <c r="F833" s="6" t="e">
        <f ca="1">IF('Log_working_3-way'!D833="","",1/'True_Odds_Calculator_3-way'!N825+1/'True_Odds_Calculator_3-way'!O825+1/'True_Odds_Calculator_3-way'!#REF!-1)</f>
        <v>#NAME?</v>
      </c>
      <c r="H833" s="6" t="e">
        <f ca="1">IF('Log_working_3-way'!$D833="","",'True_Odds_Calculator_3-way'!N825/'True_Odds_Calculator_3-way'!A825-1)</f>
        <v>#NAME?</v>
      </c>
      <c r="I833" s="6" t="e">
        <f ca="1">IF('Log_working_3-way'!$D833="","",'True_Odds_Calculator_3-way'!O825/'True_Odds_Calculator_3-way'!B825-1)</f>
        <v>#NAME?</v>
      </c>
      <c r="J833" s="6" t="e">
        <f ca="1">IF('Log_working_3-way'!$D833="","",'True_Odds_Calculator_3-way'!#REF!/'True_Odds_Calculator_3-way'!C825-1)</f>
        <v>#NAME?</v>
      </c>
      <c r="K833" s="6" t="e">
        <f ca="1">IF('Log_working_3-way'!$D833="","",1/'True_Odds_Calculator_3-way'!A825+1/'True_Odds_Calculator_3-way'!B825+1/'True_Odds_Calculator_3-way'!C825-1)</f>
        <v>#NAME?</v>
      </c>
    </row>
    <row r="834" spans="4:11" x14ac:dyDescent="0.25">
      <c r="D834" t="e">
        <f ca="1">solve_for_c('True_Odds_Calculator_3-way'!A826,'True_Odds_Calculator_3-way'!B826,'True_Odds_Calculator_3-way'!C826,'Log_working_3-way'!B$1,'Log_working_3-way'!B$2)</f>
        <v>#NAME?</v>
      </c>
      <c r="F834" s="6" t="e">
        <f ca="1">IF('Log_working_3-way'!D834="","",1/'True_Odds_Calculator_3-way'!N826+1/'True_Odds_Calculator_3-way'!O826+1/'True_Odds_Calculator_3-way'!#REF!-1)</f>
        <v>#NAME?</v>
      </c>
      <c r="H834" s="6" t="e">
        <f ca="1">IF('Log_working_3-way'!$D834="","",'True_Odds_Calculator_3-way'!N826/'True_Odds_Calculator_3-way'!A826-1)</f>
        <v>#NAME?</v>
      </c>
      <c r="I834" s="6" t="e">
        <f ca="1">IF('Log_working_3-way'!$D834="","",'True_Odds_Calculator_3-way'!O826/'True_Odds_Calculator_3-way'!B826-1)</f>
        <v>#NAME?</v>
      </c>
      <c r="J834" s="6" t="e">
        <f ca="1">IF('Log_working_3-way'!$D834="","",'True_Odds_Calculator_3-way'!#REF!/'True_Odds_Calculator_3-way'!C826-1)</f>
        <v>#NAME?</v>
      </c>
      <c r="K834" s="6" t="e">
        <f ca="1">IF('Log_working_3-way'!$D834="","",1/'True_Odds_Calculator_3-way'!A826+1/'True_Odds_Calculator_3-way'!B826+1/'True_Odds_Calculator_3-way'!C826-1)</f>
        <v>#NAME?</v>
      </c>
    </row>
    <row r="835" spans="4:11" x14ac:dyDescent="0.25">
      <c r="D835" t="e">
        <f ca="1">solve_for_c('True_Odds_Calculator_3-way'!A827,'True_Odds_Calculator_3-way'!B827,'True_Odds_Calculator_3-way'!C827,'Log_working_3-way'!B$1,'Log_working_3-way'!B$2)</f>
        <v>#NAME?</v>
      </c>
      <c r="F835" s="6" t="e">
        <f ca="1">IF('Log_working_3-way'!D835="","",1/'True_Odds_Calculator_3-way'!N827+1/'True_Odds_Calculator_3-way'!O827+1/'True_Odds_Calculator_3-way'!#REF!-1)</f>
        <v>#NAME?</v>
      </c>
      <c r="H835" s="6" t="e">
        <f ca="1">IF('Log_working_3-way'!$D835="","",'True_Odds_Calculator_3-way'!N827/'True_Odds_Calculator_3-way'!A827-1)</f>
        <v>#NAME?</v>
      </c>
      <c r="I835" s="6" t="e">
        <f ca="1">IF('Log_working_3-way'!$D835="","",'True_Odds_Calculator_3-way'!O827/'True_Odds_Calculator_3-way'!B827-1)</f>
        <v>#NAME?</v>
      </c>
      <c r="J835" s="6" t="e">
        <f ca="1">IF('Log_working_3-way'!$D835="","",'True_Odds_Calculator_3-way'!#REF!/'True_Odds_Calculator_3-way'!C827-1)</f>
        <v>#NAME?</v>
      </c>
      <c r="K835" s="6" t="e">
        <f ca="1">IF('Log_working_3-way'!$D835="","",1/'True_Odds_Calculator_3-way'!A827+1/'True_Odds_Calculator_3-way'!B827+1/'True_Odds_Calculator_3-way'!C827-1)</f>
        <v>#NAME?</v>
      </c>
    </row>
    <row r="836" spans="4:11" x14ac:dyDescent="0.25">
      <c r="D836" t="e">
        <f ca="1">solve_for_c('True_Odds_Calculator_3-way'!A828,'True_Odds_Calculator_3-way'!B828,'True_Odds_Calculator_3-way'!C828,'Log_working_3-way'!B$1,'Log_working_3-way'!B$2)</f>
        <v>#NAME?</v>
      </c>
      <c r="F836" s="6" t="e">
        <f ca="1">IF('Log_working_3-way'!D836="","",1/'True_Odds_Calculator_3-way'!N828+1/'True_Odds_Calculator_3-way'!O828+1/'True_Odds_Calculator_3-way'!#REF!-1)</f>
        <v>#NAME?</v>
      </c>
      <c r="H836" s="6" t="e">
        <f ca="1">IF('Log_working_3-way'!$D836="","",'True_Odds_Calculator_3-way'!N828/'True_Odds_Calculator_3-way'!A828-1)</f>
        <v>#NAME?</v>
      </c>
      <c r="I836" s="6" t="e">
        <f ca="1">IF('Log_working_3-way'!$D836="","",'True_Odds_Calculator_3-way'!O828/'True_Odds_Calculator_3-way'!B828-1)</f>
        <v>#NAME?</v>
      </c>
      <c r="J836" s="6" t="e">
        <f ca="1">IF('Log_working_3-way'!$D836="","",'True_Odds_Calculator_3-way'!#REF!/'True_Odds_Calculator_3-way'!C828-1)</f>
        <v>#NAME?</v>
      </c>
      <c r="K836" s="6" t="e">
        <f ca="1">IF('Log_working_3-way'!$D836="","",1/'True_Odds_Calculator_3-way'!A828+1/'True_Odds_Calculator_3-way'!B828+1/'True_Odds_Calculator_3-way'!C828-1)</f>
        <v>#NAME?</v>
      </c>
    </row>
    <row r="837" spans="4:11" x14ac:dyDescent="0.25">
      <c r="D837" t="e">
        <f ca="1">solve_for_c('True_Odds_Calculator_3-way'!A829,'True_Odds_Calculator_3-way'!B829,'True_Odds_Calculator_3-way'!C829,'Log_working_3-way'!B$1,'Log_working_3-way'!B$2)</f>
        <v>#NAME?</v>
      </c>
      <c r="F837" s="6" t="e">
        <f ca="1">IF('Log_working_3-way'!D837="","",1/'True_Odds_Calculator_3-way'!N829+1/'True_Odds_Calculator_3-way'!O829+1/'True_Odds_Calculator_3-way'!#REF!-1)</f>
        <v>#NAME?</v>
      </c>
      <c r="H837" s="6" t="e">
        <f ca="1">IF('Log_working_3-way'!$D837="","",'True_Odds_Calculator_3-way'!N829/'True_Odds_Calculator_3-way'!A829-1)</f>
        <v>#NAME?</v>
      </c>
      <c r="I837" s="6" t="e">
        <f ca="1">IF('Log_working_3-way'!$D837="","",'True_Odds_Calculator_3-way'!O829/'True_Odds_Calculator_3-way'!B829-1)</f>
        <v>#NAME?</v>
      </c>
      <c r="J837" s="6" t="e">
        <f ca="1">IF('Log_working_3-way'!$D837="","",'True_Odds_Calculator_3-way'!#REF!/'True_Odds_Calculator_3-way'!C829-1)</f>
        <v>#NAME?</v>
      </c>
      <c r="K837" s="6" t="e">
        <f ca="1">IF('Log_working_3-way'!$D837="","",1/'True_Odds_Calculator_3-way'!A829+1/'True_Odds_Calculator_3-way'!B829+1/'True_Odds_Calculator_3-way'!C829-1)</f>
        <v>#NAME?</v>
      </c>
    </row>
    <row r="838" spans="4:11" x14ac:dyDescent="0.25">
      <c r="D838" t="e">
        <f ca="1">solve_for_c('True_Odds_Calculator_3-way'!A830,'True_Odds_Calculator_3-way'!B830,'True_Odds_Calculator_3-way'!C830,'Log_working_3-way'!B$1,'Log_working_3-way'!B$2)</f>
        <v>#NAME?</v>
      </c>
      <c r="F838" s="6" t="e">
        <f ca="1">IF('Log_working_3-way'!D838="","",1/'True_Odds_Calculator_3-way'!N830+1/'True_Odds_Calculator_3-way'!O830+1/'True_Odds_Calculator_3-way'!#REF!-1)</f>
        <v>#NAME?</v>
      </c>
      <c r="H838" s="6" t="e">
        <f ca="1">IF('Log_working_3-way'!$D838="","",'True_Odds_Calculator_3-way'!N830/'True_Odds_Calculator_3-way'!A830-1)</f>
        <v>#NAME?</v>
      </c>
      <c r="I838" s="6" t="e">
        <f ca="1">IF('Log_working_3-way'!$D838="","",'True_Odds_Calculator_3-way'!O830/'True_Odds_Calculator_3-way'!B830-1)</f>
        <v>#NAME?</v>
      </c>
      <c r="J838" s="6" t="e">
        <f ca="1">IF('Log_working_3-way'!$D838="","",'True_Odds_Calculator_3-way'!#REF!/'True_Odds_Calculator_3-way'!C830-1)</f>
        <v>#NAME?</v>
      </c>
      <c r="K838" s="6" t="e">
        <f ca="1">IF('Log_working_3-way'!$D838="","",1/'True_Odds_Calculator_3-way'!A830+1/'True_Odds_Calculator_3-way'!B830+1/'True_Odds_Calculator_3-way'!C830-1)</f>
        <v>#NAME?</v>
      </c>
    </row>
    <row r="839" spans="4:11" x14ac:dyDescent="0.25">
      <c r="D839" t="e">
        <f ca="1">solve_for_c('True_Odds_Calculator_3-way'!A831,'True_Odds_Calculator_3-way'!B831,'True_Odds_Calculator_3-way'!C831,'Log_working_3-way'!B$1,'Log_working_3-way'!B$2)</f>
        <v>#NAME?</v>
      </c>
      <c r="F839" s="6" t="e">
        <f ca="1">IF('Log_working_3-way'!D839="","",1/'True_Odds_Calculator_3-way'!N831+1/'True_Odds_Calculator_3-way'!O831+1/'True_Odds_Calculator_3-way'!#REF!-1)</f>
        <v>#NAME?</v>
      </c>
      <c r="H839" s="6" t="e">
        <f ca="1">IF('Log_working_3-way'!$D839="","",'True_Odds_Calculator_3-way'!N831/'True_Odds_Calculator_3-way'!A831-1)</f>
        <v>#NAME?</v>
      </c>
      <c r="I839" s="6" t="e">
        <f ca="1">IF('Log_working_3-way'!$D839="","",'True_Odds_Calculator_3-way'!O831/'True_Odds_Calculator_3-way'!B831-1)</f>
        <v>#NAME?</v>
      </c>
      <c r="J839" s="6" t="e">
        <f ca="1">IF('Log_working_3-way'!$D839="","",'True_Odds_Calculator_3-way'!#REF!/'True_Odds_Calculator_3-way'!C831-1)</f>
        <v>#NAME?</v>
      </c>
      <c r="K839" s="6" t="e">
        <f ca="1">IF('Log_working_3-way'!$D839="","",1/'True_Odds_Calculator_3-way'!A831+1/'True_Odds_Calculator_3-way'!B831+1/'True_Odds_Calculator_3-way'!C831-1)</f>
        <v>#NAME?</v>
      </c>
    </row>
    <row r="840" spans="4:11" x14ac:dyDescent="0.25">
      <c r="D840" t="e">
        <f ca="1">solve_for_c('True_Odds_Calculator_3-way'!A832,'True_Odds_Calculator_3-way'!B832,'True_Odds_Calculator_3-way'!C832,'Log_working_3-way'!B$1,'Log_working_3-way'!B$2)</f>
        <v>#NAME?</v>
      </c>
      <c r="F840" s="6" t="e">
        <f ca="1">IF('Log_working_3-way'!D840="","",1/'True_Odds_Calculator_3-way'!N832+1/'True_Odds_Calculator_3-way'!O832+1/'True_Odds_Calculator_3-way'!#REF!-1)</f>
        <v>#NAME?</v>
      </c>
      <c r="H840" s="6" t="e">
        <f ca="1">IF('Log_working_3-way'!$D840="","",'True_Odds_Calculator_3-way'!N832/'True_Odds_Calculator_3-way'!A832-1)</f>
        <v>#NAME?</v>
      </c>
      <c r="I840" s="6" t="e">
        <f ca="1">IF('Log_working_3-way'!$D840="","",'True_Odds_Calculator_3-way'!O832/'True_Odds_Calculator_3-way'!B832-1)</f>
        <v>#NAME?</v>
      </c>
      <c r="J840" s="6" t="e">
        <f ca="1">IF('Log_working_3-way'!$D840="","",'True_Odds_Calculator_3-way'!#REF!/'True_Odds_Calculator_3-way'!C832-1)</f>
        <v>#NAME?</v>
      </c>
      <c r="K840" s="6" t="e">
        <f ca="1">IF('Log_working_3-way'!$D840="","",1/'True_Odds_Calculator_3-way'!A832+1/'True_Odds_Calculator_3-way'!B832+1/'True_Odds_Calculator_3-way'!C832-1)</f>
        <v>#NAME?</v>
      </c>
    </row>
    <row r="841" spans="4:11" x14ac:dyDescent="0.25">
      <c r="D841" t="e">
        <f ca="1">solve_for_c('True_Odds_Calculator_3-way'!A833,'True_Odds_Calculator_3-way'!B833,'True_Odds_Calculator_3-way'!C833,'Log_working_3-way'!B$1,'Log_working_3-way'!B$2)</f>
        <v>#NAME?</v>
      </c>
      <c r="F841" s="6" t="e">
        <f ca="1">IF('Log_working_3-way'!D841="","",1/'True_Odds_Calculator_3-way'!N833+1/'True_Odds_Calculator_3-way'!O833+1/'True_Odds_Calculator_3-way'!#REF!-1)</f>
        <v>#NAME?</v>
      </c>
      <c r="H841" s="6" t="e">
        <f ca="1">IF('Log_working_3-way'!$D841="","",'True_Odds_Calculator_3-way'!N833/'True_Odds_Calculator_3-way'!A833-1)</f>
        <v>#NAME?</v>
      </c>
      <c r="I841" s="6" t="e">
        <f ca="1">IF('Log_working_3-way'!$D841="","",'True_Odds_Calculator_3-way'!O833/'True_Odds_Calculator_3-way'!B833-1)</f>
        <v>#NAME?</v>
      </c>
      <c r="J841" s="6" t="e">
        <f ca="1">IF('Log_working_3-way'!$D841="","",'True_Odds_Calculator_3-way'!#REF!/'True_Odds_Calculator_3-way'!C833-1)</f>
        <v>#NAME?</v>
      </c>
      <c r="K841" s="6" t="e">
        <f ca="1">IF('Log_working_3-way'!$D841="","",1/'True_Odds_Calculator_3-way'!A833+1/'True_Odds_Calculator_3-way'!B833+1/'True_Odds_Calculator_3-way'!C833-1)</f>
        <v>#NAME?</v>
      </c>
    </row>
    <row r="842" spans="4:11" x14ac:dyDescent="0.25">
      <c r="D842" t="e">
        <f ca="1">solve_for_c('True_Odds_Calculator_3-way'!A834,'True_Odds_Calculator_3-way'!B834,'True_Odds_Calculator_3-way'!C834,'Log_working_3-way'!B$1,'Log_working_3-way'!B$2)</f>
        <v>#NAME?</v>
      </c>
      <c r="F842" s="6" t="e">
        <f ca="1">IF('Log_working_3-way'!D842="","",1/'True_Odds_Calculator_3-way'!N834+1/'True_Odds_Calculator_3-way'!O834+1/'True_Odds_Calculator_3-way'!#REF!-1)</f>
        <v>#NAME?</v>
      </c>
      <c r="H842" s="6" t="e">
        <f ca="1">IF('Log_working_3-way'!$D842="","",'True_Odds_Calculator_3-way'!N834/'True_Odds_Calculator_3-way'!A834-1)</f>
        <v>#NAME?</v>
      </c>
      <c r="I842" s="6" t="e">
        <f ca="1">IF('Log_working_3-way'!$D842="","",'True_Odds_Calculator_3-way'!O834/'True_Odds_Calculator_3-way'!B834-1)</f>
        <v>#NAME?</v>
      </c>
      <c r="J842" s="6" t="e">
        <f ca="1">IF('Log_working_3-way'!$D842="","",'True_Odds_Calculator_3-way'!#REF!/'True_Odds_Calculator_3-way'!C834-1)</f>
        <v>#NAME?</v>
      </c>
      <c r="K842" s="6" t="e">
        <f ca="1">IF('Log_working_3-way'!$D842="","",1/'True_Odds_Calculator_3-way'!A834+1/'True_Odds_Calculator_3-way'!B834+1/'True_Odds_Calculator_3-way'!C834-1)</f>
        <v>#NAME?</v>
      </c>
    </row>
    <row r="843" spans="4:11" x14ac:dyDescent="0.25">
      <c r="D843" t="e">
        <f ca="1">solve_for_c('True_Odds_Calculator_3-way'!A835,'True_Odds_Calculator_3-way'!B835,'True_Odds_Calculator_3-way'!C835,'Log_working_3-way'!B$1,'Log_working_3-way'!B$2)</f>
        <v>#NAME?</v>
      </c>
      <c r="F843" s="6" t="e">
        <f ca="1">IF('Log_working_3-way'!D843="","",1/'True_Odds_Calculator_3-way'!N835+1/'True_Odds_Calculator_3-way'!O835+1/'True_Odds_Calculator_3-way'!#REF!-1)</f>
        <v>#NAME?</v>
      </c>
      <c r="H843" s="6" t="e">
        <f ca="1">IF('Log_working_3-way'!$D843="","",'True_Odds_Calculator_3-way'!N835/'True_Odds_Calculator_3-way'!A835-1)</f>
        <v>#NAME?</v>
      </c>
      <c r="I843" s="6" t="e">
        <f ca="1">IF('Log_working_3-way'!$D843="","",'True_Odds_Calculator_3-way'!O835/'True_Odds_Calculator_3-way'!B835-1)</f>
        <v>#NAME?</v>
      </c>
      <c r="J843" s="6" t="e">
        <f ca="1">IF('Log_working_3-way'!$D843="","",'True_Odds_Calculator_3-way'!#REF!/'True_Odds_Calculator_3-way'!C835-1)</f>
        <v>#NAME?</v>
      </c>
      <c r="K843" s="6" t="e">
        <f ca="1">IF('Log_working_3-way'!$D843="","",1/'True_Odds_Calculator_3-way'!A835+1/'True_Odds_Calculator_3-way'!B835+1/'True_Odds_Calculator_3-way'!C835-1)</f>
        <v>#NAME?</v>
      </c>
    </row>
    <row r="844" spans="4:11" x14ac:dyDescent="0.25">
      <c r="D844" t="e">
        <f ca="1">solve_for_c('True_Odds_Calculator_3-way'!A836,'True_Odds_Calculator_3-way'!B836,'True_Odds_Calculator_3-way'!C836,'Log_working_3-way'!B$1,'Log_working_3-way'!B$2)</f>
        <v>#NAME?</v>
      </c>
      <c r="F844" s="6" t="e">
        <f ca="1">IF('Log_working_3-way'!D844="","",1/'True_Odds_Calculator_3-way'!N836+1/'True_Odds_Calculator_3-way'!O836+1/'True_Odds_Calculator_3-way'!#REF!-1)</f>
        <v>#NAME?</v>
      </c>
      <c r="H844" s="6" t="e">
        <f ca="1">IF('Log_working_3-way'!$D844="","",'True_Odds_Calculator_3-way'!N836/'True_Odds_Calculator_3-way'!A836-1)</f>
        <v>#NAME?</v>
      </c>
      <c r="I844" s="6" t="e">
        <f ca="1">IF('Log_working_3-way'!$D844="","",'True_Odds_Calculator_3-way'!O836/'True_Odds_Calculator_3-way'!B836-1)</f>
        <v>#NAME?</v>
      </c>
      <c r="J844" s="6" t="e">
        <f ca="1">IF('Log_working_3-way'!$D844="","",'True_Odds_Calculator_3-way'!#REF!/'True_Odds_Calculator_3-way'!C836-1)</f>
        <v>#NAME?</v>
      </c>
      <c r="K844" s="6" t="e">
        <f ca="1">IF('Log_working_3-way'!$D844="","",1/'True_Odds_Calculator_3-way'!A836+1/'True_Odds_Calculator_3-way'!B836+1/'True_Odds_Calculator_3-way'!C836-1)</f>
        <v>#NAME?</v>
      </c>
    </row>
    <row r="845" spans="4:11" x14ac:dyDescent="0.25">
      <c r="D845" t="e">
        <f ca="1">solve_for_c('True_Odds_Calculator_3-way'!A837,'True_Odds_Calculator_3-way'!B837,'True_Odds_Calculator_3-way'!C837,'Log_working_3-way'!B$1,'Log_working_3-way'!B$2)</f>
        <v>#NAME?</v>
      </c>
      <c r="F845" s="6" t="e">
        <f ca="1">IF('Log_working_3-way'!D845="","",1/'True_Odds_Calculator_3-way'!N837+1/'True_Odds_Calculator_3-way'!O837+1/'True_Odds_Calculator_3-way'!#REF!-1)</f>
        <v>#NAME?</v>
      </c>
      <c r="H845" s="6" t="e">
        <f ca="1">IF('Log_working_3-way'!$D845="","",'True_Odds_Calculator_3-way'!N837/'True_Odds_Calculator_3-way'!A837-1)</f>
        <v>#NAME?</v>
      </c>
      <c r="I845" s="6" t="e">
        <f ca="1">IF('Log_working_3-way'!$D845="","",'True_Odds_Calculator_3-way'!O837/'True_Odds_Calculator_3-way'!B837-1)</f>
        <v>#NAME?</v>
      </c>
      <c r="J845" s="6" t="e">
        <f ca="1">IF('Log_working_3-way'!$D845="","",'True_Odds_Calculator_3-way'!#REF!/'True_Odds_Calculator_3-way'!C837-1)</f>
        <v>#NAME?</v>
      </c>
      <c r="K845" s="6" t="e">
        <f ca="1">IF('Log_working_3-way'!$D845="","",1/'True_Odds_Calculator_3-way'!A837+1/'True_Odds_Calculator_3-way'!B837+1/'True_Odds_Calculator_3-way'!C837-1)</f>
        <v>#NAME?</v>
      </c>
    </row>
    <row r="846" spans="4:11" x14ac:dyDescent="0.25">
      <c r="D846" t="e">
        <f ca="1">solve_for_c('True_Odds_Calculator_3-way'!A838,'True_Odds_Calculator_3-way'!B838,'True_Odds_Calculator_3-way'!C838,'Log_working_3-way'!B$1,'Log_working_3-way'!B$2)</f>
        <v>#NAME?</v>
      </c>
      <c r="F846" s="6" t="e">
        <f ca="1">IF('Log_working_3-way'!D846="","",1/'True_Odds_Calculator_3-way'!N838+1/'True_Odds_Calculator_3-way'!O838+1/'True_Odds_Calculator_3-way'!#REF!-1)</f>
        <v>#NAME?</v>
      </c>
      <c r="H846" s="6" t="e">
        <f ca="1">IF('Log_working_3-way'!$D846="","",'True_Odds_Calculator_3-way'!N838/'True_Odds_Calculator_3-way'!A838-1)</f>
        <v>#NAME?</v>
      </c>
      <c r="I846" s="6" t="e">
        <f ca="1">IF('Log_working_3-way'!$D846="","",'True_Odds_Calculator_3-way'!O838/'True_Odds_Calculator_3-way'!B838-1)</f>
        <v>#NAME?</v>
      </c>
      <c r="J846" s="6" t="e">
        <f ca="1">IF('Log_working_3-way'!$D846="","",'True_Odds_Calculator_3-way'!#REF!/'True_Odds_Calculator_3-way'!C838-1)</f>
        <v>#NAME?</v>
      </c>
      <c r="K846" s="6" t="e">
        <f ca="1">IF('Log_working_3-way'!$D846="","",1/'True_Odds_Calculator_3-way'!A838+1/'True_Odds_Calculator_3-way'!B838+1/'True_Odds_Calculator_3-way'!C838-1)</f>
        <v>#NAME?</v>
      </c>
    </row>
    <row r="847" spans="4:11" x14ac:dyDescent="0.25">
      <c r="D847" t="e">
        <f ca="1">solve_for_c('True_Odds_Calculator_3-way'!A839,'True_Odds_Calculator_3-way'!B839,'True_Odds_Calculator_3-way'!C839,'Log_working_3-way'!B$1,'Log_working_3-way'!B$2)</f>
        <v>#NAME?</v>
      </c>
      <c r="F847" s="6" t="e">
        <f ca="1">IF('Log_working_3-way'!D847="","",1/'True_Odds_Calculator_3-way'!N839+1/'True_Odds_Calculator_3-way'!O839+1/'True_Odds_Calculator_3-way'!#REF!-1)</f>
        <v>#NAME?</v>
      </c>
      <c r="H847" s="6" t="e">
        <f ca="1">IF('Log_working_3-way'!$D847="","",'True_Odds_Calculator_3-way'!N839/'True_Odds_Calculator_3-way'!A839-1)</f>
        <v>#NAME?</v>
      </c>
      <c r="I847" s="6" t="e">
        <f ca="1">IF('Log_working_3-way'!$D847="","",'True_Odds_Calculator_3-way'!O839/'True_Odds_Calculator_3-way'!B839-1)</f>
        <v>#NAME?</v>
      </c>
      <c r="J847" s="6" t="e">
        <f ca="1">IF('Log_working_3-way'!$D847="","",'True_Odds_Calculator_3-way'!#REF!/'True_Odds_Calculator_3-way'!C839-1)</f>
        <v>#NAME?</v>
      </c>
      <c r="K847" s="6" t="e">
        <f ca="1">IF('Log_working_3-way'!$D847="","",1/'True_Odds_Calculator_3-way'!A839+1/'True_Odds_Calculator_3-way'!B839+1/'True_Odds_Calculator_3-way'!C839-1)</f>
        <v>#NAME?</v>
      </c>
    </row>
    <row r="848" spans="4:11" x14ac:dyDescent="0.25">
      <c r="D848" t="e">
        <f ca="1">solve_for_c('True_Odds_Calculator_3-way'!A840,'True_Odds_Calculator_3-way'!B840,'True_Odds_Calculator_3-way'!C840,'Log_working_3-way'!B$1,'Log_working_3-way'!B$2)</f>
        <v>#NAME?</v>
      </c>
      <c r="F848" s="6" t="e">
        <f ca="1">IF('Log_working_3-way'!D848="","",1/'True_Odds_Calculator_3-way'!N840+1/'True_Odds_Calculator_3-way'!O840+1/'True_Odds_Calculator_3-way'!#REF!-1)</f>
        <v>#NAME?</v>
      </c>
      <c r="H848" s="6" t="e">
        <f ca="1">IF('Log_working_3-way'!$D848="","",'True_Odds_Calculator_3-way'!N840/'True_Odds_Calculator_3-way'!A840-1)</f>
        <v>#NAME?</v>
      </c>
      <c r="I848" s="6" t="e">
        <f ca="1">IF('Log_working_3-way'!$D848="","",'True_Odds_Calculator_3-way'!O840/'True_Odds_Calculator_3-way'!B840-1)</f>
        <v>#NAME?</v>
      </c>
      <c r="J848" s="6" t="e">
        <f ca="1">IF('Log_working_3-way'!$D848="","",'True_Odds_Calculator_3-way'!#REF!/'True_Odds_Calculator_3-way'!C840-1)</f>
        <v>#NAME?</v>
      </c>
      <c r="K848" s="6" t="e">
        <f ca="1">IF('Log_working_3-way'!$D848="","",1/'True_Odds_Calculator_3-way'!A840+1/'True_Odds_Calculator_3-way'!B840+1/'True_Odds_Calculator_3-way'!C840-1)</f>
        <v>#NAME?</v>
      </c>
    </row>
    <row r="849" spans="4:11" x14ac:dyDescent="0.25">
      <c r="D849" t="e">
        <f ca="1">solve_for_c('True_Odds_Calculator_3-way'!A841,'True_Odds_Calculator_3-way'!B841,'True_Odds_Calculator_3-way'!C841,'Log_working_3-way'!B$1,'Log_working_3-way'!B$2)</f>
        <v>#NAME?</v>
      </c>
      <c r="F849" s="6" t="e">
        <f ca="1">IF('Log_working_3-way'!D849="","",1/'True_Odds_Calculator_3-way'!N841+1/'True_Odds_Calculator_3-way'!O841+1/'True_Odds_Calculator_3-way'!#REF!-1)</f>
        <v>#NAME?</v>
      </c>
      <c r="H849" s="6" t="e">
        <f ca="1">IF('Log_working_3-way'!$D849="","",'True_Odds_Calculator_3-way'!N841/'True_Odds_Calculator_3-way'!A841-1)</f>
        <v>#NAME?</v>
      </c>
      <c r="I849" s="6" t="e">
        <f ca="1">IF('Log_working_3-way'!$D849="","",'True_Odds_Calculator_3-way'!O841/'True_Odds_Calculator_3-way'!B841-1)</f>
        <v>#NAME?</v>
      </c>
      <c r="J849" s="6" t="e">
        <f ca="1">IF('Log_working_3-way'!$D849="","",'True_Odds_Calculator_3-way'!#REF!/'True_Odds_Calculator_3-way'!C841-1)</f>
        <v>#NAME?</v>
      </c>
      <c r="K849" s="6" t="e">
        <f ca="1">IF('Log_working_3-way'!$D849="","",1/'True_Odds_Calculator_3-way'!A841+1/'True_Odds_Calculator_3-way'!B841+1/'True_Odds_Calculator_3-way'!C841-1)</f>
        <v>#NAME?</v>
      </c>
    </row>
    <row r="850" spans="4:11" x14ac:dyDescent="0.25">
      <c r="D850" t="e">
        <f ca="1">solve_for_c('True_Odds_Calculator_3-way'!A842,'True_Odds_Calculator_3-way'!B842,'True_Odds_Calculator_3-way'!C842,'Log_working_3-way'!B$1,'Log_working_3-way'!B$2)</f>
        <v>#NAME?</v>
      </c>
      <c r="F850" s="6" t="e">
        <f ca="1">IF('Log_working_3-way'!D850="","",1/'True_Odds_Calculator_3-way'!N842+1/'True_Odds_Calculator_3-way'!O842+1/'True_Odds_Calculator_3-way'!#REF!-1)</f>
        <v>#NAME?</v>
      </c>
      <c r="H850" s="6" t="e">
        <f ca="1">IF('Log_working_3-way'!$D850="","",'True_Odds_Calculator_3-way'!N842/'True_Odds_Calculator_3-way'!A842-1)</f>
        <v>#NAME?</v>
      </c>
      <c r="I850" s="6" t="e">
        <f ca="1">IF('Log_working_3-way'!$D850="","",'True_Odds_Calculator_3-way'!O842/'True_Odds_Calculator_3-way'!B842-1)</f>
        <v>#NAME?</v>
      </c>
      <c r="J850" s="6" t="e">
        <f ca="1">IF('Log_working_3-way'!$D850="","",'True_Odds_Calculator_3-way'!#REF!/'True_Odds_Calculator_3-way'!C842-1)</f>
        <v>#NAME?</v>
      </c>
      <c r="K850" s="6" t="e">
        <f ca="1">IF('Log_working_3-way'!$D850="","",1/'True_Odds_Calculator_3-way'!A842+1/'True_Odds_Calculator_3-way'!B842+1/'True_Odds_Calculator_3-way'!C842-1)</f>
        <v>#NAME?</v>
      </c>
    </row>
    <row r="851" spans="4:11" x14ac:dyDescent="0.25">
      <c r="D851" t="e">
        <f ca="1">solve_for_c('True_Odds_Calculator_3-way'!A843,'True_Odds_Calculator_3-way'!B843,'True_Odds_Calculator_3-way'!C843,'Log_working_3-way'!B$1,'Log_working_3-way'!B$2)</f>
        <v>#NAME?</v>
      </c>
      <c r="F851" s="6" t="e">
        <f ca="1">IF('Log_working_3-way'!D851="","",1/'True_Odds_Calculator_3-way'!N843+1/'True_Odds_Calculator_3-way'!O843+1/'True_Odds_Calculator_3-way'!#REF!-1)</f>
        <v>#NAME?</v>
      </c>
      <c r="H851" s="6" t="e">
        <f ca="1">IF('Log_working_3-way'!$D851="","",'True_Odds_Calculator_3-way'!N843/'True_Odds_Calculator_3-way'!A843-1)</f>
        <v>#NAME?</v>
      </c>
      <c r="I851" s="6" t="e">
        <f ca="1">IF('Log_working_3-way'!$D851="","",'True_Odds_Calculator_3-way'!O843/'True_Odds_Calculator_3-way'!B843-1)</f>
        <v>#NAME?</v>
      </c>
      <c r="J851" s="6" t="e">
        <f ca="1">IF('Log_working_3-way'!$D851="","",'True_Odds_Calculator_3-way'!#REF!/'True_Odds_Calculator_3-way'!C843-1)</f>
        <v>#NAME?</v>
      </c>
      <c r="K851" s="6" t="e">
        <f ca="1">IF('Log_working_3-way'!$D851="","",1/'True_Odds_Calculator_3-way'!A843+1/'True_Odds_Calculator_3-way'!B843+1/'True_Odds_Calculator_3-way'!C843-1)</f>
        <v>#NAME?</v>
      </c>
    </row>
    <row r="852" spans="4:11" x14ac:dyDescent="0.25">
      <c r="D852" t="e">
        <f ca="1">solve_for_c('True_Odds_Calculator_3-way'!A844,'True_Odds_Calculator_3-way'!B844,'True_Odds_Calculator_3-way'!C844,'Log_working_3-way'!B$1,'Log_working_3-way'!B$2)</f>
        <v>#NAME?</v>
      </c>
      <c r="F852" s="6" t="e">
        <f ca="1">IF('Log_working_3-way'!D852="","",1/'True_Odds_Calculator_3-way'!N844+1/'True_Odds_Calculator_3-way'!O844+1/'True_Odds_Calculator_3-way'!#REF!-1)</f>
        <v>#NAME?</v>
      </c>
      <c r="H852" s="6" t="e">
        <f ca="1">IF('Log_working_3-way'!$D852="","",'True_Odds_Calculator_3-way'!N844/'True_Odds_Calculator_3-way'!A844-1)</f>
        <v>#NAME?</v>
      </c>
      <c r="I852" s="6" t="e">
        <f ca="1">IF('Log_working_3-way'!$D852="","",'True_Odds_Calculator_3-way'!O844/'True_Odds_Calculator_3-way'!B844-1)</f>
        <v>#NAME?</v>
      </c>
      <c r="J852" s="6" t="e">
        <f ca="1">IF('Log_working_3-way'!$D852="","",'True_Odds_Calculator_3-way'!#REF!/'True_Odds_Calculator_3-way'!C844-1)</f>
        <v>#NAME?</v>
      </c>
      <c r="K852" s="6" t="e">
        <f ca="1">IF('Log_working_3-way'!$D852="","",1/'True_Odds_Calculator_3-way'!A844+1/'True_Odds_Calculator_3-way'!B844+1/'True_Odds_Calculator_3-way'!C844-1)</f>
        <v>#NAME?</v>
      </c>
    </row>
    <row r="853" spans="4:11" x14ac:dyDescent="0.25">
      <c r="D853" t="e">
        <f ca="1">solve_for_c('True_Odds_Calculator_3-way'!A845,'True_Odds_Calculator_3-way'!B845,'True_Odds_Calculator_3-way'!C845,'Log_working_3-way'!B$1,'Log_working_3-way'!B$2)</f>
        <v>#NAME?</v>
      </c>
      <c r="F853" s="6" t="e">
        <f ca="1">IF('Log_working_3-way'!D853="","",1/'True_Odds_Calculator_3-way'!N845+1/'True_Odds_Calculator_3-way'!O845+1/'True_Odds_Calculator_3-way'!#REF!-1)</f>
        <v>#NAME?</v>
      </c>
      <c r="H853" s="6" t="e">
        <f ca="1">IF('Log_working_3-way'!$D853="","",'True_Odds_Calculator_3-way'!N845/'True_Odds_Calculator_3-way'!A845-1)</f>
        <v>#NAME?</v>
      </c>
      <c r="I853" s="6" t="e">
        <f ca="1">IF('Log_working_3-way'!$D853="","",'True_Odds_Calculator_3-way'!O845/'True_Odds_Calculator_3-way'!B845-1)</f>
        <v>#NAME?</v>
      </c>
      <c r="J853" s="6" t="e">
        <f ca="1">IF('Log_working_3-way'!$D853="","",'True_Odds_Calculator_3-way'!#REF!/'True_Odds_Calculator_3-way'!C845-1)</f>
        <v>#NAME?</v>
      </c>
      <c r="K853" s="6" t="e">
        <f ca="1">IF('Log_working_3-way'!$D853="","",1/'True_Odds_Calculator_3-way'!A845+1/'True_Odds_Calculator_3-way'!B845+1/'True_Odds_Calculator_3-way'!C845-1)</f>
        <v>#NAME?</v>
      </c>
    </row>
    <row r="854" spans="4:11" x14ac:dyDescent="0.25">
      <c r="D854" t="e">
        <f ca="1">solve_for_c('True_Odds_Calculator_3-way'!A846,'True_Odds_Calculator_3-way'!B846,'True_Odds_Calculator_3-way'!C846,'Log_working_3-way'!B$1,'Log_working_3-way'!B$2)</f>
        <v>#NAME?</v>
      </c>
      <c r="F854" s="6" t="e">
        <f ca="1">IF('Log_working_3-way'!D854="","",1/'True_Odds_Calculator_3-way'!N846+1/'True_Odds_Calculator_3-way'!O846+1/'True_Odds_Calculator_3-way'!#REF!-1)</f>
        <v>#NAME?</v>
      </c>
      <c r="H854" s="6" t="e">
        <f ca="1">IF('Log_working_3-way'!$D854="","",'True_Odds_Calculator_3-way'!N846/'True_Odds_Calculator_3-way'!A846-1)</f>
        <v>#NAME?</v>
      </c>
      <c r="I854" s="6" t="e">
        <f ca="1">IF('Log_working_3-way'!$D854="","",'True_Odds_Calculator_3-way'!O846/'True_Odds_Calculator_3-way'!B846-1)</f>
        <v>#NAME?</v>
      </c>
      <c r="J854" s="6" t="e">
        <f ca="1">IF('Log_working_3-way'!$D854="","",'True_Odds_Calculator_3-way'!#REF!/'True_Odds_Calculator_3-way'!C846-1)</f>
        <v>#NAME?</v>
      </c>
      <c r="K854" s="6" t="e">
        <f ca="1">IF('Log_working_3-way'!$D854="","",1/'True_Odds_Calculator_3-way'!A846+1/'True_Odds_Calculator_3-way'!B846+1/'True_Odds_Calculator_3-way'!C846-1)</f>
        <v>#NAME?</v>
      </c>
    </row>
    <row r="855" spans="4:11" x14ac:dyDescent="0.25">
      <c r="D855" t="e">
        <f ca="1">solve_for_c('True_Odds_Calculator_3-way'!A847,'True_Odds_Calculator_3-way'!B847,'True_Odds_Calculator_3-way'!C847,'Log_working_3-way'!B$1,'Log_working_3-way'!B$2)</f>
        <v>#NAME?</v>
      </c>
      <c r="F855" s="6" t="e">
        <f ca="1">IF('Log_working_3-way'!D855="","",1/'True_Odds_Calculator_3-way'!N847+1/'True_Odds_Calculator_3-way'!O847+1/'True_Odds_Calculator_3-way'!#REF!-1)</f>
        <v>#NAME?</v>
      </c>
      <c r="H855" s="6" t="e">
        <f ca="1">IF('Log_working_3-way'!$D855="","",'True_Odds_Calculator_3-way'!N847/'True_Odds_Calculator_3-way'!A847-1)</f>
        <v>#NAME?</v>
      </c>
      <c r="I855" s="6" t="e">
        <f ca="1">IF('Log_working_3-way'!$D855="","",'True_Odds_Calculator_3-way'!O847/'True_Odds_Calculator_3-way'!B847-1)</f>
        <v>#NAME?</v>
      </c>
      <c r="J855" s="6" t="e">
        <f ca="1">IF('Log_working_3-way'!$D855="","",'True_Odds_Calculator_3-way'!#REF!/'True_Odds_Calculator_3-way'!C847-1)</f>
        <v>#NAME?</v>
      </c>
      <c r="K855" s="6" t="e">
        <f ca="1">IF('Log_working_3-way'!$D855="","",1/'True_Odds_Calculator_3-way'!A847+1/'True_Odds_Calculator_3-way'!B847+1/'True_Odds_Calculator_3-way'!C847-1)</f>
        <v>#NAME?</v>
      </c>
    </row>
    <row r="856" spans="4:11" x14ac:dyDescent="0.25">
      <c r="D856" t="e">
        <f ca="1">solve_for_c('True_Odds_Calculator_3-way'!A848,'True_Odds_Calculator_3-way'!B848,'True_Odds_Calculator_3-way'!C848,'Log_working_3-way'!B$1,'Log_working_3-way'!B$2)</f>
        <v>#NAME?</v>
      </c>
      <c r="F856" s="6" t="e">
        <f ca="1">IF('Log_working_3-way'!D856="","",1/'True_Odds_Calculator_3-way'!N848+1/'True_Odds_Calculator_3-way'!O848+1/'True_Odds_Calculator_3-way'!#REF!-1)</f>
        <v>#NAME?</v>
      </c>
      <c r="H856" s="6" t="e">
        <f ca="1">IF('Log_working_3-way'!$D856="","",'True_Odds_Calculator_3-way'!N848/'True_Odds_Calculator_3-way'!A848-1)</f>
        <v>#NAME?</v>
      </c>
      <c r="I856" s="6" t="e">
        <f ca="1">IF('Log_working_3-way'!$D856="","",'True_Odds_Calculator_3-way'!O848/'True_Odds_Calculator_3-way'!B848-1)</f>
        <v>#NAME?</v>
      </c>
      <c r="J856" s="6" t="e">
        <f ca="1">IF('Log_working_3-way'!$D856="","",'True_Odds_Calculator_3-way'!#REF!/'True_Odds_Calculator_3-way'!C848-1)</f>
        <v>#NAME?</v>
      </c>
      <c r="K856" s="6" t="e">
        <f ca="1">IF('Log_working_3-way'!$D856="","",1/'True_Odds_Calculator_3-way'!A848+1/'True_Odds_Calculator_3-way'!B848+1/'True_Odds_Calculator_3-way'!C848-1)</f>
        <v>#NAME?</v>
      </c>
    </row>
    <row r="857" spans="4:11" x14ac:dyDescent="0.25">
      <c r="D857" t="e">
        <f ca="1">solve_for_c('True_Odds_Calculator_3-way'!A849,'True_Odds_Calculator_3-way'!B849,'True_Odds_Calculator_3-way'!C849,'Log_working_3-way'!B$1,'Log_working_3-way'!B$2)</f>
        <v>#NAME?</v>
      </c>
      <c r="F857" s="6" t="e">
        <f ca="1">IF('Log_working_3-way'!D857="","",1/'True_Odds_Calculator_3-way'!N849+1/'True_Odds_Calculator_3-way'!O849+1/'True_Odds_Calculator_3-way'!#REF!-1)</f>
        <v>#NAME?</v>
      </c>
      <c r="H857" s="6" t="e">
        <f ca="1">IF('Log_working_3-way'!$D857="","",'True_Odds_Calculator_3-way'!N849/'True_Odds_Calculator_3-way'!A849-1)</f>
        <v>#NAME?</v>
      </c>
      <c r="I857" s="6" t="e">
        <f ca="1">IF('Log_working_3-way'!$D857="","",'True_Odds_Calculator_3-way'!O849/'True_Odds_Calculator_3-way'!B849-1)</f>
        <v>#NAME?</v>
      </c>
      <c r="J857" s="6" t="e">
        <f ca="1">IF('Log_working_3-way'!$D857="","",'True_Odds_Calculator_3-way'!#REF!/'True_Odds_Calculator_3-way'!C849-1)</f>
        <v>#NAME?</v>
      </c>
      <c r="K857" s="6" t="e">
        <f ca="1">IF('Log_working_3-way'!$D857="","",1/'True_Odds_Calculator_3-way'!A849+1/'True_Odds_Calculator_3-way'!B849+1/'True_Odds_Calculator_3-way'!C849-1)</f>
        <v>#NAME?</v>
      </c>
    </row>
    <row r="858" spans="4:11" x14ac:dyDescent="0.25">
      <c r="D858" t="e">
        <f ca="1">solve_for_c('True_Odds_Calculator_3-way'!A850,'True_Odds_Calculator_3-way'!B850,'True_Odds_Calculator_3-way'!C850,'Log_working_3-way'!B$1,'Log_working_3-way'!B$2)</f>
        <v>#NAME?</v>
      </c>
      <c r="F858" s="6" t="e">
        <f ca="1">IF('Log_working_3-way'!D858="","",1/'True_Odds_Calculator_3-way'!N850+1/'True_Odds_Calculator_3-way'!O850+1/'True_Odds_Calculator_3-way'!#REF!-1)</f>
        <v>#NAME?</v>
      </c>
      <c r="H858" s="6" t="e">
        <f ca="1">IF('Log_working_3-way'!$D858="","",'True_Odds_Calculator_3-way'!N850/'True_Odds_Calculator_3-way'!A850-1)</f>
        <v>#NAME?</v>
      </c>
      <c r="I858" s="6" t="e">
        <f ca="1">IF('Log_working_3-way'!$D858="","",'True_Odds_Calculator_3-way'!O850/'True_Odds_Calculator_3-way'!B850-1)</f>
        <v>#NAME?</v>
      </c>
      <c r="J858" s="6" t="e">
        <f ca="1">IF('Log_working_3-way'!$D858="","",'True_Odds_Calculator_3-way'!#REF!/'True_Odds_Calculator_3-way'!C850-1)</f>
        <v>#NAME?</v>
      </c>
      <c r="K858" s="6" t="e">
        <f ca="1">IF('Log_working_3-way'!$D858="","",1/'True_Odds_Calculator_3-way'!A850+1/'True_Odds_Calculator_3-way'!B850+1/'True_Odds_Calculator_3-way'!C850-1)</f>
        <v>#NAME?</v>
      </c>
    </row>
    <row r="859" spans="4:11" x14ac:dyDescent="0.25">
      <c r="D859" t="e">
        <f ca="1">solve_for_c('True_Odds_Calculator_3-way'!A851,'True_Odds_Calculator_3-way'!B851,'True_Odds_Calculator_3-way'!C851,'Log_working_3-way'!B$1,'Log_working_3-way'!B$2)</f>
        <v>#NAME?</v>
      </c>
      <c r="F859" s="6" t="e">
        <f ca="1">IF('Log_working_3-way'!D859="","",1/'True_Odds_Calculator_3-way'!N851+1/'True_Odds_Calculator_3-way'!O851+1/'True_Odds_Calculator_3-way'!#REF!-1)</f>
        <v>#NAME?</v>
      </c>
      <c r="H859" s="6" t="e">
        <f ca="1">IF('Log_working_3-way'!$D859="","",'True_Odds_Calculator_3-way'!N851/'True_Odds_Calculator_3-way'!A851-1)</f>
        <v>#NAME?</v>
      </c>
      <c r="I859" s="6" t="e">
        <f ca="1">IF('Log_working_3-way'!$D859="","",'True_Odds_Calculator_3-way'!O851/'True_Odds_Calculator_3-way'!B851-1)</f>
        <v>#NAME?</v>
      </c>
      <c r="J859" s="6" t="e">
        <f ca="1">IF('Log_working_3-way'!$D859="","",'True_Odds_Calculator_3-way'!#REF!/'True_Odds_Calculator_3-way'!C851-1)</f>
        <v>#NAME?</v>
      </c>
      <c r="K859" s="6" t="e">
        <f ca="1">IF('Log_working_3-way'!$D859="","",1/'True_Odds_Calculator_3-way'!A851+1/'True_Odds_Calculator_3-way'!B851+1/'True_Odds_Calculator_3-way'!C851-1)</f>
        <v>#NAME?</v>
      </c>
    </row>
    <row r="860" spans="4:11" x14ac:dyDescent="0.25">
      <c r="D860" t="e">
        <f ca="1">solve_for_c('True_Odds_Calculator_3-way'!A852,'True_Odds_Calculator_3-way'!B852,'True_Odds_Calculator_3-way'!C852,'Log_working_3-way'!B$1,'Log_working_3-way'!B$2)</f>
        <v>#NAME?</v>
      </c>
      <c r="F860" s="6" t="e">
        <f ca="1">IF('Log_working_3-way'!D860="","",1/'True_Odds_Calculator_3-way'!N852+1/'True_Odds_Calculator_3-way'!O852+1/'True_Odds_Calculator_3-way'!#REF!-1)</f>
        <v>#NAME?</v>
      </c>
      <c r="H860" s="6" t="e">
        <f ca="1">IF('Log_working_3-way'!$D860="","",'True_Odds_Calculator_3-way'!N852/'True_Odds_Calculator_3-way'!A852-1)</f>
        <v>#NAME?</v>
      </c>
      <c r="I860" s="6" t="e">
        <f ca="1">IF('Log_working_3-way'!$D860="","",'True_Odds_Calculator_3-way'!O852/'True_Odds_Calculator_3-way'!B852-1)</f>
        <v>#NAME?</v>
      </c>
      <c r="J860" s="6" t="e">
        <f ca="1">IF('Log_working_3-way'!$D860="","",'True_Odds_Calculator_3-way'!#REF!/'True_Odds_Calculator_3-way'!C852-1)</f>
        <v>#NAME?</v>
      </c>
      <c r="K860" s="6" t="e">
        <f ca="1">IF('Log_working_3-way'!$D860="","",1/'True_Odds_Calculator_3-way'!A852+1/'True_Odds_Calculator_3-way'!B852+1/'True_Odds_Calculator_3-way'!C852-1)</f>
        <v>#NAME?</v>
      </c>
    </row>
    <row r="861" spans="4:11" x14ac:dyDescent="0.25">
      <c r="D861" t="e">
        <f ca="1">solve_for_c('True_Odds_Calculator_3-way'!A853,'True_Odds_Calculator_3-way'!B853,'True_Odds_Calculator_3-way'!C853,'Log_working_3-way'!B$1,'Log_working_3-way'!B$2)</f>
        <v>#NAME?</v>
      </c>
      <c r="F861" s="6" t="e">
        <f ca="1">IF('Log_working_3-way'!D861="","",1/'True_Odds_Calculator_3-way'!N853+1/'True_Odds_Calculator_3-way'!O853+1/'True_Odds_Calculator_3-way'!#REF!-1)</f>
        <v>#NAME?</v>
      </c>
      <c r="H861" s="6" t="e">
        <f ca="1">IF('Log_working_3-way'!$D861="","",'True_Odds_Calculator_3-way'!N853/'True_Odds_Calculator_3-way'!A853-1)</f>
        <v>#NAME?</v>
      </c>
      <c r="I861" s="6" t="e">
        <f ca="1">IF('Log_working_3-way'!$D861="","",'True_Odds_Calculator_3-way'!O853/'True_Odds_Calculator_3-way'!B853-1)</f>
        <v>#NAME?</v>
      </c>
      <c r="J861" s="6" t="e">
        <f ca="1">IF('Log_working_3-way'!$D861="","",'True_Odds_Calculator_3-way'!#REF!/'True_Odds_Calculator_3-way'!C853-1)</f>
        <v>#NAME?</v>
      </c>
      <c r="K861" s="6" t="e">
        <f ca="1">IF('Log_working_3-way'!$D861="","",1/'True_Odds_Calculator_3-way'!A853+1/'True_Odds_Calculator_3-way'!B853+1/'True_Odds_Calculator_3-way'!C853-1)</f>
        <v>#NAME?</v>
      </c>
    </row>
    <row r="862" spans="4:11" x14ac:dyDescent="0.25">
      <c r="D862" t="e">
        <f ca="1">solve_for_c('True_Odds_Calculator_3-way'!A854,'True_Odds_Calculator_3-way'!B854,'True_Odds_Calculator_3-way'!C854,'Log_working_3-way'!B$1,'Log_working_3-way'!B$2)</f>
        <v>#NAME?</v>
      </c>
      <c r="F862" s="6" t="e">
        <f ca="1">IF('Log_working_3-way'!D862="","",1/'True_Odds_Calculator_3-way'!N854+1/'True_Odds_Calculator_3-way'!O854+1/'True_Odds_Calculator_3-way'!#REF!-1)</f>
        <v>#NAME?</v>
      </c>
      <c r="H862" s="6" t="e">
        <f ca="1">IF('Log_working_3-way'!$D862="","",'True_Odds_Calculator_3-way'!N854/'True_Odds_Calculator_3-way'!A854-1)</f>
        <v>#NAME?</v>
      </c>
      <c r="I862" s="6" t="e">
        <f ca="1">IF('Log_working_3-way'!$D862="","",'True_Odds_Calculator_3-way'!O854/'True_Odds_Calculator_3-way'!B854-1)</f>
        <v>#NAME?</v>
      </c>
      <c r="J862" s="6" t="e">
        <f ca="1">IF('Log_working_3-way'!$D862="","",'True_Odds_Calculator_3-way'!#REF!/'True_Odds_Calculator_3-way'!C854-1)</f>
        <v>#NAME?</v>
      </c>
      <c r="K862" s="6" t="e">
        <f ca="1">IF('Log_working_3-way'!$D862="","",1/'True_Odds_Calculator_3-way'!A854+1/'True_Odds_Calculator_3-way'!B854+1/'True_Odds_Calculator_3-way'!C854-1)</f>
        <v>#NAME?</v>
      </c>
    </row>
    <row r="863" spans="4:11" x14ac:dyDescent="0.25">
      <c r="D863" t="e">
        <f ca="1">solve_for_c('True_Odds_Calculator_3-way'!A855,'True_Odds_Calculator_3-way'!B855,'True_Odds_Calculator_3-way'!C855,'Log_working_3-way'!B$1,'Log_working_3-way'!B$2)</f>
        <v>#NAME?</v>
      </c>
      <c r="F863" s="6" t="e">
        <f ca="1">IF('Log_working_3-way'!D863="","",1/'True_Odds_Calculator_3-way'!N855+1/'True_Odds_Calculator_3-way'!O855+1/'True_Odds_Calculator_3-way'!#REF!-1)</f>
        <v>#NAME?</v>
      </c>
      <c r="H863" s="6" t="e">
        <f ca="1">IF('Log_working_3-way'!$D863="","",'True_Odds_Calculator_3-way'!N855/'True_Odds_Calculator_3-way'!A855-1)</f>
        <v>#NAME?</v>
      </c>
      <c r="I863" s="6" t="e">
        <f ca="1">IF('Log_working_3-way'!$D863="","",'True_Odds_Calculator_3-way'!O855/'True_Odds_Calculator_3-way'!B855-1)</f>
        <v>#NAME?</v>
      </c>
      <c r="J863" s="6" t="e">
        <f ca="1">IF('Log_working_3-way'!$D863="","",'True_Odds_Calculator_3-way'!#REF!/'True_Odds_Calculator_3-way'!C855-1)</f>
        <v>#NAME?</v>
      </c>
      <c r="K863" s="6" t="e">
        <f ca="1">IF('Log_working_3-way'!$D863="","",1/'True_Odds_Calculator_3-way'!A855+1/'True_Odds_Calculator_3-way'!B855+1/'True_Odds_Calculator_3-way'!C855-1)</f>
        <v>#NAME?</v>
      </c>
    </row>
    <row r="864" spans="4:11" x14ac:dyDescent="0.25">
      <c r="D864" t="e">
        <f ca="1">solve_for_c('True_Odds_Calculator_3-way'!A856,'True_Odds_Calculator_3-way'!B856,'True_Odds_Calculator_3-way'!C856,'Log_working_3-way'!B$1,'Log_working_3-way'!B$2)</f>
        <v>#NAME?</v>
      </c>
      <c r="F864" s="6" t="e">
        <f ca="1">IF('Log_working_3-way'!D864="","",1/'True_Odds_Calculator_3-way'!N856+1/'True_Odds_Calculator_3-way'!O856+1/'True_Odds_Calculator_3-way'!#REF!-1)</f>
        <v>#NAME?</v>
      </c>
      <c r="H864" s="6" t="e">
        <f ca="1">IF('Log_working_3-way'!$D864="","",'True_Odds_Calculator_3-way'!N856/'True_Odds_Calculator_3-way'!A856-1)</f>
        <v>#NAME?</v>
      </c>
      <c r="I864" s="6" t="e">
        <f ca="1">IF('Log_working_3-way'!$D864="","",'True_Odds_Calculator_3-way'!O856/'True_Odds_Calculator_3-way'!B856-1)</f>
        <v>#NAME?</v>
      </c>
      <c r="J864" s="6" t="e">
        <f ca="1">IF('Log_working_3-way'!$D864="","",'True_Odds_Calculator_3-way'!#REF!/'True_Odds_Calculator_3-way'!C856-1)</f>
        <v>#NAME?</v>
      </c>
      <c r="K864" s="6" t="e">
        <f ca="1">IF('Log_working_3-way'!$D864="","",1/'True_Odds_Calculator_3-way'!A856+1/'True_Odds_Calculator_3-way'!B856+1/'True_Odds_Calculator_3-way'!C856-1)</f>
        <v>#NAME?</v>
      </c>
    </row>
    <row r="865" spans="4:11" x14ac:dyDescent="0.25">
      <c r="D865" t="e">
        <f ca="1">solve_for_c('True_Odds_Calculator_3-way'!A857,'True_Odds_Calculator_3-way'!B857,'True_Odds_Calculator_3-way'!C857,'Log_working_3-way'!B$1,'Log_working_3-way'!B$2)</f>
        <v>#NAME?</v>
      </c>
      <c r="F865" s="6" t="e">
        <f ca="1">IF('Log_working_3-way'!D865="","",1/'True_Odds_Calculator_3-way'!N857+1/'True_Odds_Calculator_3-way'!O857+1/'True_Odds_Calculator_3-way'!#REF!-1)</f>
        <v>#NAME?</v>
      </c>
      <c r="H865" s="6" t="e">
        <f ca="1">IF('Log_working_3-way'!$D865="","",'True_Odds_Calculator_3-way'!N857/'True_Odds_Calculator_3-way'!A857-1)</f>
        <v>#NAME?</v>
      </c>
      <c r="I865" s="6" t="e">
        <f ca="1">IF('Log_working_3-way'!$D865="","",'True_Odds_Calculator_3-way'!O857/'True_Odds_Calculator_3-way'!B857-1)</f>
        <v>#NAME?</v>
      </c>
      <c r="J865" s="6" t="e">
        <f ca="1">IF('Log_working_3-way'!$D865="","",'True_Odds_Calculator_3-way'!#REF!/'True_Odds_Calculator_3-way'!C857-1)</f>
        <v>#NAME?</v>
      </c>
      <c r="K865" s="6" t="e">
        <f ca="1">IF('Log_working_3-way'!$D865="","",1/'True_Odds_Calculator_3-way'!A857+1/'True_Odds_Calculator_3-way'!B857+1/'True_Odds_Calculator_3-way'!C857-1)</f>
        <v>#NAME?</v>
      </c>
    </row>
    <row r="866" spans="4:11" x14ac:dyDescent="0.25">
      <c r="D866" t="e">
        <f ca="1">solve_for_c('True_Odds_Calculator_3-way'!A858,'True_Odds_Calculator_3-way'!B858,'True_Odds_Calculator_3-way'!C858,'Log_working_3-way'!B$1,'Log_working_3-way'!B$2)</f>
        <v>#NAME?</v>
      </c>
      <c r="F866" s="6" t="e">
        <f ca="1">IF('Log_working_3-way'!D866="","",1/'True_Odds_Calculator_3-way'!N858+1/'True_Odds_Calculator_3-way'!O858+1/'True_Odds_Calculator_3-way'!#REF!-1)</f>
        <v>#NAME?</v>
      </c>
      <c r="H866" s="6" t="e">
        <f ca="1">IF('Log_working_3-way'!$D866="","",'True_Odds_Calculator_3-way'!N858/'True_Odds_Calculator_3-way'!A858-1)</f>
        <v>#NAME?</v>
      </c>
      <c r="I866" s="6" t="e">
        <f ca="1">IF('Log_working_3-way'!$D866="","",'True_Odds_Calculator_3-way'!O858/'True_Odds_Calculator_3-way'!B858-1)</f>
        <v>#NAME?</v>
      </c>
      <c r="J866" s="6" t="e">
        <f ca="1">IF('Log_working_3-way'!$D866="","",'True_Odds_Calculator_3-way'!#REF!/'True_Odds_Calculator_3-way'!C858-1)</f>
        <v>#NAME?</v>
      </c>
      <c r="K866" s="6" t="e">
        <f ca="1">IF('Log_working_3-way'!$D866="","",1/'True_Odds_Calculator_3-way'!A858+1/'True_Odds_Calculator_3-way'!B858+1/'True_Odds_Calculator_3-way'!C858-1)</f>
        <v>#NAME?</v>
      </c>
    </row>
    <row r="867" spans="4:11" x14ac:dyDescent="0.25">
      <c r="D867" t="e">
        <f ca="1">solve_for_c('True_Odds_Calculator_3-way'!A859,'True_Odds_Calculator_3-way'!B859,'True_Odds_Calculator_3-way'!C859,'Log_working_3-way'!B$1,'Log_working_3-way'!B$2)</f>
        <v>#NAME?</v>
      </c>
      <c r="F867" s="6" t="e">
        <f ca="1">IF('Log_working_3-way'!D867="","",1/'True_Odds_Calculator_3-way'!N859+1/'True_Odds_Calculator_3-way'!O859+1/'True_Odds_Calculator_3-way'!#REF!-1)</f>
        <v>#NAME?</v>
      </c>
      <c r="H867" s="6" t="e">
        <f ca="1">IF('Log_working_3-way'!$D867="","",'True_Odds_Calculator_3-way'!N859/'True_Odds_Calculator_3-way'!A859-1)</f>
        <v>#NAME?</v>
      </c>
      <c r="I867" s="6" t="e">
        <f ca="1">IF('Log_working_3-way'!$D867="","",'True_Odds_Calculator_3-way'!O859/'True_Odds_Calculator_3-way'!B859-1)</f>
        <v>#NAME?</v>
      </c>
      <c r="J867" s="6" t="e">
        <f ca="1">IF('Log_working_3-way'!$D867="","",'True_Odds_Calculator_3-way'!#REF!/'True_Odds_Calculator_3-way'!C859-1)</f>
        <v>#NAME?</v>
      </c>
      <c r="K867" s="6" t="e">
        <f ca="1">IF('Log_working_3-way'!$D867="","",1/'True_Odds_Calculator_3-way'!A859+1/'True_Odds_Calculator_3-way'!B859+1/'True_Odds_Calculator_3-way'!C859-1)</f>
        <v>#NAME?</v>
      </c>
    </row>
    <row r="868" spans="4:11" x14ac:dyDescent="0.25">
      <c r="D868" t="e">
        <f ca="1">solve_for_c('True_Odds_Calculator_3-way'!A860,'True_Odds_Calculator_3-way'!B860,'True_Odds_Calculator_3-way'!C860,'Log_working_3-way'!B$1,'Log_working_3-way'!B$2)</f>
        <v>#NAME?</v>
      </c>
      <c r="F868" s="6" t="e">
        <f ca="1">IF('Log_working_3-way'!D868="","",1/'True_Odds_Calculator_3-way'!N860+1/'True_Odds_Calculator_3-way'!O860+1/'True_Odds_Calculator_3-way'!#REF!-1)</f>
        <v>#NAME?</v>
      </c>
      <c r="H868" s="6" t="e">
        <f ca="1">IF('Log_working_3-way'!$D868="","",'True_Odds_Calculator_3-way'!N860/'True_Odds_Calculator_3-way'!A860-1)</f>
        <v>#NAME?</v>
      </c>
      <c r="I868" s="6" t="e">
        <f ca="1">IF('Log_working_3-way'!$D868="","",'True_Odds_Calculator_3-way'!O860/'True_Odds_Calculator_3-way'!B860-1)</f>
        <v>#NAME?</v>
      </c>
      <c r="J868" s="6" t="e">
        <f ca="1">IF('Log_working_3-way'!$D868="","",'True_Odds_Calculator_3-way'!#REF!/'True_Odds_Calculator_3-way'!C860-1)</f>
        <v>#NAME?</v>
      </c>
      <c r="K868" s="6" t="e">
        <f ca="1">IF('Log_working_3-way'!$D868="","",1/'True_Odds_Calculator_3-way'!A860+1/'True_Odds_Calculator_3-way'!B860+1/'True_Odds_Calculator_3-way'!C860-1)</f>
        <v>#NAME?</v>
      </c>
    </row>
    <row r="869" spans="4:11" x14ac:dyDescent="0.25">
      <c r="D869" t="e">
        <f ca="1">solve_for_c('True_Odds_Calculator_3-way'!A861,'True_Odds_Calculator_3-way'!B861,'True_Odds_Calculator_3-way'!C861,'Log_working_3-way'!B$1,'Log_working_3-way'!B$2)</f>
        <v>#NAME?</v>
      </c>
      <c r="F869" s="6" t="e">
        <f ca="1">IF('Log_working_3-way'!D869="","",1/'True_Odds_Calculator_3-way'!N861+1/'True_Odds_Calculator_3-way'!O861+1/'True_Odds_Calculator_3-way'!#REF!-1)</f>
        <v>#NAME?</v>
      </c>
      <c r="H869" s="6" t="e">
        <f ca="1">IF('Log_working_3-way'!$D869="","",'True_Odds_Calculator_3-way'!N861/'True_Odds_Calculator_3-way'!A861-1)</f>
        <v>#NAME?</v>
      </c>
      <c r="I869" s="6" t="e">
        <f ca="1">IF('Log_working_3-way'!$D869="","",'True_Odds_Calculator_3-way'!O861/'True_Odds_Calculator_3-way'!B861-1)</f>
        <v>#NAME?</v>
      </c>
      <c r="J869" s="6" t="e">
        <f ca="1">IF('Log_working_3-way'!$D869="","",'True_Odds_Calculator_3-way'!#REF!/'True_Odds_Calculator_3-way'!C861-1)</f>
        <v>#NAME?</v>
      </c>
      <c r="K869" s="6" t="e">
        <f ca="1">IF('Log_working_3-way'!$D869="","",1/'True_Odds_Calculator_3-way'!A861+1/'True_Odds_Calculator_3-way'!B861+1/'True_Odds_Calculator_3-way'!C861-1)</f>
        <v>#NAME?</v>
      </c>
    </row>
    <row r="870" spans="4:11" x14ac:dyDescent="0.25">
      <c r="D870" t="e">
        <f ca="1">solve_for_c('True_Odds_Calculator_3-way'!A862,'True_Odds_Calculator_3-way'!B862,'True_Odds_Calculator_3-way'!C862,'Log_working_3-way'!B$1,'Log_working_3-way'!B$2)</f>
        <v>#NAME?</v>
      </c>
      <c r="F870" s="6" t="e">
        <f ca="1">IF('Log_working_3-way'!D870="","",1/'True_Odds_Calculator_3-way'!N862+1/'True_Odds_Calculator_3-way'!O862+1/'True_Odds_Calculator_3-way'!#REF!-1)</f>
        <v>#NAME?</v>
      </c>
      <c r="H870" s="6" t="e">
        <f ca="1">IF('Log_working_3-way'!$D870="","",'True_Odds_Calculator_3-way'!N862/'True_Odds_Calculator_3-way'!A862-1)</f>
        <v>#NAME?</v>
      </c>
      <c r="I870" s="6" t="e">
        <f ca="1">IF('Log_working_3-way'!$D870="","",'True_Odds_Calculator_3-way'!O862/'True_Odds_Calculator_3-way'!B862-1)</f>
        <v>#NAME?</v>
      </c>
      <c r="J870" s="6" t="e">
        <f ca="1">IF('Log_working_3-way'!$D870="","",'True_Odds_Calculator_3-way'!#REF!/'True_Odds_Calculator_3-way'!C862-1)</f>
        <v>#NAME?</v>
      </c>
      <c r="K870" s="6" t="e">
        <f ca="1">IF('Log_working_3-way'!$D870="","",1/'True_Odds_Calculator_3-way'!A862+1/'True_Odds_Calculator_3-way'!B862+1/'True_Odds_Calculator_3-way'!C862-1)</f>
        <v>#NAME?</v>
      </c>
    </row>
    <row r="871" spans="4:11" x14ac:dyDescent="0.25">
      <c r="D871" t="e">
        <f ca="1">solve_for_c('True_Odds_Calculator_3-way'!A863,'True_Odds_Calculator_3-way'!B863,'True_Odds_Calculator_3-way'!C863,'Log_working_3-way'!B$1,'Log_working_3-way'!B$2)</f>
        <v>#NAME?</v>
      </c>
      <c r="F871" s="6" t="e">
        <f ca="1">IF('Log_working_3-way'!D871="","",1/'True_Odds_Calculator_3-way'!N863+1/'True_Odds_Calculator_3-way'!O863+1/'True_Odds_Calculator_3-way'!#REF!-1)</f>
        <v>#NAME?</v>
      </c>
      <c r="H871" s="6" t="e">
        <f ca="1">IF('Log_working_3-way'!$D871="","",'True_Odds_Calculator_3-way'!N863/'True_Odds_Calculator_3-way'!A863-1)</f>
        <v>#NAME?</v>
      </c>
      <c r="I871" s="6" t="e">
        <f ca="1">IF('Log_working_3-way'!$D871="","",'True_Odds_Calculator_3-way'!O863/'True_Odds_Calculator_3-way'!B863-1)</f>
        <v>#NAME?</v>
      </c>
      <c r="J871" s="6" t="e">
        <f ca="1">IF('Log_working_3-way'!$D871="","",'True_Odds_Calculator_3-way'!#REF!/'True_Odds_Calculator_3-way'!C863-1)</f>
        <v>#NAME?</v>
      </c>
      <c r="K871" s="6" t="e">
        <f ca="1">IF('Log_working_3-way'!$D871="","",1/'True_Odds_Calculator_3-way'!A863+1/'True_Odds_Calculator_3-way'!B863+1/'True_Odds_Calculator_3-way'!C863-1)</f>
        <v>#NAME?</v>
      </c>
    </row>
    <row r="872" spans="4:11" x14ac:dyDescent="0.25">
      <c r="D872" t="e">
        <f ca="1">solve_for_c('True_Odds_Calculator_3-way'!A864,'True_Odds_Calculator_3-way'!B864,'True_Odds_Calculator_3-way'!C864,'Log_working_3-way'!B$1,'Log_working_3-way'!B$2)</f>
        <v>#NAME?</v>
      </c>
      <c r="F872" s="6" t="e">
        <f ca="1">IF('Log_working_3-way'!D872="","",1/'True_Odds_Calculator_3-way'!N864+1/'True_Odds_Calculator_3-way'!O864+1/'True_Odds_Calculator_3-way'!#REF!-1)</f>
        <v>#NAME?</v>
      </c>
      <c r="H872" s="6" t="e">
        <f ca="1">IF('Log_working_3-way'!$D872="","",'True_Odds_Calculator_3-way'!N864/'True_Odds_Calculator_3-way'!A864-1)</f>
        <v>#NAME?</v>
      </c>
      <c r="I872" s="6" t="e">
        <f ca="1">IF('Log_working_3-way'!$D872="","",'True_Odds_Calculator_3-way'!O864/'True_Odds_Calculator_3-way'!B864-1)</f>
        <v>#NAME?</v>
      </c>
      <c r="J872" s="6" t="e">
        <f ca="1">IF('Log_working_3-way'!$D872="","",'True_Odds_Calculator_3-way'!#REF!/'True_Odds_Calculator_3-way'!C864-1)</f>
        <v>#NAME?</v>
      </c>
      <c r="K872" s="6" t="e">
        <f ca="1">IF('Log_working_3-way'!$D872="","",1/'True_Odds_Calculator_3-way'!A864+1/'True_Odds_Calculator_3-way'!B864+1/'True_Odds_Calculator_3-way'!C864-1)</f>
        <v>#NAME?</v>
      </c>
    </row>
    <row r="873" spans="4:11" x14ac:dyDescent="0.25">
      <c r="D873" t="e">
        <f ca="1">solve_for_c('True_Odds_Calculator_3-way'!A865,'True_Odds_Calculator_3-way'!B865,'True_Odds_Calculator_3-way'!C865,'Log_working_3-way'!B$1,'Log_working_3-way'!B$2)</f>
        <v>#NAME?</v>
      </c>
      <c r="F873" s="6" t="e">
        <f ca="1">IF('Log_working_3-way'!D873="","",1/'True_Odds_Calculator_3-way'!N865+1/'True_Odds_Calculator_3-way'!O865+1/'True_Odds_Calculator_3-way'!#REF!-1)</f>
        <v>#NAME?</v>
      </c>
      <c r="H873" s="6" t="e">
        <f ca="1">IF('Log_working_3-way'!$D873="","",'True_Odds_Calculator_3-way'!N865/'True_Odds_Calculator_3-way'!A865-1)</f>
        <v>#NAME?</v>
      </c>
      <c r="I873" s="6" t="e">
        <f ca="1">IF('Log_working_3-way'!$D873="","",'True_Odds_Calculator_3-way'!O865/'True_Odds_Calculator_3-way'!B865-1)</f>
        <v>#NAME?</v>
      </c>
      <c r="J873" s="6" t="e">
        <f ca="1">IF('Log_working_3-way'!$D873="","",'True_Odds_Calculator_3-way'!#REF!/'True_Odds_Calculator_3-way'!C865-1)</f>
        <v>#NAME?</v>
      </c>
      <c r="K873" s="6" t="e">
        <f ca="1">IF('Log_working_3-way'!$D873="","",1/'True_Odds_Calculator_3-way'!A865+1/'True_Odds_Calculator_3-way'!B865+1/'True_Odds_Calculator_3-way'!C865-1)</f>
        <v>#NAME?</v>
      </c>
    </row>
    <row r="874" spans="4:11" x14ac:dyDescent="0.25">
      <c r="D874" t="e">
        <f ca="1">solve_for_c('True_Odds_Calculator_3-way'!A866,'True_Odds_Calculator_3-way'!B866,'True_Odds_Calculator_3-way'!C866,'Log_working_3-way'!B$1,'Log_working_3-way'!B$2)</f>
        <v>#NAME?</v>
      </c>
      <c r="F874" s="6" t="e">
        <f ca="1">IF('Log_working_3-way'!D874="","",1/'True_Odds_Calculator_3-way'!N866+1/'True_Odds_Calculator_3-way'!O866+1/'True_Odds_Calculator_3-way'!#REF!-1)</f>
        <v>#NAME?</v>
      </c>
      <c r="H874" s="6" t="e">
        <f ca="1">IF('Log_working_3-way'!$D874="","",'True_Odds_Calculator_3-way'!N866/'True_Odds_Calculator_3-way'!A866-1)</f>
        <v>#NAME?</v>
      </c>
      <c r="I874" s="6" t="e">
        <f ca="1">IF('Log_working_3-way'!$D874="","",'True_Odds_Calculator_3-way'!O866/'True_Odds_Calculator_3-way'!B866-1)</f>
        <v>#NAME?</v>
      </c>
      <c r="J874" s="6" t="e">
        <f ca="1">IF('Log_working_3-way'!$D874="","",'True_Odds_Calculator_3-way'!#REF!/'True_Odds_Calculator_3-way'!C866-1)</f>
        <v>#NAME?</v>
      </c>
      <c r="K874" s="6" t="e">
        <f ca="1">IF('Log_working_3-way'!$D874="","",1/'True_Odds_Calculator_3-way'!A866+1/'True_Odds_Calculator_3-way'!B866+1/'True_Odds_Calculator_3-way'!C866-1)</f>
        <v>#NAME?</v>
      </c>
    </row>
    <row r="875" spans="4:11" x14ac:dyDescent="0.25">
      <c r="D875" t="e">
        <f ca="1">solve_for_c('True_Odds_Calculator_3-way'!A867,'True_Odds_Calculator_3-way'!B867,'True_Odds_Calculator_3-way'!C867,'Log_working_3-way'!B$1,'Log_working_3-way'!B$2)</f>
        <v>#NAME?</v>
      </c>
      <c r="F875" s="6" t="e">
        <f ca="1">IF('Log_working_3-way'!D875="","",1/'True_Odds_Calculator_3-way'!N867+1/'True_Odds_Calculator_3-way'!O867+1/'True_Odds_Calculator_3-way'!#REF!-1)</f>
        <v>#NAME?</v>
      </c>
      <c r="H875" s="6" t="e">
        <f ca="1">IF('Log_working_3-way'!$D875="","",'True_Odds_Calculator_3-way'!N867/'True_Odds_Calculator_3-way'!A867-1)</f>
        <v>#NAME?</v>
      </c>
      <c r="I875" s="6" t="e">
        <f ca="1">IF('Log_working_3-way'!$D875="","",'True_Odds_Calculator_3-way'!O867/'True_Odds_Calculator_3-way'!B867-1)</f>
        <v>#NAME?</v>
      </c>
      <c r="J875" s="6" t="e">
        <f ca="1">IF('Log_working_3-way'!$D875="","",'True_Odds_Calculator_3-way'!#REF!/'True_Odds_Calculator_3-way'!C867-1)</f>
        <v>#NAME?</v>
      </c>
      <c r="K875" s="6" t="e">
        <f ca="1">IF('Log_working_3-way'!$D875="","",1/'True_Odds_Calculator_3-way'!A867+1/'True_Odds_Calculator_3-way'!B867+1/'True_Odds_Calculator_3-way'!C867-1)</f>
        <v>#NAME?</v>
      </c>
    </row>
    <row r="876" spans="4:11" x14ac:dyDescent="0.25">
      <c r="D876" t="e">
        <f ca="1">solve_for_c('True_Odds_Calculator_3-way'!A868,'True_Odds_Calculator_3-way'!B868,'True_Odds_Calculator_3-way'!C868,'Log_working_3-way'!B$1,'Log_working_3-way'!B$2)</f>
        <v>#NAME?</v>
      </c>
      <c r="F876" s="6" t="e">
        <f ca="1">IF('Log_working_3-way'!D876="","",1/'True_Odds_Calculator_3-way'!N868+1/'True_Odds_Calculator_3-way'!O868+1/'True_Odds_Calculator_3-way'!#REF!-1)</f>
        <v>#NAME?</v>
      </c>
      <c r="H876" s="6" t="e">
        <f ca="1">IF('Log_working_3-way'!$D876="","",'True_Odds_Calculator_3-way'!N868/'True_Odds_Calculator_3-way'!A868-1)</f>
        <v>#NAME?</v>
      </c>
      <c r="I876" s="6" t="e">
        <f ca="1">IF('Log_working_3-way'!$D876="","",'True_Odds_Calculator_3-way'!O868/'True_Odds_Calculator_3-way'!B868-1)</f>
        <v>#NAME?</v>
      </c>
      <c r="J876" s="6" t="e">
        <f ca="1">IF('Log_working_3-way'!$D876="","",'True_Odds_Calculator_3-way'!#REF!/'True_Odds_Calculator_3-way'!C868-1)</f>
        <v>#NAME?</v>
      </c>
      <c r="K876" s="6" t="e">
        <f ca="1">IF('Log_working_3-way'!$D876="","",1/'True_Odds_Calculator_3-way'!A868+1/'True_Odds_Calculator_3-way'!B868+1/'True_Odds_Calculator_3-way'!C868-1)</f>
        <v>#NAME?</v>
      </c>
    </row>
    <row r="877" spans="4:11" x14ac:dyDescent="0.25">
      <c r="D877" t="e">
        <f ca="1">solve_for_c('True_Odds_Calculator_3-way'!A869,'True_Odds_Calculator_3-way'!B869,'True_Odds_Calculator_3-way'!C869,'Log_working_3-way'!B$1,'Log_working_3-way'!B$2)</f>
        <v>#NAME?</v>
      </c>
      <c r="F877" s="6" t="e">
        <f ca="1">IF('Log_working_3-way'!D877="","",1/'True_Odds_Calculator_3-way'!N869+1/'True_Odds_Calculator_3-way'!O869+1/'True_Odds_Calculator_3-way'!#REF!-1)</f>
        <v>#NAME?</v>
      </c>
      <c r="H877" s="6" t="e">
        <f ca="1">IF('Log_working_3-way'!$D877="","",'True_Odds_Calculator_3-way'!N869/'True_Odds_Calculator_3-way'!A869-1)</f>
        <v>#NAME?</v>
      </c>
      <c r="I877" s="6" t="e">
        <f ca="1">IF('Log_working_3-way'!$D877="","",'True_Odds_Calculator_3-way'!O869/'True_Odds_Calculator_3-way'!B869-1)</f>
        <v>#NAME?</v>
      </c>
      <c r="J877" s="6" t="e">
        <f ca="1">IF('Log_working_3-way'!$D877="","",'True_Odds_Calculator_3-way'!#REF!/'True_Odds_Calculator_3-way'!C869-1)</f>
        <v>#NAME?</v>
      </c>
      <c r="K877" s="6" t="e">
        <f ca="1">IF('Log_working_3-way'!$D877="","",1/'True_Odds_Calculator_3-way'!A869+1/'True_Odds_Calculator_3-way'!B869+1/'True_Odds_Calculator_3-way'!C869-1)</f>
        <v>#NAME?</v>
      </c>
    </row>
    <row r="878" spans="4:11" x14ac:dyDescent="0.25">
      <c r="D878" t="e">
        <f ca="1">solve_for_c('True_Odds_Calculator_3-way'!A870,'True_Odds_Calculator_3-way'!B870,'True_Odds_Calculator_3-way'!C870,'Log_working_3-way'!B$1,'Log_working_3-way'!B$2)</f>
        <v>#NAME?</v>
      </c>
      <c r="F878" s="6" t="e">
        <f ca="1">IF('Log_working_3-way'!D878="","",1/'True_Odds_Calculator_3-way'!N870+1/'True_Odds_Calculator_3-way'!O870+1/'True_Odds_Calculator_3-way'!#REF!-1)</f>
        <v>#NAME?</v>
      </c>
      <c r="H878" s="6" t="e">
        <f ca="1">IF('Log_working_3-way'!$D878="","",'True_Odds_Calculator_3-way'!N870/'True_Odds_Calculator_3-way'!A870-1)</f>
        <v>#NAME?</v>
      </c>
      <c r="I878" s="6" t="e">
        <f ca="1">IF('Log_working_3-way'!$D878="","",'True_Odds_Calculator_3-way'!O870/'True_Odds_Calculator_3-way'!B870-1)</f>
        <v>#NAME?</v>
      </c>
      <c r="J878" s="6" t="e">
        <f ca="1">IF('Log_working_3-way'!$D878="","",'True_Odds_Calculator_3-way'!#REF!/'True_Odds_Calculator_3-way'!C870-1)</f>
        <v>#NAME?</v>
      </c>
      <c r="K878" s="6" t="e">
        <f ca="1">IF('Log_working_3-way'!$D878="","",1/'True_Odds_Calculator_3-way'!A870+1/'True_Odds_Calculator_3-way'!B870+1/'True_Odds_Calculator_3-way'!C870-1)</f>
        <v>#NAME?</v>
      </c>
    </row>
    <row r="879" spans="4:11" x14ac:dyDescent="0.25">
      <c r="D879" t="e">
        <f ca="1">solve_for_c('True_Odds_Calculator_3-way'!A871,'True_Odds_Calculator_3-way'!B871,'True_Odds_Calculator_3-way'!C871,'Log_working_3-way'!B$1,'Log_working_3-way'!B$2)</f>
        <v>#NAME?</v>
      </c>
      <c r="F879" s="6" t="e">
        <f ca="1">IF('Log_working_3-way'!D879="","",1/'True_Odds_Calculator_3-way'!N871+1/'True_Odds_Calculator_3-way'!O871+1/'True_Odds_Calculator_3-way'!#REF!-1)</f>
        <v>#NAME?</v>
      </c>
      <c r="H879" s="6" t="e">
        <f ca="1">IF('Log_working_3-way'!$D879="","",'True_Odds_Calculator_3-way'!N871/'True_Odds_Calculator_3-way'!A871-1)</f>
        <v>#NAME?</v>
      </c>
      <c r="I879" s="6" t="e">
        <f ca="1">IF('Log_working_3-way'!$D879="","",'True_Odds_Calculator_3-way'!O871/'True_Odds_Calculator_3-way'!B871-1)</f>
        <v>#NAME?</v>
      </c>
      <c r="J879" s="6" t="e">
        <f ca="1">IF('Log_working_3-way'!$D879="","",'True_Odds_Calculator_3-way'!#REF!/'True_Odds_Calculator_3-way'!C871-1)</f>
        <v>#NAME?</v>
      </c>
      <c r="K879" s="6" t="e">
        <f ca="1">IF('Log_working_3-way'!$D879="","",1/'True_Odds_Calculator_3-way'!A871+1/'True_Odds_Calculator_3-way'!B871+1/'True_Odds_Calculator_3-way'!C871-1)</f>
        <v>#NAME?</v>
      </c>
    </row>
    <row r="880" spans="4:11" x14ac:dyDescent="0.25">
      <c r="D880" t="e">
        <f ca="1">solve_for_c('True_Odds_Calculator_3-way'!A872,'True_Odds_Calculator_3-way'!B872,'True_Odds_Calculator_3-way'!C872,'Log_working_3-way'!B$1,'Log_working_3-way'!B$2)</f>
        <v>#NAME?</v>
      </c>
      <c r="F880" s="6" t="e">
        <f ca="1">IF('Log_working_3-way'!D880="","",1/'True_Odds_Calculator_3-way'!N872+1/'True_Odds_Calculator_3-way'!O872+1/'True_Odds_Calculator_3-way'!#REF!-1)</f>
        <v>#NAME?</v>
      </c>
      <c r="H880" s="6" t="e">
        <f ca="1">IF('Log_working_3-way'!$D880="","",'True_Odds_Calculator_3-way'!N872/'True_Odds_Calculator_3-way'!A872-1)</f>
        <v>#NAME?</v>
      </c>
      <c r="I880" s="6" t="e">
        <f ca="1">IF('Log_working_3-way'!$D880="","",'True_Odds_Calculator_3-way'!O872/'True_Odds_Calculator_3-way'!B872-1)</f>
        <v>#NAME?</v>
      </c>
      <c r="J880" s="6" t="e">
        <f ca="1">IF('Log_working_3-way'!$D880="","",'True_Odds_Calculator_3-way'!#REF!/'True_Odds_Calculator_3-way'!C872-1)</f>
        <v>#NAME?</v>
      </c>
      <c r="K880" s="6" t="e">
        <f ca="1">IF('Log_working_3-way'!$D880="","",1/'True_Odds_Calculator_3-way'!A872+1/'True_Odds_Calculator_3-way'!B872+1/'True_Odds_Calculator_3-way'!C872-1)</f>
        <v>#NAME?</v>
      </c>
    </row>
    <row r="881" spans="4:11" x14ac:dyDescent="0.25">
      <c r="D881" t="e">
        <f ca="1">solve_for_c('True_Odds_Calculator_3-way'!A873,'True_Odds_Calculator_3-way'!B873,'True_Odds_Calculator_3-way'!C873,'Log_working_3-way'!B$1,'Log_working_3-way'!B$2)</f>
        <v>#NAME?</v>
      </c>
      <c r="F881" s="6" t="e">
        <f ca="1">IF('Log_working_3-way'!D881="","",1/'True_Odds_Calculator_3-way'!N873+1/'True_Odds_Calculator_3-way'!O873+1/'True_Odds_Calculator_3-way'!#REF!-1)</f>
        <v>#NAME?</v>
      </c>
      <c r="H881" s="6" t="e">
        <f ca="1">IF('Log_working_3-way'!$D881="","",'True_Odds_Calculator_3-way'!N873/'True_Odds_Calculator_3-way'!A873-1)</f>
        <v>#NAME?</v>
      </c>
      <c r="I881" s="6" t="e">
        <f ca="1">IF('Log_working_3-way'!$D881="","",'True_Odds_Calculator_3-way'!O873/'True_Odds_Calculator_3-way'!B873-1)</f>
        <v>#NAME?</v>
      </c>
      <c r="J881" s="6" t="e">
        <f ca="1">IF('Log_working_3-way'!$D881="","",'True_Odds_Calculator_3-way'!#REF!/'True_Odds_Calculator_3-way'!C873-1)</f>
        <v>#NAME?</v>
      </c>
      <c r="K881" s="6" t="e">
        <f ca="1">IF('Log_working_3-way'!$D881="","",1/'True_Odds_Calculator_3-way'!A873+1/'True_Odds_Calculator_3-way'!B873+1/'True_Odds_Calculator_3-way'!C873-1)</f>
        <v>#NAME?</v>
      </c>
    </row>
    <row r="882" spans="4:11" x14ac:dyDescent="0.25">
      <c r="D882" t="e">
        <f ca="1">solve_for_c('True_Odds_Calculator_3-way'!A874,'True_Odds_Calculator_3-way'!B874,'True_Odds_Calculator_3-way'!C874,'Log_working_3-way'!B$1,'Log_working_3-way'!B$2)</f>
        <v>#NAME?</v>
      </c>
      <c r="F882" s="6" t="e">
        <f ca="1">IF('Log_working_3-way'!D882="","",1/'True_Odds_Calculator_3-way'!N874+1/'True_Odds_Calculator_3-way'!O874+1/'True_Odds_Calculator_3-way'!#REF!-1)</f>
        <v>#NAME?</v>
      </c>
      <c r="H882" s="6" t="e">
        <f ca="1">IF('Log_working_3-way'!$D882="","",'True_Odds_Calculator_3-way'!N874/'True_Odds_Calculator_3-way'!A874-1)</f>
        <v>#NAME?</v>
      </c>
      <c r="I882" s="6" t="e">
        <f ca="1">IF('Log_working_3-way'!$D882="","",'True_Odds_Calculator_3-way'!O874/'True_Odds_Calculator_3-way'!B874-1)</f>
        <v>#NAME?</v>
      </c>
      <c r="J882" s="6" t="e">
        <f ca="1">IF('Log_working_3-way'!$D882="","",'True_Odds_Calculator_3-way'!#REF!/'True_Odds_Calculator_3-way'!C874-1)</f>
        <v>#NAME?</v>
      </c>
      <c r="K882" s="6" t="e">
        <f ca="1">IF('Log_working_3-way'!$D882="","",1/'True_Odds_Calculator_3-way'!A874+1/'True_Odds_Calculator_3-way'!B874+1/'True_Odds_Calculator_3-way'!C874-1)</f>
        <v>#NAME?</v>
      </c>
    </row>
    <row r="883" spans="4:11" x14ac:dyDescent="0.25">
      <c r="D883" t="e">
        <f ca="1">solve_for_c('True_Odds_Calculator_3-way'!A875,'True_Odds_Calculator_3-way'!B875,'True_Odds_Calculator_3-way'!C875,'Log_working_3-way'!B$1,'Log_working_3-way'!B$2)</f>
        <v>#NAME?</v>
      </c>
      <c r="F883" s="6" t="e">
        <f ca="1">IF('Log_working_3-way'!D883="","",1/'True_Odds_Calculator_3-way'!N875+1/'True_Odds_Calculator_3-way'!O875+1/'True_Odds_Calculator_3-way'!#REF!-1)</f>
        <v>#NAME?</v>
      </c>
      <c r="H883" s="6" t="e">
        <f ca="1">IF('Log_working_3-way'!$D883="","",'True_Odds_Calculator_3-way'!N875/'True_Odds_Calculator_3-way'!A875-1)</f>
        <v>#NAME?</v>
      </c>
      <c r="I883" s="6" t="e">
        <f ca="1">IF('Log_working_3-way'!$D883="","",'True_Odds_Calculator_3-way'!O875/'True_Odds_Calculator_3-way'!B875-1)</f>
        <v>#NAME?</v>
      </c>
      <c r="J883" s="6" t="e">
        <f ca="1">IF('Log_working_3-way'!$D883="","",'True_Odds_Calculator_3-way'!#REF!/'True_Odds_Calculator_3-way'!C875-1)</f>
        <v>#NAME?</v>
      </c>
      <c r="K883" s="6" t="e">
        <f ca="1">IF('Log_working_3-way'!$D883="","",1/'True_Odds_Calculator_3-way'!A875+1/'True_Odds_Calculator_3-way'!B875+1/'True_Odds_Calculator_3-way'!C875-1)</f>
        <v>#NAME?</v>
      </c>
    </row>
    <row r="884" spans="4:11" x14ac:dyDescent="0.25">
      <c r="D884" t="e">
        <f ca="1">solve_for_c('True_Odds_Calculator_3-way'!A876,'True_Odds_Calculator_3-way'!B876,'True_Odds_Calculator_3-way'!C876,'Log_working_3-way'!B$1,'Log_working_3-way'!B$2)</f>
        <v>#NAME?</v>
      </c>
      <c r="F884" s="6" t="e">
        <f ca="1">IF('Log_working_3-way'!D884="","",1/'True_Odds_Calculator_3-way'!N876+1/'True_Odds_Calculator_3-way'!O876+1/'True_Odds_Calculator_3-way'!#REF!-1)</f>
        <v>#NAME?</v>
      </c>
      <c r="H884" s="6" t="e">
        <f ca="1">IF('Log_working_3-way'!$D884="","",'True_Odds_Calculator_3-way'!N876/'True_Odds_Calculator_3-way'!A876-1)</f>
        <v>#NAME?</v>
      </c>
      <c r="I884" s="6" t="e">
        <f ca="1">IF('Log_working_3-way'!$D884="","",'True_Odds_Calculator_3-way'!O876/'True_Odds_Calculator_3-way'!B876-1)</f>
        <v>#NAME?</v>
      </c>
      <c r="J884" s="6" t="e">
        <f ca="1">IF('Log_working_3-way'!$D884="","",'True_Odds_Calculator_3-way'!#REF!/'True_Odds_Calculator_3-way'!C876-1)</f>
        <v>#NAME?</v>
      </c>
      <c r="K884" s="6" t="e">
        <f ca="1">IF('Log_working_3-way'!$D884="","",1/'True_Odds_Calculator_3-way'!A876+1/'True_Odds_Calculator_3-way'!B876+1/'True_Odds_Calculator_3-way'!C876-1)</f>
        <v>#NAME?</v>
      </c>
    </row>
    <row r="885" spans="4:11" x14ac:dyDescent="0.25">
      <c r="D885" t="e">
        <f ca="1">solve_for_c('True_Odds_Calculator_3-way'!A877,'True_Odds_Calculator_3-way'!B877,'True_Odds_Calculator_3-way'!C877,'Log_working_3-way'!B$1,'Log_working_3-way'!B$2)</f>
        <v>#NAME?</v>
      </c>
      <c r="F885" s="6" t="e">
        <f ca="1">IF('Log_working_3-way'!D885="","",1/'True_Odds_Calculator_3-way'!N877+1/'True_Odds_Calculator_3-way'!O877+1/'True_Odds_Calculator_3-way'!#REF!-1)</f>
        <v>#NAME?</v>
      </c>
      <c r="H885" s="6" t="e">
        <f ca="1">IF('Log_working_3-way'!$D885="","",'True_Odds_Calculator_3-way'!N877/'True_Odds_Calculator_3-way'!A877-1)</f>
        <v>#NAME?</v>
      </c>
      <c r="I885" s="6" t="e">
        <f ca="1">IF('Log_working_3-way'!$D885="","",'True_Odds_Calculator_3-way'!O877/'True_Odds_Calculator_3-way'!B877-1)</f>
        <v>#NAME?</v>
      </c>
      <c r="J885" s="6" t="e">
        <f ca="1">IF('Log_working_3-way'!$D885="","",'True_Odds_Calculator_3-way'!#REF!/'True_Odds_Calculator_3-way'!C877-1)</f>
        <v>#NAME?</v>
      </c>
      <c r="K885" s="6" t="e">
        <f ca="1">IF('Log_working_3-way'!$D885="","",1/'True_Odds_Calculator_3-way'!A877+1/'True_Odds_Calculator_3-way'!B877+1/'True_Odds_Calculator_3-way'!C877-1)</f>
        <v>#NAME?</v>
      </c>
    </row>
    <row r="886" spans="4:11" x14ac:dyDescent="0.25">
      <c r="D886" t="e">
        <f ca="1">solve_for_c('True_Odds_Calculator_3-way'!A878,'True_Odds_Calculator_3-way'!B878,'True_Odds_Calculator_3-way'!C878,'Log_working_3-way'!B$1,'Log_working_3-way'!B$2)</f>
        <v>#NAME?</v>
      </c>
      <c r="F886" s="6" t="e">
        <f ca="1">IF('Log_working_3-way'!D886="","",1/'True_Odds_Calculator_3-way'!N878+1/'True_Odds_Calculator_3-way'!O878+1/'True_Odds_Calculator_3-way'!#REF!-1)</f>
        <v>#NAME?</v>
      </c>
      <c r="H886" s="6" t="e">
        <f ca="1">IF('Log_working_3-way'!$D886="","",'True_Odds_Calculator_3-way'!N878/'True_Odds_Calculator_3-way'!A878-1)</f>
        <v>#NAME?</v>
      </c>
      <c r="I886" s="6" t="e">
        <f ca="1">IF('Log_working_3-way'!$D886="","",'True_Odds_Calculator_3-way'!O878/'True_Odds_Calculator_3-way'!B878-1)</f>
        <v>#NAME?</v>
      </c>
      <c r="J886" s="6" t="e">
        <f ca="1">IF('Log_working_3-way'!$D886="","",'True_Odds_Calculator_3-way'!#REF!/'True_Odds_Calculator_3-way'!C878-1)</f>
        <v>#NAME?</v>
      </c>
      <c r="K886" s="6" t="e">
        <f ca="1">IF('Log_working_3-way'!$D886="","",1/'True_Odds_Calculator_3-way'!A878+1/'True_Odds_Calculator_3-way'!B878+1/'True_Odds_Calculator_3-way'!C878-1)</f>
        <v>#NAME?</v>
      </c>
    </row>
    <row r="887" spans="4:11" x14ac:dyDescent="0.25">
      <c r="D887" t="e">
        <f ca="1">solve_for_c('True_Odds_Calculator_3-way'!A879,'True_Odds_Calculator_3-way'!B879,'True_Odds_Calculator_3-way'!C879,'Log_working_3-way'!B$1,'Log_working_3-way'!B$2)</f>
        <v>#NAME?</v>
      </c>
      <c r="F887" s="6" t="e">
        <f ca="1">IF('Log_working_3-way'!D887="","",1/'True_Odds_Calculator_3-way'!N879+1/'True_Odds_Calculator_3-way'!O879+1/'True_Odds_Calculator_3-way'!#REF!-1)</f>
        <v>#NAME?</v>
      </c>
      <c r="H887" s="6" t="e">
        <f ca="1">IF('Log_working_3-way'!$D887="","",'True_Odds_Calculator_3-way'!N879/'True_Odds_Calculator_3-way'!A879-1)</f>
        <v>#NAME?</v>
      </c>
      <c r="I887" s="6" t="e">
        <f ca="1">IF('Log_working_3-way'!$D887="","",'True_Odds_Calculator_3-way'!O879/'True_Odds_Calculator_3-way'!B879-1)</f>
        <v>#NAME?</v>
      </c>
      <c r="J887" s="6" t="e">
        <f ca="1">IF('Log_working_3-way'!$D887="","",'True_Odds_Calculator_3-way'!#REF!/'True_Odds_Calculator_3-way'!C879-1)</f>
        <v>#NAME?</v>
      </c>
      <c r="K887" s="6" t="e">
        <f ca="1">IF('Log_working_3-way'!$D887="","",1/'True_Odds_Calculator_3-way'!A879+1/'True_Odds_Calculator_3-way'!B879+1/'True_Odds_Calculator_3-way'!C879-1)</f>
        <v>#NAME?</v>
      </c>
    </row>
    <row r="888" spans="4:11" x14ac:dyDescent="0.25">
      <c r="D888" t="e">
        <f ca="1">solve_for_c('True_Odds_Calculator_3-way'!A880,'True_Odds_Calculator_3-way'!B880,'True_Odds_Calculator_3-way'!C880,'Log_working_3-way'!B$1,'Log_working_3-way'!B$2)</f>
        <v>#NAME?</v>
      </c>
      <c r="F888" s="6" t="e">
        <f ca="1">IF('Log_working_3-way'!D888="","",1/'True_Odds_Calculator_3-way'!N880+1/'True_Odds_Calculator_3-way'!O880+1/'True_Odds_Calculator_3-way'!#REF!-1)</f>
        <v>#NAME?</v>
      </c>
      <c r="H888" s="6" t="e">
        <f ca="1">IF('Log_working_3-way'!$D888="","",'True_Odds_Calculator_3-way'!N880/'True_Odds_Calculator_3-way'!A880-1)</f>
        <v>#NAME?</v>
      </c>
      <c r="I888" s="6" t="e">
        <f ca="1">IF('Log_working_3-way'!$D888="","",'True_Odds_Calculator_3-way'!O880/'True_Odds_Calculator_3-way'!B880-1)</f>
        <v>#NAME?</v>
      </c>
      <c r="J888" s="6" t="e">
        <f ca="1">IF('Log_working_3-way'!$D888="","",'True_Odds_Calculator_3-way'!#REF!/'True_Odds_Calculator_3-way'!C880-1)</f>
        <v>#NAME?</v>
      </c>
      <c r="K888" s="6" t="e">
        <f ca="1">IF('Log_working_3-way'!$D888="","",1/'True_Odds_Calculator_3-way'!A880+1/'True_Odds_Calculator_3-way'!B880+1/'True_Odds_Calculator_3-way'!C880-1)</f>
        <v>#NAME?</v>
      </c>
    </row>
    <row r="889" spans="4:11" x14ac:dyDescent="0.25">
      <c r="D889" t="e">
        <f ca="1">solve_for_c('True_Odds_Calculator_3-way'!A881,'True_Odds_Calculator_3-way'!B881,'True_Odds_Calculator_3-way'!C881,'Log_working_3-way'!B$1,'Log_working_3-way'!B$2)</f>
        <v>#NAME?</v>
      </c>
      <c r="F889" s="6" t="e">
        <f ca="1">IF('Log_working_3-way'!D889="","",1/'True_Odds_Calculator_3-way'!N881+1/'True_Odds_Calculator_3-way'!O881+1/'True_Odds_Calculator_3-way'!#REF!-1)</f>
        <v>#NAME?</v>
      </c>
      <c r="H889" s="6" t="e">
        <f ca="1">IF('Log_working_3-way'!$D889="","",'True_Odds_Calculator_3-way'!N881/'True_Odds_Calculator_3-way'!A881-1)</f>
        <v>#NAME?</v>
      </c>
      <c r="I889" s="6" t="e">
        <f ca="1">IF('Log_working_3-way'!$D889="","",'True_Odds_Calculator_3-way'!O881/'True_Odds_Calculator_3-way'!B881-1)</f>
        <v>#NAME?</v>
      </c>
      <c r="J889" s="6" t="e">
        <f ca="1">IF('Log_working_3-way'!$D889="","",'True_Odds_Calculator_3-way'!#REF!/'True_Odds_Calculator_3-way'!C881-1)</f>
        <v>#NAME?</v>
      </c>
      <c r="K889" s="6" t="e">
        <f ca="1">IF('Log_working_3-way'!$D889="","",1/'True_Odds_Calculator_3-way'!A881+1/'True_Odds_Calculator_3-way'!B881+1/'True_Odds_Calculator_3-way'!C881-1)</f>
        <v>#NAME?</v>
      </c>
    </row>
    <row r="890" spans="4:11" x14ac:dyDescent="0.25">
      <c r="D890" t="e">
        <f ca="1">solve_for_c('True_Odds_Calculator_3-way'!A882,'True_Odds_Calculator_3-way'!B882,'True_Odds_Calculator_3-way'!C882,'Log_working_3-way'!B$1,'Log_working_3-way'!B$2)</f>
        <v>#NAME?</v>
      </c>
      <c r="F890" s="6" t="e">
        <f ca="1">IF('Log_working_3-way'!D890="","",1/'True_Odds_Calculator_3-way'!N882+1/'True_Odds_Calculator_3-way'!O882+1/'True_Odds_Calculator_3-way'!#REF!-1)</f>
        <v>#NAME?</v>
      </c>
      <c r="H890" s="6" t="e">
        <f ca="1">IF('Log_working_3-way'!$D890="","",'True_Odds_Calculator_3-way'!N882/'True_Odds_Calculator_3-way'!A882-1)</f>
        <v>#NAME?</v>
      </c>
      <c r="I890" s="6" t="e">
        <f ca="1">IF('Log_working_3-way'!$D890="","",'True_Odds_Calculator_3-way'!O882/'True_Odds_Calculator_3-way'!B882-1)</f>
        <v>#NAME?</v>
      </c>
      <c r="J890" s="6" t="e">
        <f ca="1">IF('Log_working_3-way'!$D890="","",'True_Odds_Calculator_3-way'!#REF!/'True_Odds_Calculator_3-way'!C882-1)</f>
        <v>#NAME?</v>
      </c>
      <c r="K890" s="6" t="e">
        <f ca="1">IF('Log_working_3-way'!$D890="","",1/'True_Odds_Calculator_3-way'!A882+1/'True_Odds_Calculator_3-way'!B882+1/'True_Odds_Calculator_3-way'!C882-1)</f>
        <v>#NAME?</v>
      </c>
    </row>
    <row r="891" spans="4:11" x14ac:dyDescent="0.25">
      <c r="D891" t="e">
        <f ca="1">solve_for_c('True_Odds_Calculator_3-way'!A883,'True_Odds_Calculator_3-way'!B883,'True_Odds_Calculator_3-way'!C883,'Log_working_3-way'!B$1,'Log_working_3-way'!B$2)</f>
        <v>#NAME?</v>
      </c>
      <c r="F891" s="6" t="e">
        <f ca="1">IF('Log_working_3-way'!D891="","",1/'True_Odds_Calculator_3-way'!N883+1/'True_Odds_Calculator_3-way'!O883+1/'True_Odds_Calculator_3-way'!#REF!-1)</f>
        <v>#NAME?</v>
      </c>
      <c r="H891" s="6" t="e">
        <f ca="1">IF('Log_working_3-way'!$D891="","",'True_Odds_Calculator_3-way'!N883/'True_Odds_Calculator_3-way'!A883-1)</f>
        <v>#NAME?</v>
      </c>
      <c r="I891" s="6" t="e">
        <f ca="1">IF('Log_working_3-way'!$D891="","",'True_Odds_Calculator_3-way'!O883/'True_Odds_Calculator_3-way'!B883-1)</f>
        <v>#NAME?</v>
      </c>
      <c r="J891" s="6" t="e">
        <f ca="1">IF('Log_working_3-way'!$D891="","",'True_Odds_Calculator_3-way'!#REF!/'True_Odds_Calculator_3-way'!C883-1)</f>
        <v>#NAME?</v>
      </c>
      <c r="K891" s="6" t="e">
        <f ca="1">IF('Log_working_3-way'!$D891="","",1/'True_Odds_Calculator_3-way'!A883+1/'True_Odds_Calculator_3-way'!B883+1/'True_Odds_Calculator_3-way'!C883-1)</f>
        <v>#NAME?</v>
      </c>
    </row>
    <row r="892" spans="4:11" x14ac:dyDescent="0.25">
      <c r="D892" t="e">
        <f ca="1">solve_for_c('True_Odds_Calculator_3-way'!A884,'True_Odds_Calculator_3-way'!B884,'True_Odds_Calculator_3-way'!C884,'Log_working_3-way'!B$1,'Log_working_3-way'!B$2)</f>
        <v>#NAME?</v>
      </c>
      <c r="F892" s="6" t="e">
        <f ca="1">IF('Log_working_3-way'!D892="","",1/'True_Odds_Calculator_3-way'!N884+1/'True_Odds_Calculator_3-way'!O884+1/'True_Odds_Calculator_3-way'!#REF!-1)</f>
        <v>#NAME?</v>
      </c>
      <c r="H892" s="6" t="e">
        <f ca="1">IF('Log_working_3-way'!$D892="","",'True_Odds_Calculator_3-way'!N884/'True_Odds_Calculator_3-way'!A884-1)</f>
        <v>#NAME?</v>
      </c>
      <c r="I892" s="6" t="e">
        <f ca="1">IF('Log_working_3-way'!$D892="","",'True_Odds_Calculator_3-way'!O884/'True_Odds_Calculator_3-way'!B884-1)</f>
        <v>#NAME?</v>
      </c>
      <c r="J892" s="6" t="e">
        <f ca="1">IF('Log_working_3-way'!$D892="","",'True_Odds_Calculator_3-way'!#REF!/'True_Odds_Calculator_3-way'!C884-1)</f>
        <v>#NAME?</v>
      </c>
      <c r="K892" s="6" t="e">
        <f ca="1">IF('Log_working_3-way'!$D892="","",1/'True_Odds_Calculator_3-way'!A884+1/'True_Odds_Calculator_3-way'!B884+1/'True_Odds_Calculator_3-way'!C884-1)</f>
        <v>#NAME?</v>
      </c>
    </row>
    <row r="893" spans="4:11" x14ac:dyDescent="0.25">
      <c r="D893" t="e">
        <f ca="1">solve_for_c('True_Odds_Calculator_3-way'!A885,'True_Odds_Calculator_3-way'!B885,'True_Odds_Calculator_3-way'!C885,'Log_working_3-way'!B$1,'Log_working_3-way'!B$2)</f>
        <v>#NAME?</v>
      </c>
      <c r="F893" s="6" t="e">
        <f ca="1">IF('Log_working_3-way'!D893="","",1/'True_Odds_Calculator_3-way'!N885+1/'True_Odds_Calculator_3-way'!O885+1/'True_Odds_Calculator_3-way'!#REF!-1)</f>
        <v>#NAME?</v>
      </c>
      <c r="H893" s="6" t="e">
        <f ca="1">IF('Log_working_3-way'!$D893="","",'True_Odds_Calculator_3-way'!N885/'True_Odds_Calculator_3-way'!A885-1)</f>
        <v>#NAME?</v>
      </c>
      <c r="I893" s="6" t="e">
        <f ca="1">IF('Log_working_3-way'!$D893="","",'True_Odds_Calculator_3-way'!O885/'True_Odds_Calculator_3-way'!B885-1)</f>
        <v>#NAME?</v>
      </c>
      <c r="J893" s="6" t="e">
        <f ca="1">IF('Log_working_3-way'!$D893="","",'True_Odds_Calculator_3-way'!#REF!/'True_Odds_Calculator_3-way'!C885-1)</f>
        <v>#NAME?</v>
      </c>
      <c r="K893" s="6" t="e">
        <f ca="1">IF('Log_working_3-way'!$D893="","",1/'True_Odds_Calculator_3-way'!A885+1/'True_Odds_Calculator_3-way'!B885+1/'True_Odds_Calculator_3-way'!C885-1)</f>
        <v>#NAME?</v>
      </c>
    </row>
    <row r="894" spans="4:11" x14ac:dyDescent="0.25">
      <c r="D894" t="e">
        <f ca="1">solve_for_c('True_Odds_Calculator_3-way'!A886,'True_Odds_Calculator_3-way'!B886,'True_Odds_Calculator_3-way'!C886,'Log_working_3-way'!B$1,'Log_working_3-way'!B$2)</f>
        <v>#NAME?</v>
      </c>
      <c r="F894" s="6" t="e">
        <f ca="1">IF('Log_working_3-way'!D894="","",1/'True_Odds_Calculator_3-way'!N886+1/'True_Odds_Calculator_3-way'!O886+1/'True_Odds_Calculator_3-way'!#REF!-1)</f>
        <v>#NAME?</v>
      </c>
      <c r="H894" s="6" t="e">
        <f ca="1">IF('Log_working_3-way'!$D894="","",'True_Odds_Calculator_3-way'!N886/'True_Odds_Calculator_3-way'!A886-1)</f>
        <v>#NAME?</v>
      </c>
      <c r="I894" s="6" t="e">
        <f ca="1">IF('Log_working_3-way'!$D894="","",'True_Odds_Calculator_3-way'!O886/'True_Odds_Calculator_3-way'!B886-1)</f>
        <v>#NAME?</v>
      </c>
      <c r="J894" s="6" t="e">
        <f ca="1">IF('Log_working_3-way'!$D894="","",'True_Odds_Calculator_3-way'!#REF!/'True_Odds_Calculator_3-way'!C886-1)</f>
        <v>#NAME?</v>
      </c>
      <c r="K894" s="6" t="e">
        <f ca="1">IF('Log_working_3-way'!$D894="","",1/'True_Odds_Calculator_3-way'!A886+1/'True_Odds_Calculator_3-way'!B886+1/'True_Odds_Calculator_3-way'!C886-1)</f>
        <v>#NAME?</v>
      </c>
    </row>
    <row r="895" spans="4:11" x14ac:dyDescent="0.25">
      <c r="D895" t="e">
        <f ca="1">solve_for_c('True_Odds_Calculator_3-way'!A887,'True_Odds_Calculator_3-way'!B887,'True_Odds_Calculator_3-way'!C887,'Log_working_3-way'!B$1,'Log_working_3-way'!B$2)</f>
        <v>#NAME?</v>
      </c>
      <c r="F895" s="6" t="e">
        <f ca="1">IF('Log_working_3-way'!D895="","",1/'True_Odds_Calculator_3-way'!N887+1/'True_Odds_Calculator_3-way'!O887+1/'True_Odds_Calculator_3-way'!#REF!-1)</f>
        <v>#NAME?</v>
      </c>
      <c r="H895" s="6" t="e">
        <f ca="1">IF('Log_working_3-way'!$D895="","",'True_Odds_Calculator_3-way'!N887/'True_Odds_Calculator_3-way'!A887-1)</f>
        <v>#NAME?</v>
      </c>
      <c r="I895" s="6" t="e">
        <f ca="1">IF('Log_working_3-way'!$D895="","",'True_Odds_Calculator_3-way'!O887/'True_Odds_Calculator_3-way'!B887-1)</f>
        <v>#NAME?</v>
      </c>
      <c r="J895" s="6" t="e">
        <f ca="1">IF('Log_working_3-way'!$D895="","",'True_Odds_Calculator_3-way'!#REF!/'True_Odds_Calculator_3-way'!C887-1)</f>
        <v>#NAME?</v>
      </c>
      <c r="K895" s="6" t="e">
        <f ca="1">IF('Log_working_3-way'!$D895="","",1/'True_Odds_Calculator_3-way'!A887+1/'True_Odds_Calculator_3-way'!B887+1/'True_Odds_Calculator_3-way'!C887-1)</f>
        <v>#NAME?</v>
      </c>
    </row>
    <row r="896" spans="4:11" x14ac:dyDescent="0.25">
      <c r="D896" t="e">
        <f ca="1">solve_for_c('True_Odds_Calculator_3-way'!A888,'True_Odds_Calculator_3-way'!B888,'True_Odds_Calculator_3-way'!C888,'Log_working_3-way'!B$1,'Log_working_3-way'!B$2)</f>
        <v>#NAME?</v>
      </c>
      <c r="F896" s="6" t="e">
        <f ca="1">IF('Log_working_3-way'!D896="","",1/'True_Odds_Calculator_3-way'!N888+1/'True_Odds_Calculator_3-way'!O888+1/'True_Odds_Calculator_3-way'!#REF!-1)</f>
        <v>#NAME?</v>
      </c>
      <c r="H896" s="6" t="e">
        <f ca="1">IF('Log_working_3-way'!$D896="","",'True_Odds_Calculator_3-way'!N888/'True_Odds_Calculator_3-way'!A888-1)</f>
        <v>#NAME?</v>
      </c>
      <c r="I896" s="6" t="e">
        <f ca="1">IF('Log_working_3-way'!$D896="","",'True_Odds_Calculator_3-way'!O888/'True_Odds_Calculator_3-way'!B888-1)</f>
        <v>#NAME?</v>
      </c>
      <c r="J896" s="6" t="e">
        <f ca="1">IF('Log_working_3-way'!$D896="","",'True_Odds_Calculator_3-way'!#REF!/'True_Odds_Calculator_3-way'!C888-1)</f>
        <v>#NAME?</v>
      </c>
      <c r="K896" s="6" t="e">
        <f ca="1">IF('Log_working_3-way'!$D896="","",1/'True_Odds_Calculator_3-way'!A888+1/'True_Odds_Calculator_3-way'!B888+1/'True_Odds_Calculator_3-way'!C888-1)</f>
        <v>#NAME?</v>
      </c>
    </row>
    <row r="897" spans="4:11" x14ac:dyDescent="0.25">
      <c r="D897" t="e">
        <f ca="1">solve_for_c('True_Odds_Calculator_3-way'!A889,'True_Odds_Calculator_3-way'!B889,'True_Odds_Calculator_3-way'!C889,'Log_working_3-way'!B$1,'Log_working_3-way'!B$2)</f>
        <v>#NAME?</v>
      </c>
      <c r="F897" s="6" t="e">
        <f ca="1">IF('Log_working_3-way'!D897="","",1/'True_Odds_Calculator_3-way'!N889+1/'True_Odds_Calculator_3-way'!O889+1/'True_Odds_Calculator_3-way'!#REF!-1)</f>
        <v>#NAME?</v>
      </c>
      <c r="H897" s="6" t="e">
        <f ca="1">IF('Log_working_3-way'!$D897="","",'True_Odds_Calculator_3-way'!N889/'True_Odds_Calculator_3-way'!A889-1)</f>
        <v>#NAME?</v>
      </c>
      <c r="I897" s="6" t="e">
        <f ca="1">IF('Log_working_3-way'!$D897="","",'True_Odds_Calculator_3-way'!O889/'True_Odds_Calculator_3-way'!B889-1)</f>
        <v>#NAME?</v>
      </c>
      <c r="J897" s="6" t="e">
        <f ca="1">IF('Log_working_3-way'!$D897="","",'True_Odds_Calculator_3-way'!#REF!/'True_Odds_Calculator_3-way'!C889-1)</f>
        <v>#NAME?</v>
      </c>
      <c r="K897" s="6" t="e">
        <f ca="1">IF('Log_working_3-way'!$D897="","",1/'True_Odds_Calculator_3-way'!A889+1/'True_Odds_Calculator_3-way'!B889+1/'True_Odds_Calculator_3-way'!C889-1)</f>
        <v>#NAME?</v>
      </c>
    </row>
    <row r="898" spans="4:11" x14ac:dyDescent="0.25">
      <c r="D898" t="e">
        <f ca="1">solve_for_c('True_Odds_Calculator_3-way'!A890,'True_Odds_Calculator_3-way'!B890,'True_Odds_Calculator_3-way'!C890,'Log_working_3-way'!B$1,'Log_working_3-way'!B$2)</f>
        <v>#NAME?</v>
      </c>
      <c r="F898" s="6" t="e">
        <f ca="1">IF('Log_working_3-way'!D898="","",1/'True_Odds_Calculator_3-way'!N890+1/'True_Odds_Calculator_3-way'!O890+1/'True_Odds_Calculator_3-way'!#REF!-1)</f>
        <v>#NAME?</v>
      </c>
      <c r="H898" s="6" t="e">
        <f ca="1">IF('Log_working_3-way'!$D898="","",'True_Odds_Calculator_3-way'!N890/'True_Odds_Calculator_3-way'!A890-1)</f>
        <v>#NAME?</v>
      </c>
      <c r="I898" s="6" t="e">
        <f ca="1">IF('Log_working_3-way'!$D898="","",'True_Odds_Calculator_3-way'!O890/'True_Odds_Calculator_3-way'!B890-1)</f>
        <v>#NAME?</v>
      </c>
      <c r="J898" s="6" t="e">
        <f ca="1">IF('Log_working_3-way'!$D898="","",'True_Odds_Calculator_3-way'!#REF!/'True_Odds_Calculator_3-way'!C890-1)</f>
        <v>#NAME?</v>
      </c>
      <c r="K898" s="6" t="e">
        <f ca="1">IF('Log_working_3-way'!$D898="","",1/'True_Odds_Calculator_3-way'!A890+1/'True_Odds_Calculator_3-way'!B890+1/'True_Odds_Calculator_3-way'!C890-1)</f>
        <v>#NAME?</v>
      </c>
    </row>
    <row r="899" spans="4:11" x14ac:dyDescent="0.25">
      <c r="D899" t="e">
        <f ca="1">solve_for_c('True_Odds_Calculator_3-way'!A891,'True_Odds_Calculator_3-way'!B891,'True_Odds_Calculator_3-way'!C891,'Log_working_3-way'!B$1,'Log_working_3-way'!B$2)</f>
        <v>#NAME?</v>
      </c>
      <c r="F899" s="6" t="e">
        <f ca="1">IF('Log_working_3-way'!D899="","",1/'True_Odds_Calculator_3-way'!N891+1/'True_Odds_Calculator_3-way'!O891+1/'True_Odds_Calculator_3-way'!#REF!-1)</f>
        <v>#NAME?</v>
      </c>
      <c r="H899" s="6" t="e">
        <f ca="1">IF('Log_working_3-way'!$D899="","",'True_Odds_Calculator_3-way'!N891/'True_Odds_Calculator_3-way'!A891-1)</f>
        <v>#NAME?</v>
      </c>
      <c r="I899" s="6" t="e">
        <f ca="1">IF('Log_working_3-way'!$D899="","",'True_Odds_Calculator_3-way'!O891/'True_Odds_Calculator_3-way'!B891-1)</f>
        <v>#NAME?</v>
      </c>
      <c r="J899" s="6" t="e">
        <f ca="1">IF('Log_working_3-way'!$D899="","",'True_Odds_Calculator_3-way'!#REF!/'True_Odds_Calculator_3-way'!C891-1)</f>
        <v>#NAME?</v>
      </c>
      <c r="K899" s="6" t="e">
        <f ca="1">IF('Log_working_3-way'!$D899="","",1/'True_Odds_Calculator_3-way'!A891+1/'True_Odds_Calculator_3-way'!B891+1/'True_Odds_Calculator_3-way'!C891-1)</f>
        <v>#NAME?</v>
      </c>
    </row>
    <row r="900" spans="4:11" x14ac:dyDescent="0.25">
      <c r="D900" t="e">
        <f ca="1">solve_for_c('True_Odds_Calculator_3-way'!A892,'True_Odds_Calculator_3-way'!B892,'True_Odds_Calculator_3-way'!C892,'Log_working_3-way'!B$1,'Log_working_3-way'!B$2)</f>
        <v>#NAME?</v>
      </c>
      <c r="F900" s="6" t="e">
        <f ca="1">IF('Log_working_3-way'!D900="","",1/'True_Odds_Calculator_3-way'!N892+1/'True_Odds_Calculator_3-way'!O892+1/'True_Odds_Calculator_3-way'!#REF!-1)</f>
        <v>#NAME?</v>
      </c>
      <c r="H900" s="6" t="e">
        <f ca="1">IF('Log_working_3-way'!$D900="","",'True_Odds_Calculator_3-way'!N892/'True_Odds_Calculator_3-way'!A892-1)</f>
        <v>#NAME?</v>
      </c>
      <c r="I900" s="6" t="e">
        <f ca="1">IF('Log_working_3-way'!$D900="","",'True_Odds_Calculator_3-way'!O892/'True_Odds_Calculator_3-way'!B892-1)</f>
        <v>#NAME?</v>
      </c>
      <c r="J900" s="6" t="e">
        <f ca="1">IF('Log_working_3-way'!$D900="","",'True_Odds_Calculator_3-way'!#REF!/'True_Odds_Calculator_3-way'!C892-1)</f>
        <v>#NAME?</v>
      </c>
      <c r="K900" s="6" t="e">
        <f ca="1">IF('Log_working_3-way'!$D900="","",1/'True_Odds_Calculator_3-way'!A892+1/'True_Odds_Calculator_3-way'!B892+1/'True_Odds_Calculator_3-way'!C892-1)</f>
        <v>#NAME?</v>
      </c>
    </row>
    <row r="901" spans="4:11" x14ac:dyDescent="0.25">
      <c r="D901" t="e">
        <f ca="1">solve_for_c('True_Odds_Calculator_3-way'!A893,'True_Odds_Calculator_3-way'!B893,'True_Odds_Calculator_3-way'!C893,'Log_working_3-way'!B$1,'Log_working_3-way'!B$2)</f>
        <v>#NAME?</v>
      </c>
      <c r="F901" s="6" t="e">
        <f ca="1">IF('Log_working_3-way'!D901="","",1/'True_Odds_Calculator_3-way'!N893+1/'True_Odds_Calculator_3-way'!O893+1/'True_Odds_Calculator_3-way'!#REF!-1)</f>
        <v>#NAME?</v>
      </c>
      <c r="H901" s="6" t="e">
        <f ca="1">IF('Log_working_3-way'!$D901="","",'True_Odds_Calculator_3-way'!N893/'True_Odds_Calculator_3-way'!A893-1)</f>
        <v>#NAME?</v>
      </c>
      <c r="I901" s="6" t="e">
        <f ca="1">IF('Log_working_3-way'!$D901="","",'True_Odds_Calculator_3-way'!O893/'True_Odds_Calculator_3-way'!B893-1)</f>
        <v>#NAME?</v>
      </c>
      <c r="J901" s="6" t="e">
        <f ca="1">IF('Log_working_3-way'!$D901="","",'True_Odds_Calculator_3-way'!#REF!/'True_Odds_Calculator_3-way'!C893-1)</f>
        <v>#NAME?</v>
      </c>
      <c r="K901" s="6" t="e">
        <f ca="1">IF('Log_working_3-way'!$D901="","",1/'True_Odds_Calculator_3-way'!A893+1/'True_Odds_Calculator_3-way'!B893+1/'True_Odds_Calculator_3-way'!C893-1)</f>
        <v>#NAME?</v>
      </c>
    </row>
    <row r="902" spans="4:11" x14ac:dyDescent="0.25">
      <c r="D902" t="e">
        <f ca="1">solve_for_c('True_Odds_Calculator_3-way'!A894,'True_Odds_Calculator_3-way'!B894,'True_Odds_Calculator_3-way'!C894,'Log_working_3-way'!B$1,'Log_working_3-way'!B$2)</f>
        <v>#NAME?</v>
      </c>
      <c r="F902" s="6" t="e">
        <f ca="1">IF('Log_working_3-way'!D902="","",1/'True_Odds_Calculator_3-way'!N894+1/'True_Odds_Calculator_3-way'!O894+1/'True_Odds_Calculator_3-way'!#REF!-1)</f>
        <v>#NAME?</v>
      </c>
      <c r="H902" s="6" t="e">
        <f ca="1">IF('Log_working_3-way'!$D902="","",'True_Odds_Calculator_3-way'!N894/'True_Odds_Calculator_3-way'!A894-1)</f>
        <v>#NAME?</v>
      </c>
      <c r="I902" s="6" t="e">
        <f ca="1">IF('Log_working_3-way'!$D902="","",'True_Odds_Calculator_3-way'!O894/'True_Odds_Calculator_3-way'!B894-1)</f>
        <v>#NAME?</v>
      </c>
      <c r="J902" s="6" t="e">
        <f ca="1">IF('Log_working_3-way'!$D902="","",'True_Odds_Calculator_3-way'!#REF!/'True_Odds_Calculator_3-way'!C894-1)</f>
        <v>#NAME?</v>
      </c>
      <c r="K902" s="6" t="e">
        <f ca="1">IF('Log_working_3-way'!$D902="","",1/'True_Odds_Calculator_3-way'!A894+1/'True_Odds_Calculator_3-way'!B894+1/'True_Odds_Calculator_3-way'!C894-1)</f>
        <v>#NAME?</v>
      </c>
    </row>
    <row r="903" spans="4:11" x14ac:dyDescent="0.25">
      <c r="D903" t="e">
        <f ca="1">solve_for_c('True_Odds_Calculator_3-way'!A895,'True_Odds_Calculator_3-way'!B895,'True_Odds_Calculator_3-way'!C895,'Log_working_3-way'!B$1,'Log_working_3-way'!B$2)</f>
        <v>#NAME?</v>
      </c>
      <c r="F903" s="6" t="e">
        <f ca="1">IF('Log_working_3-way'!D903="","",1/'True_Odds_Calculator_3-way'!N895+1/'True_Odds_Calculator_3-way'!O895+1/'True_Odds_Calculator_3-way'!#REF!-1)</f>
        <v>#NAME?</v>
      </c>
      <c r="H903" s="6" t="e">
        <f ca="1">IF('Log_working_3-way'!$D903="","",'True_Odds_Calculator_3-way'!N895/'True_Odds_Calculator_3-way'!A895-1)</f>
        <v>#NAME?</v>
      </c>
      <c r="I903" s="6" t="e">
        <f ca="1">IF('Log_working_3-way'!$D903="","",'True_Odds_Calculator_3-way'!O895/'True_Odds_Calculator_3-way'!B895-1)</f>
        <v>#NAME?</v>
      </c>
      <c r="J903" s="6" t="e">
        <f ca="1">IF('Log_working_3-way'!$D903="","",'True_Odds_Calculator_3-way'!#REF!/'True_Odds_Calculator_3-way'!C895-1)</f>
        <v>#NAME?</v>
      </c>
      <c r="K903" s="6" t="e">
        <f ca="1">IF('Log_working_3-way'!$D903="","",1/'True_Odds_Calculator_3-way'!A895+1/'True_Odds_Calculator_3-way'!B895+1/'True_Odds_Calculator_3-way'!C895-1)</f>
        <v>#NAME?</v>
      </c>
    </row>
    <row r="904" spans="4:11" x14ac:dyDescent="0.25">
      <c r="D904" t="e">
        <f ca="1">solve_for_c('True_Odds_Calculator_3-way'!A896,'True_Odds_Calculator_3-way'!B896,'True_Odds_Calculator_3-way'!C896,'Log_working_3-way'!B$1,'Log_working_3-way'!B$2)</f>
        <v>#NAME?</v>
      </c>
      <c r="F904" s="6" t="e">
        <f ca="1">IF('Log_working_3-way'!D904="","",1/'True_Odds_Calculator_3-way'!N896+1/'True_Odds_Calculator_3-way'!O896+1/'True_Odds_Calculator_3-way'!#REF!-1)</f>
        <v>#NAME?</v>
      </c>
      <c r="H904" s="6" t="e">
        <f ca="1">IF('Log_working_3-way'!$D904="","",'True_Odds_Calculator_3-way'!N896/'True_Odds_Calculator_3-way'!A896-1)</f>
        <v>#NAME?</v>
      </c>
      <c r="I904" s="6" t="e">
        <f ca="1">IF('Log_working_3-way'!$D904="","",'True_Odds_Calculator_3-way'!O896/'True_Odds_Calculator_3-way'!B896-1)</f>
        <v>#NAME?</v>
      </c>
      <c r="J904" s="6" t="e">
        <f ca="1">IF('Log_working_3-way'!$D904="","",'True_Odds_Calculator_3-way'!#REF!/'True_Odds_Calculator_3-way'!C896-1)</f>
        <v>#NAME?</v>
      </c>
      <c r="K904" s="6" t="e">
        <f ca="1">IF('Log_working_3-way'!$D904="","",1/'True_Odds_Calculator_3-way'!A896+1/'True_Odds_Calculator_3-way'!B896+1/'True_Odds_Calculator_3-way'!C896-1)</f>
        <v>#NAME?</v>
      </c>
    </row>
    <row r="905" spans="4:11" x14ac:dyDescent="0.25">
      <c r="D905" t="e">
        <f ca="1">solve_for_c('True_Odds_Calculator_3-way'!A897,'True_Odds_Calculator_3-way'!B897,'True_Odds_Calculator_3-way'!C897,'Log_working_3-way'!B$1,'Log_working_3-way'!B$2)</f>
        <v>#NAME?</v>
      </c>
      <c r="F905" s="6" t="e">
        <f ca="1">IF('Log_working_3-way'!D905="","",1/'True_Odds_Calculator_3-way'!N897+1/'True_Odds_Calculator_3-way'!O897+1/'True_Odds_Calculator_3-way'!#REF!-1)</f>
        <v>#NAME?</v>
      </c>
      <c r="H905" s="6" t="e">
        <f ca="1">IF('Log_working_3-way'!$D905="","",'True_Odds_Calculator_3-way'!N897/'True_Odds_Calculator_3-way'!A897-1)</f>
        <v>#NAME?</v>
      </c>
      <c r="I905" s="6" t="e">
        <f ca="1">IF('Log_working_3-way'!$D905="","",'True_Odds_Calculator_3-way'!O897/'True_Odds_Calculator_3-way'!B897-1)</f>
        <v>#NAME?</v>
      </c>
      <c r="J905" s="6" t="e">
        <f ca="1">IF('Log_working_3-way'!$D905="","",'True_Odds_Calculator_3-way'!#REF!/'True_Odds_Calculator_3-way'!C897-1)</f>
        <v>#NAME?</v>
      </c>
      <c r="K905" s="6" t="e">
        <f ca="1">IF('Log_working_3-way'!$D905="","",1/'True_Odds_Calculator_3-way'!A897+1/'True_Odds_Calculator_3-way'!B897+1/'True_Odds_Calculator_3-way'!C897-1)</f>
        <v>#NAME?</v>
      </c>
    </row>
    <row r="906" spans="4:11" x14ac:dyDescent="0.25">
      <c r="D906" t="e">
        <f ca="1">solve_for_c('True_Odds_Calculator_3-way'!A898,'True_Odds_Calculator_3-way'!B898,'True_Odds_Calculator_3-way'!C898,'Log_working_3-way'!B$1,'Log_working_3-way'!B$2)</f>
        <v>#NAME?</v>
      </c>
      <c r="F906" s="6" t="e">
        <f ca="1">IF('Log_working_3-way'!D906="","",1/'True_Odds_Calculator_3-way'!N898+1/'True_Odds_Calculator_3-way'!O898+1/'True_Odds_Calculator_3-way'!#REF!-1)</f>
        <v>#NAME?</v>
      </c>
      <c r="H906" s="6" t="e">
        <f ca="1">IF('Log_working_3-way'!$D906="","",'True_Odds_Calculator_3-way'!N898/'True_Odds_Calculator_3-way'!A898-1)</f>
        <v>#NAME?</v>
      </c>
      <c r="I906" s="6" t="e">
        <f ca="1">IF('Log_working_3-way'!$D906="","",'True_Odds_Calculator_3-way'!O898/'True_Odds_Calculator_3-way'!B898-1)</f>
        <v>#NAME?</v>
      </c>
      <c r="J906" s="6" t="e">
        <f ca="1">IF('Log_working_3-way'!$D906="","",'True_Odds_Calculator_3-way'!#REF!/'True_Odds_Calculator_3-way'!C898-1)</f>
        <v>#NAME?</v>
      </c>
      <c r="K906" s="6" t="e">
        <f ca="1">IF('Log_working_3-way'!$D906="","",1/'True_Odds_Calculator_3-way'!A898+1/'True_Odds_Calculator_3-way'!B898+1/'True_Odds_Calculator_3-way'!C898-1)</f>
        <v>#NAME?</v>
      </c>
    </row>
    <row r="907" spans="4:11" x14ac:dyDescent="0.25">
      <c r="D907" t="e">
        <f ca="1">solve_for_c('True_Odds_Calculator_3-way'!A899,'True_Odds_Calculator_3-way'!B899,'True_Odds_Calculator_3-way'!C899,'Log_working_3-way'!B$1,'Log_working_3-way'!B$2)</f>
        <v>#NAME?</v>
      </c>
      <c r="F907" s="6" t="e">
        <f ca="1">IF('Log_working_3-way'!D907="","",1/'True_Odds_Calculator_3-way'!N899+1/'True_Odds_Calculator_3-way'!O899+1/'True_Odds_Calculator_3-way'!#REF!-1)</f>
        <v>#NAME?</v>
      </c>
      <c r="H907" s="6" t="e">
        <f ca="1">IF('Log_working_3-way'!$D907="","",'True_Odds_Calculator_3-way'!N899/'True_Odds_Calculator_3-way'!A899-1)</f>
        <v>#NAME?</v>
      </c>
      <c r="I907" s="6" t="e">
        <f ca="1">IF('Log_working_3-way'!$D907="","",'True_Odds_Calculator_3-way'!O899/'True_Odds_Calculator_3-way'!B899-1)</f>
        <v>#NAME?</v>
      </c>
      <c r="J907" s="6" t="e">
        <f ca="1">IF('Log_working_3-way'!$D907="","",'True_Odds_Calculator_3-way'!#REF!/'True_Odds_Calculator_3-way'!C899-1)</f>
        <v>#NAME?</v>
      </c>
      <c r="K907" s="6" t="e">
        <f ca="1">IF('Log_working_3-way'!$D907="","",1/'True_Odds_Calculator_3-way'!A899+1/'True_Odds_Calculator_3-way'!B899+1/'True_Odds_Calculator_3-way'!C899-1)</f>
        <v>#NAME?</v>
      </c>
    </row>
    <row r="908" spans="4:11" x14ac:dyDescent="0.25">
      <c r="D908" t="e">
        <f ca="1">solve_for_c('True_Odds_Calculator_3-way'!A900,'True_Odds_Calculator_3-way'!B900,'True_Odds_Calculator_3-way'!C900,'Log_working_3-way'!B$1,'Log_working_3-way'!B$2)</f>
        <v>#NAME?</v>
      </c>
      <c r="F908" s="6" t="e">
        <f ca="1">IF('Log_working_3-way'!D908="","",1/'True_Odds_Calculator_3-way'!N900+1/'True_Odds_Calculator_3-way'!O900+1/'True_Odds_Calculator_3-way'!#REF!-1)</f>
        <v>#NAME?</v>
      </c>
      <c r="H908" s="6" t="e">
        <f ca="1">IF('Log_working_3-way'!$D908="","",'True_Odds_Calculator_3-way'!N900/'True_Odds_Calculator_3-way'!A900-1)</f>
        <v>#NAME?</v>
      </c>
      <c r="I908" s="6" t="e">
        <f ca="1">IF('Log_working_3-way'!$D908="","",'True_Odds_Calculator_3-way'!O900/'True_Odds_Calculator_3-way'!B900-1)</f>
        <v>#NAME?</v>
      </c>
      <c r="J908" s="6" t="e">
        <f ca="1">IF('Log_working_3-way'!$D908="","",'True_Odds_Calculator_3-way'!#REF!/'True_Odds_Calculator_3-way'!C900-1)</f>
        <v>#NAME?</v>
      </c>
      <c r="K908" s="6" t="e">
        <f ca="1">IF('Log_working_3-way'!$D908="","",1/'True_Odds_Calculator_3-way'!A900+1/'True_Odds_Calculator_3-way'!B900+1/'True_Odds_Calculator_3-way'!C900-1)</f>
        <v>#NAME?</v>
      </c>
    </row>
    <row r="909" spans="4:11" x14ac:dyDescent="0.25">
      <c r="D909" t="e">
        <f ca="1">solve_for_c('True_Odds_Calculator_3-way'!A901,'True_Odds_Calculator_3-way'!B901,'True_Odds_Calculator_3-way'!C901,'Log_working_3-way'!B$1,'Log_working_3-way'!B$2)</f>
        <v>#NAME?</v>
      </c>
      <c r="F909" s="6" t="e">
        <f ca="1">IF('Log_working_3-way'!D909="","",1/'True_Odds_Calculator_3-way'!N901+1/'True_Odds_Calculator_3-way'!O901+1/'True_Odds_Calculator_3-way'!#REF!-1)</f>
        <v>#NAME?</v>
      </c>
      <c r="H909" s="6" t="e">
        <f ca="1">IF('Log_working_3-way'!$D909="","",'True_Odds_Calculator_3-way'!N901/'True_Odds_Calculator_3-way'!A901-1)</f>
        <v>#NAME?</v>
      </c>
      <c r="I909" s="6" t="e">
        <f ca="1">IF('Log_working_3-way'!$D909="","",'True_Odds_Calculator_3-way'!O901/'True_Odds_Calculator_3-way'!B901-1)</f>
        <v>#NAME?</v>
      </c>
      <c r="J909" s="6" t="e">
        <f ca="1">IF('Log_working_3-way'!$D909="","",'True_Odds_Calculator_3-way'!#REF!/'True_Odds_Calculator_3-way'!C901-1)</f>
        <v>#NAME?</v>
      </c>
      <c r="K909" s="6" t="e">
        <f ca="1">IF('Log_working_3-way'!$D909="","",1/'True_Odds_Calculator_3-way'!A901+1/'True_Odds_Calculator_3-way'!B901+1/'True_Odds_Calculator_3-way'!C901-1)</f>
        <v>#NAME?</v>
      </c>
    </row>
    <row r="910" spans="4:11" x14ac:dyDescent="0.25">
      <c r="D910" t="e">
        <f ca="1">solve_for_c('True_Odds_Calculator_3-way'!A902,'True_Odds_Calculator_3-way'!B902,'True_Odds_Calculator_3-way'!C902,'Log_working_3-way'!B$1,'Log_working_3-way'!B$2)</f>
        <v>#NAME?</v>
      </c>
      <c r="F910" s="6" t="e">
        <f ca="1">IF('Log_working_3-way'!D910="","",1/'True_Odds_Calculator_3-way'!N902+1/'True_Odds_Calculator_3-way'!O902+1/'True_Odds_Calculator_3-way'!#REF!-1)</f>
        <v>#NAME?</v>
      </c>
      <c r="H910" s="6" t="e">
        <f ca="1">IF('Log_working_3-way'!$D910="","",'True_Odds_Calculator_3-way'!N902/'True_Odds_Calculator_3-way'!A902-1)</f>
        <v>#NAME?</v>
      </c>
      <c r="I910" s="6" t="e">
        <f ca="1">IF('Log_working_3-way'!$D910="","",'True_Odds_Calculator_3-way'!O902/'True_Odds_Calculator_3-way'!B902-1)</f>
        <v>#NAME?</v>
      </c>
      <c r="J910" s="6" t="e">
        <f ca="1">IF('Log_working_3-way'!$D910="","",'True_Odds_Calculator_3-way'!#REF!/'True_Odds_Calculator_3-way'!C902-1)</f>
        <v>#NAME?</v>
      </c>
      <c r="K910" s="6" t="e">
        <f ca="1">IF('Log_working_3-way'!$D910="","",1/'True_Odds_Calculator_3-way'!A902+1/'True_Odds_Calculator_3-way'!B902+1/'True_Odds_Calculator_3-way'!C902-1)</f>
        <v>#NAME?</v>
      </c>
    </row>
    <row r="911" spans="4:11" x14ac:dyDescent="0.25">
      <c r="D911" t="e">
        <f ca="1">solve_for_c('True_Odds_Calculator_3-way'!A903,'True_Odds_Calculator_3-way'!B903,'True_Odds_Calculator_3-way'!C903,'Log_working_3-way'!B$1,'Log_working_3-way'!B$2)</f>
        <v>#NAME?</v>
      </c>
      <c r="F911" s="6" t="e">
        <f ca="1">IF('Log_working_3-way'!D911="","",1/'True_Odds_Calculator_3-way'!N903+1/'True_Odds_Calculator_3-way'!O903+1/'True_Odds_Calculator_3-way'!#REF!-1)</f>
        <v>#NAME?</v>
      </c>
      <c r="H911" s="6" t="e">
        <f ca="1">IF('Log_working_3-way'!$D911="","",'True_Odds_Calculator_3-way'!N903/'True_Odds_Calculator_3-way'!A903-1)</f>
        <v>#NAME?</v>
      </c>
      <c r="I911" s="6" t="e">
        <f ca="1">IF('Log_working_3-way'!$D911="","",'True_Odds_Calculator_3-way'!O903/'True_Odds_Calculator_3-way'!B903-1)</f>
        <v>#NAME?</v>
      </c>
      <c r="J911" s="6" t="e">
        <f ca="1">IF('Log_working_3-way'!$D911="","",'True_Odds_Calculator_3-way'!#REF!/'True_Odds_Calculator_3-way'!C903-1)</f>
        <v>#NAME?</v>
      </c>
      <c r="K911" s="6" t="e">
        <f ca="1">IF('Log_working_3-way'!$D911="","",1/'True_Odds_Calculator_3-way'!A903+1/'True_Odds_Calculator_3-way'!B903+1/'True_Odds_Calculator_3-way'!C903-1)</f>
        <v>#NAME?</v>
      </c>
    </row>
    <row r="912" spans="4:11" x14ac:dyDescent="0.25">
      <c r="D912" t="e">
        <f ca="1">solve_for_c('True_Odds_Calculator_3-way'!A904,'True_Odds_Calculator_3-way'!B904,'True_Odds_Calculator_3-way'!C904,'Log_working_3-way'!B$1,'Log_working_3-way'!B$2)</f>
        <v>#NAME?</v>
      </c>
      <c r="F912" s="6" t="e">
        <f ca="1">IF('Log_working_3-way'!D912="","",1/'True_Odds_Calculator_3-way'!N904+1/'True_Odds_Calculator_3-way'!O904+1/'True_Odds_Calculator_3-way'!#REF!-1)</f>
        <v>#NAME?</v>
      </c>
      <c r="H912" s="6" t="e">
        <f ca="1">IF('Log_working_3-way'!$D912="","",'True_Odds_Calculator_3-way'!N904/'True_Odds_Calculator_3-way'!A904-1)</f>
        <v>#NAME?</v>
      </c>
      <c r="I912" s="6" t="e">
        <f ca="1">IF('Log_working_3-way'!$D912="","",'True_Odds_Calculator_3-way'!O904/'True_Odds_Calculator_3-way'!B904-1)</f>
        <v>#NAME?</v>
      </c>
      <c r="J912" s="6" t="e">
        <f ca="1">IF('Log_working_3-way'!$D912="","",'True_Odds_Calculator_3-way'!#REF!/'True_Odds_Calculator_3-way'!C904-1)</f>
        <v>#NAME?</v>
      </c>
      <c r="K912" s="6" t="e">
        <f ca="1">IF('Log_working_3-way'!$D912="","",1/'True_Odds_Calculator_3-way'!A904+1/'True_Odds_Calculator_3-way'!B904+1/'True_Odds_Calculator_3-way'!C904-1)</f>
        <v>#NAME?</v>
      </c>
    </row>
    <row r="913" spans="4:11" x14ac:dyDescent="0.25">
      <c r="D913" t="e">
        <f ca="1">solve_for_c('True_Odds_Calculator_3-way'!A905,'True_Odds_Calculator_3-way'!B905,'True_Odds_Calculator_3-way'!C905,'Log_working_3-way'!B$1,'Log_working_3-way'!B$2)</f>
        <v>#NAME?</v>
      </c>
      <c r="F913" s="6" t="e">
        <f ca="1">IF('Log_working_3-way'!D913="","",1/'True_Odds_Calculator_3-way'!N905+1/'True_Odds_Calculator_3-way'!O905+1/'True_Odds_Calculator_3-way'!#REF!-1)</f>
        <v>#NAME?</v>
      </c>
      <c r="H913" s="6" t="e">
        <f ca="1">IF('Log_working_3-way'!$D913="","",'True_Odds_Calculator_3-way'!N905/'True_Odds_Calculator_3-way'!A905-1)</f>
        <v>#NAME?</v>
      </c>
      <c r="I913" s="6" t="e">
        <f ca="1">IF('Log_working_3-way'!$D913="","",'True_Odds_Calculator_3-way'!O905/'True_Odds_Calculator_3-way'!B905-1)</f>
        <v>#NAME?</v>
      </c>
      <c r="J913" s="6" t="e">
        <f ca="1">IF('Log_working_3-way'!$D913="","",'True_Odds_Calculator_3-way'!#REF!/'True_Odds_Calculator_3-way'!C905-1)</f>
        <v>#NAME?</v>
      </c>
      <c r="K913" s="6" t="e">
        <f ca="1">IF('Log_working_3-way'!$D913="","",1/'True_Odds_Calculator_3-way'!A905+1/'True_Odds_Calculator_3-way'!B905+1/'True_Odds_Calculator_3-way'!C905-1)</f>
        <v>#NAME?</v>
      </c>
    </row>
    <row r="914" spans="4:11" x14ac:dyDescent="0.25">
      <c r="D914" t="e">
        <f ca="1">solve_for_c('True_Odds_Calculator_3-way'!A906,'True_Odds_Calculator_3-way'!B906,'True_Odds_Calculator_3-way'!C906,'Log_working_3-way'!B$1,'Log_working_3-way'!B$2)</f>
        <v>#NAME?</v>
      </c>
      <c r="F914" s="6" t="e">
        <f ca="1">IF('Log_working_3-way'!D914="","",1/'True_Odds_Calculator_3-way'!N906+1/'True_Odds_Calculator_3-way'!O906+1/'True_Odds_Calculator_3-way'!#REF!-1)</f>
        <v>#NAME?</v>
      </c>
      <c r="H914" s="6" t="e">
        <f ca="1">IF('Log_working_3-way'!$D914="","",'True_Odds_Calculator_3-way'!N906/'True_Odds_Calculator_3-way'!A906-1)</f>
        <v>#NAME?</v>
      </c>
      <c r="I914" s="6" t="e">
        <f ca="1">IF('Log_working_3-way'!$D914="","",'True_Odds_Calculator_3-way'!O906/'True_Odds_Calculator_3-way'!B906-1)</f>
        <v>#NAME?</v>
      </c>
      <c r="J914" s="6" t="e">
        <f ca="1">IF('Log_working_3-way'!$D914="","",'True_Odds_Calculator_3-way'!#REF!/'True_Odds_Calculator_3-way'!C906-1)</f>
        <v>#NAME?</v>
      </c>
      <c r="K914" s="6" t="e">
        <f ca="1">IF('Log_working_3-way'!$D914="","",1/'True_Odds_Calculator_3-way'!A906+1/'True_Odds_Calculator_3-way'!B906+1/'True_Odds_Calculator_3-way'!C906-1)</f>
        <v>#NAME?</v>
      </c>
    </row>
    <row r="915" spans="4:11" x14ac:dyDescent="0.25">
      <c r="D915" t="e">
        <f ca="1">solve_for_c('True_Odds_Calculator_3-way'!A907,'True_Odds_Calculator_3-way'!B907,'True_Odds_Calculator_3-way'!C907,'Log_working_3-way'!B$1,'Log_working_3-way'!B$2)</f>
        <v>#NAME?</v>
      </c>
      <c r="F915" s="6" t="e">
        <f ca="1">IF('Log_working_3-way'!D915="","",1/'True_Odds_Calculator_3-way'!N907+1/'True_Odds_Calculator_3-way'!O907+1/'True_Odds_Calculator_3-way'!#REF!-1)</f>
        <v>#NAME?</v>
      </c>
      <c r="H915" s="6" t="e">
        <f ca="1">IF('Log_working_3-way'!$D915="","",'True_Odds_Calculator_3-way'!N907/'True_Odds_Calculator_3-way'!A907-1)</f>
        <v>#NAME?</v>
      </c>
      <c r="I915" s="6" t="e">
        <f ca="1">IF('Log_working_3-way'!$D915="","",'True_Odds_Calculator_3-way'!O907/'True_Odds_Calculator_3-way'!B907-1)</f>
        <v>#NAME?</v>
      </c>
      <c r="J915" s="6" t="e">
        <f ca="1">IF('Log_working_3-way'!$D915="","",'True_Odds_Calculator_3-way'!#REF!/'True_Odds_Calculator_3-way'!C907-1)</f>
        <v>#NAME?</v>
      </c>
      <c r="K915" s="6" t="e">
        <f ca="1">IF('Log_working_3-way'!$D915="","",1/'True_Odds_Calculator_3-way'!A907+1/'True_Odds_Calculator_3-way'!B907+1/'True_Odds_Calculator_3-way'!C907-1)</f>
        <v>#NAME?</v>
      </c>
    </row>
    <row r="916" spans="4:11" x14ac:dyDescent="0.25">
      <c r="D916" t="e">
        <f ca="1">solve_for_c('True_Odds_Calculator_3-way'!A908,'True_Odds_Calculator_3-way'!B908,'True_Odds_Calculator_3-way'!C908,'Log_working_3-way'!B$1,'Log_working_3-way'!B$2)</f>
        <v>#NAME?</v>
      </c>
      <c r="F916" s="6" t="e">
        <f ca="1">IF('Log_working_3-way'!D916="","",1/'True_Odds_Calculator_3-way'!N908+1/'True_Odds_Calculator_3-way'!O908+1/'True_Odds_Calculator_3-way'!#REF!-1)</f>
        <v>#NAME?</v>
      </c>
      <c r="H916" s="6" t="e">
        <f ca="1">IF('Log_working_3-way'!$D916="","",'True_Odds_Calculator_3-way'!N908/'True_Odds_Calculator_3-way'!A908-1)</f>
        <v>#NAME?</v>
      </c>
      <c r="I916" s="6" t="e">
        <f ca="1">IF('Log_working_3-way'!$D916="","",'True_Odds_Calculator_3-way'!O908/'True_Odds_Calculator_3-way'!B908-1)</f>
        <v>#NAME?</v>
      </c>
      <c r="J916" s="6" t="e">
        <f ca="1">IF('Log_working_3-way'!$D916="","",'True_Odds_Calculator_3-way'!#REF!/'True_Odds_Calculator_3-way'!C908-1)</f>
        <v>#NAME?</v>
      </c>
      <c r="K916" s="6" t="e">
        <f ca="1">IF('Log_working_3-way'!$D916="","",1/'True_Odds_Calculator_3-way'!A908+1/'True_Odds_Calculator_3-way'!B908+1/'True_Odds_Calculator_3-way'!C908-1)</f>
        <v>#NAME?</v>
      </c>
    </row>
    <row r="917" spans="4:11" x14ac:dyDescent="0.25">
      <c r="D917" t="e">
        <f ca="1">solve_for_c('True_Odds_Calculator_3-way'!A909,'True_Odds_Calculator_3-way'!B909,'True_Odds_Calculator_3-way'!C909,'Log_working_3-way'!B$1,'Log_working_3-way'!B$2)</f>
        <v>#NAME?</v>
      </c>
      <c r="F917" s="6" t="e">
        <f ca="1">IF('Log_working_3-way'!D917="","",1/'True_Odds_Calculator_3-way'!N909+1/'True_Odds_Calculator_3-way'!O909+1/'True_Odds_Calculator_3-way'!#REF!-1)</f>
        <v>#NAME?</v>
      </c>
      <c r="H917" s="6" t="e">
        <f ca="1">IF('Log_working_3-way'!$D917="","",'True_Odds_Calculator_3-way'!N909/'True_Odds_Calculator_3-way'!A909-1)</f>
        <v>#NAME?</v>
      </c>
      <c r="I917" s="6" t="e">
        <f ca="1">IF('Log_working_3-way'!$D917="","",'True_Odds_Calculator_3-way'!O909/'True_Odds_Calculator_3-way'!B909-1)</f>
        <v>#NAME?</v>
      </c>
      <c r="J917" s="6" t="e">
        <f ca="1">IF('Log_working_3-way'!$D917="","",'True_Odds_Calculator_3-way'!#REF!/'True_Odds_Calculator_3-way'!C909-1)</f>
        <v>#NAME?</v>
      </c>
      <c r="K917" s="6" t="e">
        <f ca="1">IF('Log_working_3-way'!$D917="","",1/'True_Odds_Calculator_3-way'!A909+1/'True_Odds_Calculator_3-way'!B909+1/'True_Odds_Calculator_3-way'!C909-1)</f>
        <v>#NAME?</v>
      </c>
    </row>
    <row r="918" spans="4:11" x14ac:dyDescent="0.25">
      <c r="D918" t="e">
        <f ca="1">solve_for_c('True_Odds_Calculator_3-way'!A910,'True_Odds_Calculator_3-way'!B910,'True_Odds_Calculator_3-way'!C910,'Log_working_3-way'!B$1,'Log_working_3-way'!B$2)</f>
        <v>#NAME?</v>
      </c>
      <c r="F918" s="6" t="e">
        <f ca="1">IF('Log_working_3-way'!D918="","",1/'True_Odds_Calculator_3-way'!N910+1/'True_Odds_Calculator_3-way'!O910+1/'True_Odds_Calculator_3-way'!#REF!-1)</f>
        <v>#NAME?</v>
      </c>
      <c r="H918" s="6" t="e">
        <f ca="1">IF('Log_working_3-way'!$D918="","",'True_Odds_Calculator_3-way'!N910/'True_Odds_Calculator_3-way'!A910-1)</f>
        <v>#NAME?</v>
      </c>
      <c r="I918" s="6" t="e">
        <f ca="1">IF('Log_working_3-way'!$D918="","",'True_Odds_Calculator_3-way'!O910/'True_Odds_Calculator_3-way'!B910-1)</f>
        <v>#NAME?</v>
      </c>
      <c r="J918" s="6" t="e">
        <f ca="1">IF('Log_working_3-way'!$D918="","",'True_Odds_Calculator_3-way'!#REF!/'True_Odds_Calculator_3-way'!C910-1)</f>
        <v>#NAME?</v>
      </c>
      <c r="K918" s="6" t="e">
        <f ca="1">IF('Log_working_3-way'!$D918="","",1/'True_Odds_Calculator_3-way'!A910+1/'True_Odds_Calculator_3-way'!B910+1/'True_Odds_Calculator_3-way'!C910-1)</f>
        <v>#NAME?</v>
      </c>
    </row>
    <row r="919" spans="4:11" x14ac:dyDescent="0.25">
      <c r="D919" t="e">
        <f ca="1">solve_for_c('True_Odds_Calculator_3-way'!A911,'True_Odds_Calculator_3-way'!B911,'True_Odds_Calculator_3-way'!C911,'Log_working_3-way'!B$1,'Log_working_3-way'!B$2)</f>
        <v>#NAME?</v>
      </c>
      <c r="F919" s="6" t="e">
        <f ca="1">IF('Log_working_3-way'!D919="","",1/'True_Odds_Calculator_3-way'!N911+1/'True_Odds_Calculator_3-way'!O911+1/'True_Odds_Calculator_3-way'!#REF!-1)</f>
        <v>#NAME?</v>
      </c>
      <c r="H919" s="6" t="e">
        <f ca="1">IF('Log_working_3-way'!$D919="","",'True_Odds_Calculator_3-way'!N911/'True_Odds_Calculator_3-way'!A911-1)</f>
        <v>#NAME?</v>
      </c>
      <c r="I919" s="6" t="e">
        <f ca="1">IF('Log_working_3-way'!$D919="","",'True_Odds_Calculator_3-way'!O911/'True_Odds_Calculator_3-way'!B911-1)</f>
        <v>#NAME?</v>
      </c>
      <c r="J919" s="6" t="e">
        <f ca="1">IF('Log_working_3-way'!$D919="","",'True_Odds_Calculator_3-way'!#REF!/'True_Odds_Calculator_3-way'!C911-1)</f>
        <v>#NAME?</v>
      </c>
      <c r="K919" s="6" t="e">
        <f ca="1">IF('Log_working_3-way'!$D919="","",1/'True_Odds_Calculator_3-way'!A911+1/'True_Odds_Calculator_3-way'!B911+1/'True_Odds_Calculator_3-way'!C911-1)</f>
        <v>#NAME?</v>
      </c>
    </row>
    <row r="920" spans="4:11" x14ac:dyDescent="0.25">
      <c r="D920" t="e">
        <f ca="1">solve_for_c('True_Odds_Calculator_3-way'!A912,'True_Odds_Calculator_3-way'!B912,'True_Odds_Calculator_3-way'!C912,'Log_working_3-way'!B$1,'Log_working_3-way'!B$2)</f>
        <v>#NAME?</v>
      </c>
      <c r="F920" s="6" t="e">
        <f ca="1">IF('Log_working_3-way'!D920="","",1/'True_Odds_Calculator_3-way'!N912+1/'True_Odds_Calculator_3-way'!O912+1/'True_Odds_Calculator_3-way'!#REF!-1)</f>
        <v>#NAME?</v>
      </c>
      <c r="H920" s="6" t="e">
        <f ca="1">IF('Log_working_3-way'!$D920="","",'True_Odds_Calculator_3-way'!N912/'True_Odds_Calculator_3-way'!A912-1)</f>
        <v>#NAME?</v>
      </c>
      <c r="I920" s="6" t="e">
        <f ca="1">IF('Log_working_3-way'!$D920="","",'True_Odds_Calculator_3-way'!O912/'True_Odds_Calculator_3-way'!B912-1)</f>
        <v>#NAME?</v>
      </c>
      <c r="J920" s="6" t="e">
        <f ca="1">IF('Log_working_3-way'!$D920="","",'True_Odds_Calculator_3-way'!#REF!/'True_Odds_Calculator_3-way'!C912-1)</f>
        <v>#NAME?</v>
      </c>
      <c r="K920" s="6" t="e">
        <f ca="1">IF('Log_working_3-way'!$D920="","",1/'True_Odds_Calculator_3-way'!A912+1/'True_Odds_Calculator_3-way'!B912+1/'True_Odds_Calculator_3-way'!C912-1)</f>
        <v>#NAME?</v>
      </c>
    </row>
    <row r="921" spans="4:11" x14ac:dyDescent="0.25">
      <c r="D921" t="e">
        <f ca="1">solve_for_c('True_Odds_Calculator_3-way'!A913,'True_Odds_Calculator_3-way'!B913,'True_Odds_Calculator_3-way'!C913,'Log_working_3-way'!B$1,'Log_working_3-way'!B$2)</f>
        <v>#NAME?</v>
      </c>
      <c r="F921" s="6" t="e">
        <f ca="1">IF('Log_working_3-way'!D921="","",1/'True_Odds_Calculator_3-way'!N913+1/'True_Odds_Calculator_3-way'!O913+1/'True_Odds_Calculator_3-way'!#REF!-1)</f>
        <v>#NAME?</v>
      </c>
      <c r="H921" s="6" t="e">
        <f ca="1">IF('Log_working_3-way'!$D921="","",'True_Odds_Calculator_3-way'!N913/'True_Odds_Calculator_3-way'!A913-1)</f>
        <v>#NAME?</v>
      </c>
      <c r="I921" s="6" t="e">
        <f ca="1">IF('Log_working_3-way'!$D921="","",'True_Odds_Calculator_3-way'!O913/'True_Odds_Calculator_3-way'!B913-1)</f>
        <v>#NAME?</v>
      </c>
      <c r="J921" s="6" t="e">
        <f ca="1">IF('Log_working_3-way'!$D921="","",'True_Odds_Calculator_3-way'!#REF!/'True_Odds_Calculator_3-way'!C913-1)</f>
        <v>#NAME?</v>
      </c>
      <c r="K921" s="6" t="e">
        <f ca="1">IF('Log_working_3-way'!$D921="","",1/'True_Odds_Calculator_3-way'!A913+1/'True_Odds_Calculator_3-way'!B913+1/'True_Odds_Calculator_3-way'!C913-1)</f>
        <v>#NAME?</v>
      </c>
    </row>
    <row r="922" spans="4:11" x14ac:dyDescent="0.25">
      <c r="D922" t="e">
        <f ca="1">solve_for_c('True_Odds_Calculator_3-way'!A914,'True_Odds_Calculator_3-way'!B914,'True_Odds_Calculator_3-way'!C914,'Log_working_3-way'!B$1,'Log_working_3-way'!B$2)</f>
        <v>#NAME?</v>
      </c>
      <c r="F922" s="6" t="e">
        <f ca="1">IF('Log_working_3-way'!D922="","",1/'True_Odds_Calculator_3-way'!N914+1/'True_Odds_Calculator_3-way'!O914+1/'True_Odds_Calculator_3-way'!#REF!-1)</f>
        <v>#NAME?</v>
      </c>
      <c r="H922" s="6" t="e">
        <f ca="1">IF('Log_working_3-way'!$D922="","",'True_Odds_Calculator_3-way'!N914/'True_Odds_Calculator_3-way'!A914-1)</f>
        <v>#NAME?</v>
      </c>
      <c r="I922" s="6" t="e">
        <f ca="1">IF('Log_working_3-way'!$D922="","",'True_Odds_Calculator_3-way'!O914/'True_Odds_Calculator_3-way'!B914-1)</f>
        <v>#NAME?</v>
      </c>
      <c r="J922" s="6" t="e">
        <f ca="1">IF('Log_working_3-way'!$D922="","",'True_Odds_Calculator_3-way'!#REF!/'True_Odds_Calculator_3-way'!C914-1)</f>
        <v>#NAME?</v>
      </c>
      <c r="K922" s="6" t="e">
        <f ca="1">IF('Log_working_3-way'!$D922="","",1/'True_Odds_Calculator_3-way'!A914+1/'True_Odds_Calculator_3-way'!B914+1/'True_Odds_Calculator_3-way'!C914-1)</f>
        <v>#NAME?</v>
      </c>
    </row>
    <row r="923" spans="4:11" x14ac:dyDescent="0.25">
      <c r="D923" t="e">
        <f ca="1">solve_for_c('True_Odds_Calculator_3-way'!A915,'True_Odds_Calculator_3-way'!B915,'True_Odds_Calculator_3-way'!C915,'Log_working_3-way'!B$1,'Log_working_3-way'!B$2)</f>
        <v>#NAME?</v>
      </c>
      <c r="F923" s="6" t="e">
        <f ca="1">IF('Log_working_3-way'!D923="","",1/'True_Odds_Calculator_3-way'!N915+1/'True_Odds_Calculator_3-way'!O915+1/'True_Odds_Calculator_3-way'!#REF!-1)</f>
        <v>#NAME?</v>
      </c>
      <c r="H923" s="6" t="e">
        <f ca="1">IF('Log_working_3-way'!$D923="","",'True_Odds_Calculator_3-way'!N915/'True_Odds_Calculator_3-way'!A915-1)</f>
        <v>#NAME?</v>
      </c>
      <c r="I923" s="6" t="e">
        <f ca="1">IF('Log_working_3-way'!$D923="","",'True_Odds_Calculator_3-way'!O915/'True_Odds_Calculator_3-way'!B915-1)</f>
        <v>#NAME?</v>
      </c>
      <c r="J923" s="6" t="e">
        <f ca="1">IF('Log_working_3-way'!$D923="","",'True_Odds_Calculator_3-way'!#REF!/'True_Odds_Calculator_3-way'!C915-1)</f>
        <v>#NAME?</v>
      </c>
      <c r="K923" s="6" t="e">
        <f ca="1">IF('Log_working_3-way'!$D923="","",1/'True_Odds_Calculator_3-way'!A915+1/'True_Odds_Calculator_3-way'!B915+1/'True_Odds_Calculator_3-way'!C915-1)</f>
        <v>#NAME?</v>
      </c>
    </row>
    <row r="924" spans="4:11" x14ac:dyDescent="0.25">
      <c r="D924" t="e">
        <f ca="1">solve_for_c('True_Odds_Calculator_3-way'!A916,'True_Odds_Calculator_3-way'!B916,'True_Odds_Calculator_3-way'!C916,'Log_working_3-way'!B$1,'Log_working_3-way'!B$2)</f>
        <v>#NAME?</v>
      </c>
      <c r="F924" s="6" t="e">
        <f ca="1">IF('Log_working_3-way'!D924="","",1/'True_Odds_Calculator_3-way'!N916+1/'True_Odds_Calculator_3-way'!O916+1/'True_Odds_Calculator_3-way'!#REF!-1)</f>
        <v>#NAME?</v>
      </c>
      <c r="H924" s="6" t="e">
        <f ca="1">IF('Log_working_3-way'!$D924="","",'True_Odds_Calculator_3-way'!N916/'True_Odds_Calculator_3-way'!A916-1)</f>
        <v>#NAME?</v>
      </c>
      <c r="I924" s="6" t="e">
        <f ca="1">IF('Log_working_3-way'!$D924="","",'True_Odds_Calculator_3-way'!O916/'True_Odds_Calculator_3-way'!B916-1)</f>
        <v>#NAME?</v>
      </c>
      <c r="J924" s="6" t="e">
        <f ca="1">IF('Log_working_3-way'!$D924="","",'True_Odds_Calculator_3-way'!#REF!/'True_Odds_Calculator_3-way'!C916-1)</f>
        <v>#NAME?</v>
      </c>
      <c r="K924" s="6" t="e">
        <f ca="1">IF('Log_working_3-way'!$D924="","",1/'True_Odds_Calculator_3-way'!A916+1/'True_Odds_Calculator_3-way'!B916+1/'True_Odds_Calculator_3-way'!C916-1)</f>
        <v>#NAME?</v>
      </c>
    </row>
    <row r="925" spans="4:11" x14ac:dyDescent="0.25">
      <c r="D925" t="e">
        <f ca="1">solve_for_c('True_Odds_Calculator_3-way'!A917,'True_Odds_Calculator_3-way'!B917,'True_Odds_Calculator_3-way'!C917,'Log_working_3-way'!B$1,'Log_working_3-way'!B$2)</f>
        <v>#NAME?</v>
      </c>
      <c r="F925" s="6" t="e">
        <f ca="1">IF('Log_working_3-way'!D925="","",1/'True_Odds_Calculator_3-way'!N917+1/'True_Odds_Calculator_3-way'!O917+1/'True_Odds_Calculator_3-way'!#REF!-1)</f>
        <v>#NAME?</v>
      </c>
      <c r="H925" s="6" t="e">
        <f ca="1">IF('Log_working_3-way'!$D925="","",'True_Odds_Calculator_3-way'!N917/'True_Odds_Calculator_3-way'!A917-1)</f>
        <v>#NAME?</v>
      </c>
      <c r="I925" s="6" t="e">
        <f ca="1">IF('Log_working_3-way'!$D925="","",'True_Odds_Calculator_3-way'!O917/'True_Odds_Calculator_3-way'!B917-1)</f>
        <v>#NAME?</v>
      </c>
      <c r="J925" s="6" t="e">
        <f ca="1">IF('Log_working_3-way'!$D925="","",'True_Odds_Calculator_3-way'!#REF!/'True_Odds_Calculator_3-way'!C917-1)</f>
        <v>#NAME?</v>
      </c>
      <c r="K925" s="6" t="e">
        <f ca="1">IF('Log_working_3-way'!$D925="","",1/'True_Odds_Calculator_3-way'!A917+1/'True_Odds_Calculator_3-way'!B917+1/'True_Odds_Calculator_3-way'!C917-1)</f>
        <v>#NAME?</v>
      </c>
    </row>
    <row r="926" spans="4:11" x14ac:dyDescent="0.25">
      <c r="D926" t="e">
        <f ca="1">solve_for_c('True_Odds_Calculator_3-way'!A918,'True_Odds_Calculator_3-way'!B918,'True_Odds_Calculator_3-way'!C918,'Log_working_3-way'!B$1,'Log_working_3-way'!B$2)</f>
        <v>#NAME?</v>
      </c>
      <c r="F926" s="6" t="e">
        <f ca="1">IF('Log_working_3-way'!D926="","",1/'True_Odds_Calculator_3-way'!N918+1/'True_Odds_Calculator_3-way'!O918+1/'True_Odds_Calculator_3-way'!#REF!-1)</f>
        <v>#NAME?</v>
      </c>
      <c r="H926" s="6" t="e">
        <f ca="1">IF('Log_working_3-way'!$D926="","",'True_Odds_Calculator_3-way'!N918/'True_Odds_Calculator_3-way'!A918-1)</f>
        <v>#NAME?</v>
      </c>
      <c r="I926" s="6" t="e">
        <f ca="1">IF('Log_working_3-way'!$D926="","",'True_Odds_Calculator_3-way'!O918/'True_Odds_Calculator_3-way'!B918-1)</f>
        <v>#NAME?</v>
      </c>
      <c r="J926" s="6" t="e">
        <f ca="1">IF('Log_working_3-way'!$D926="","",'True_Odds_Calculator_3-way'!#REF!/'True_Odds_Calculator_3-way'!C918-1)</f>
        <v>#NAME?</v>
      </c>
      <c r="K926" s="6" t="e">
        <f ca="1">IF('Log_working_3-way'!$D926="","",1/'True_Odds_Calculator_3-way'!A918+1/'True_Odds_Calculator_3-way'!B918+1/'True_Odds_Calculator_3-way'!C918-1)</f>
        <v>#NAME?</v>
      </c>
    </row>
    <row r="927" spans="4:11" x14ac:dyDescent="0.25">
      <c r="D927" t="e">
        <f ca="1">solve_for_c('True_Odds_Calculator_3-way'!A919,'True_Odds_Calculator_3-way'!B919,'True_Odds_Calculator_3-way'!C919,'Log_working_3-way'!B$1,'Log_working_3-way'!B$2)</f>
        <v>#NAME?</v>
      </c>
      <c r="F927" s="6" t="e">
        <f ca="1">IF('Log_working_3-way'!D927="","",1/'True_Odds_Calculator_3-way'!N919+1/'True_Odds_Calculator_3-way'!O919+1/'True_Odds_Calculator_3-way'!#REF!-1)</f>
        <v>#NAME?</v>
      </c>
      <c r="H927" s="6" t="e">
        <f ca="1">IF('Log_working_3-way'!$D927="","",'True_Odds_Calculator_3-way'!N919/'True_Odds_Calculator_3-way'!A919-1)</f>
        <v>#NAME?</v>
      </c>
      <c r="I927" s="6" t="e">
        <f ca="1">IF('Log_working_3-way'!$D927="","",'True_Odds_Calculator_3-way'!O919/'True_Odds_Calculator_3-way'!B919-1)</f>
        <v>#NAME?</v>
      </c>
      <c r="J927" s="6" t="e">
        <f ca="1">IF('Log_working_3-way'!$D927="","",'True_Odds_Calculator_3-way'!#REF!/'True_Odds_Calculator_3-way'!C919-1)</f>
        <v>#NAME?</v>
      </c>
      <c r="K927" s="6" t="e">
        <f ca="1">IF('Log_working_3-way'!$D927="","",1/'True_Odds_Calculator_3-way'!A919+1/'True_Odds_Calculator_3-way'!B919+1/'True_Odds_Calculator_3-way'!C919-1)</f>
        <v>#NAME?</v>
      </c>
    </row>
    <row r="928" spans="4:11" x14ac:dyDescent="0.25">
      <c r="D928" t="e">
        <f ca="1">solve_for_c('True_Odds_Calculator_3-way'!A920,'True_Odds_Calculator_3-way'!B920,'True_Odds_Calculator_3-way'!C920,'Log_working_3-way'!B$1,'Log_working_3-way'!B$2)</f>
        <v>#NAME?</v>
      </c>
      <c r="F928" s="6" t="e">
        <f ca="1">IF('Log_working_3-way'!D928="","",1/'True_Odds_Calculator_3-way'!N920+1/'True_Odds_Calculator_3-way'!O920+1/'True_Odds_Calculator_3-way'!#REF!-1)</f>
        <v>#NAME?</v>
      </c>
      <c r="H928" s="6" t="e">
        <f ca="1">IF('Log_working_3-way'!$D928="","",'True_Odds_Calculator_3-way'!N920/'True_Odds_Calculator_3-way'!A920-1)</f>
        <v>#NAME?</v>
      </c>
      <c r="I928" s="6" t="e">
        <f ca="1">IF('Log_working_3-way'!$D928="","",'True_Odds_Calculator_3-way'!O920/'True_Odds_Calculator_3-way'!B920-1)</f>
        <v>#NAME?</v>
      </c>
      <c r="J928" s="6" t="e">
        <f ca="1">IF('Log_working_3-way'!$D928="","",'True_Odds_Calculator_3-way'!#REF!/'True_Odds_Calculator_3-way'!C920-1)</f>
        <v>#NAME?</v>
      </c>
      <c r="K928" s="6" t="e">
        <f ca="1">IF('Log_working_3-way'!$D928="","",1/'True_Odds_Calculator_3-way'!A920+1/'True_Odds_Calculator_3-way'!B920+1/'True_Odds_Calculator_3-way'!C920-1)</f>
        <v>#NAME?</v>
      </c>
    </row>
    <row r="929" spans="4:11" x14ac:dyDescent="0.25">
      <c r="D929" t="e">
        <f ca="1">solve_for_c('True_Odds_Calculator_3-way'!A921,'True_Odds_Calculator_3-way'!B921,'True_Odds_Calculator_3-way'!C921,'Log_working_3-way'!B$1,'Log_working_3-way'!B$2)</f>
        <v>#NAME?</v>
      </c>
      <c r="F929" s="6" t="e">
        <f ca="1">IF('Log_working_3-way'!D929="","",1/'True_Odds_Calculator_3-way'!N921+1/'True_Odds_Calculator_3-way'!O921+1/'True_Odds_Calculator_3-way'!#REF!-1)</f>
        <v>#NAME?</v>
      </c>
      <c r="H929" s="6" t="e">
        <f ca="1">IF('Log_working_3-way'!$D929="","",'True_Odds_Calculator_3-way'!N921/'True_Odds_Calculator_3-way'!A921-1)</f>
        <v>#NAME?</v>
      </c>
      <c r="I929" s="6" t="e">
        <f ca="1">IF('Log_working_3-way'!$D929="","",'True_Odds_Calculator_3-way'!O921/'True_Odds_Calculator_3-way'!B921-1)</f>
        <v>#NAME?</v>
      </c>
      <c r="J929" s="6" t="e">
        <f ca="1">IF('Log_working_3-way'!$D929="","",'True_Odds_Calculator_3-way'!#REF!/'True_Odds_Calculator_3-way'!C921-1)</f>
        <v>#NAME?</v>
      </c>
      <c r="K929" s="6" t="e">
        <f ca="1">IF('Log_working_3-way'!$D929="","",1/'True_Odds_Calculator_3-way'!A921+1/'True_Odds_Calculator_3-way'!B921+1/'True_Odds_Calculator_3-way'!C921-1)</f>
        <v>#NAME?</v>
      </c>
    </row>
    <row r="930" spans="4:11" x14ac:dyDescent="0.25">
      <c r="D930" t="e">
        <f ca="1">solve_for_c('True_Odds_Calculator_3-way'!A922,'True_Odds_Calculator_3-way'!B922,'True_Odds_Calculator_3-way'!C922,'Log_working_3-way'!B$1,'Log_working_3-way'!B$2)</f>
        <v>#NAME?</v>
      </c>
      <c r="F930" s="6" t="e">
        <f ca="1">IF('Log_working_3-way'!D930="","",1/'True_Odds_Calculator_3-way'!N922+1/'True_Odds_Calculator_3-way'!O922+1/'True_Odds_Calculator_3-way'!#REF!-1)</f>
        <v>#NAME?</v>
      </c>
      <c r="H930" s="6" t="e">
        <f ca="1">IF('Log_working_3-way'!$D930="","",'True_Odds_Calculator_3-way'!N922/'True_Odds_Calculator_3-way'!A922-1)</f>
        <v>#NAME?</v>
      </c>
      <c r="I930" s="6" t="e">
        <f ca="1">IF('Log_working_3-way'!$D930="","",'True_Odds_Calculator_3-way'!O922/'True_Odds_Calculator_3-way'!B922-1)</f>
        <v>#NAME?</v>
      </c>
      <c r="J930" s="6" t="e">
        <f ca="1">IF('Log_working_3-way'!$D930="","",'True_Odds_Calculator_3-way'!#REF!/'True_Odds_Calculator_3-way'!C922-1)</f>
        <v>#NAME?</v>
      </c>
      <c r="K930" s="6" t="e">
        <f ca="1">IF('Log_working_3-way'!$D930="","",1/'True_Odds_Calculator_3-way'!A922+1/'True_Odds_Calculator_3-way'!B922+1/'True_Odds_Calculator_3-way'!C922-1)</f>
        <v>#NAME?</v>
      </c>
    </row>
    <row r="931" spans="4:11" x14ac:dyDescent="0.25">
      <c r="D931" t="e">
        <f ca="1">solve_for_c('True_Odds_Calculator_3-way'!A923,'True_Odds_Calculator_3-way'!B923,'True_Odds_Calculator_3-way'!C923,'Log_working_3-way'!B$1,'Log_working_3-way'!B$2)</f>
        <v>#NAME?</v>
      </c>
      <c r="F931" s="6" t="e">
        <f ca="1">IF('Log_working_3-way'!D931="","",1/'True_Odds_Calculator_3-way'!N923+1/'True_Odds_Calculator_3-way'!O923+1/'True_Odds_Calculator_3-way'!#REF!-1)</f>
        <v>#NAME?</v>
      </c>
      <c r="H931" s="6" t="e">
        <f ca="1">IF('Log_working_3-way'!$D931="","",'True_Odds_Calculator_3-way'!N923/'True_Odds_Calculator_3-way'!A923-1)</f>
        <v>#NAME?</v>
      </c>
      <c r="I931" s="6" t="e">
        <f ca="1">IF('Log_working_3-way'!$D931="","",'True_Odds_Calculator_3-way'!O923/'True_Odds_Calculator_3-way'!B923-1)</f>
        <v>#NAME?</v>
      </c>
      <c r="J931" s="6" t="e">
        <f ca="1">IF('Log_working_3-way'!$D931="","",'True_Odds_Calculator_3-way'!#REF!/'True_Odds_Calculator_3-way'!C923-1)</f>
        <v>#NAME?</v>
      </c>
      <c r="K931" s="6" t="e">
        <f ca="1">IF('Log_working_3-way'!$D931="","",1/'True_Odds_Calculator_3-way'!A923+1/'True_Odds_Calculator_3-way'!B923+1/'True_Odds_Calculator_3-way'!C923-1)</f>
        <v>#NAME?</v>
      </c>
    </row>
    <row r="932" spans="4:11" x14ac:dyDescent="0.25">
      <c r="D932" t="e">
        <f ca="1">solve_for_c('True_Odds_Calculator_3-way'!A924,'True_Odds_Calculator_3-way'!B924,'True_Odds_Calculator_3-way'!C924,'Log_working_3-way'!B$1,'Log_working_3-way'!B$2)</f>
        <v>#NAME?</v>
      </c>
      <c r="F932" s="6" t="e">
        <f ca="1">IF('Log_working_3-way'!D932="","",1/'True_Odds_Calculator_3-way'!N924+1/'True_Odds_Calculator_3-way'!O924+1/'True_Odds_Calculator_3-way'!#REF!-1)</f>
        <v>#NAME?</v>
      </c>
      <c r="H932" s="6" t="e">
        <f ca="1">IF('Log_working_3-way'!$D932="","",'True_Odds_Calculator_3-way'!N924/'True_Odds_Calculator_3-way'!A924-1)</f>
        <v>#NAME?</v>
      </c>
      <c r="I932" s="6" t="e">
        <f ca="1">IF('Log_working_3-way'!$D932="","",'True_Odds_Calculator_3-way'!O924/'True_Odds_Calculator_3-way'!B924-1)</f>
        <v>#NAME?</v>
      </c>
      <c r="J932" s="6" t="e">
        <f ca="1">IF('Log_working_3-way'!$D932="","",'True_Odds_Calculator_3-way'!#REF!/'True_Odds_Calculator_3-way'!C924-1)</f>
        <v>#NAME?</v>
      </c>
      <c r="K932" s="6" t="e">
        <f ca="1">IF('Log_working_3-way'!$D932="","",1/'True_Odds_Calculator_3-way'!A924+1/'True_Odds_Calculator_3-way'!B924+1/'True_Odds_Calculator_3-way'!C924-1)</f>
        <v>#NAME?</v>
      </c>
    </row>
    <row r="933" spans="4:11" x14ac:dyDescent="0.25">
      <c r="D933" t="e">
        <f ca="1">solve_for_c('True_Odds_Calculator_3-way'!A925,'True_Odds_Calculator_3-way'!B925,'True_Odds_Calculator_3-way'!C925,'Log_working_3-way'!B$1,'Log_working_3-way'!B$2)</f>
        <v>#NAME?</v>
      </c>
      <c r="F933" s="6" t="e">
        <f ca="1">IF('Log_working_3-way'!D933="","",1/'True_Odds_Calculator_3-way'!N925+1/'True_Odds_Calculator_3-way'!O925+1/'True_Odds_Calculator_3-way'!#REF!-1)</f>
        <v>#NAME?</v>
      </c>
      <c r="H933" s="6" t="e">
        <f ca="1">IF('Log_working_3-way'!$D933="","",'True_Odds_Calculator_3-way'!N925/'True_Odds_Calculator_3-way'!A925-1)</f>
        <v>#NAME?</v>
      </c>
      <c r="I933" s="6" t="e">
        <f ca="1">IF('Log_working_3-way'!$D933="","",'True_Odds_Calculator_3-way'!O925/'True_Odds_Calculator_3-way'!B925-1)</f>
        <v>#NAME?</v>
      </c>
      <c r="J933" s="6" t="e">
        <f ca="1">IF('Log_working_3-way'!$D933="","",'True_Odds_Calculator_3-way'!#REF!/'True_Odds_Calculator_3-way'!C925-1)</f>
        <v>#NAME?</v>
      </c>
      <c r="K933" s="6" t="e">
        <f ca="1">IF('Log_working_3-way'!$D933="","",1/'True_Odds_Calculator_3-way'!A925+1/'True_Odds_Calculator_3-way'!B925+1/'True_Odds_Calculator_3-way'!C925-1)</f>
        <v>#NAME?</v>
      </c>
    </row>
    <row r="934" spans="4:11" x14ac:dyDescent="0.25">
      <c r="D934" t="e">
        <f ca="1">solve_for_c('True_Odds_Calculator_3-way'!A926,'True_Odds_Calculator_3-way'!B926,'True_Odds_Calculator_3-way'!C926,'Log_working_3-way'!B$1,'Log_working_3-way'!B$2)</f>
        <v>#NAME?</v>
      </c>
      <c r="F934" s="6" t="e">
        <f ca="1">IF('Log_working_3-way'!D934="","",1/'True_Odds_Calculator_3-way'!N926+1/'True_Odds_Calculator_3-way'!O926+1/'True_Odds_Calculator_3-way'!#REF!-1)</f>
        <v>#NAME?</v>
      </c>
      <c r="H934" s="6" t="e">
        <f ca="1">IF('Log_working_3-way'!$D934="","",'True_Odds_Calculator_3-way'!N926/'True_Odds_Calculator_3-way'!A926-1)</f>
        <v>#NAME?</v>
      </c>
      <c r="I934" s="6" t="e">
        <f ca="1">IF('Log_working_3-way'!$D934="","",'True_Odds_Calculator_3-way'!O926/'True_Odds_Calculator_3-way'!B926-1)</f>
        <v>#NAME?</v>
      </c>
      <c r="J934" s="6" t="e">
        <f ca="1">IF('Log_working_3-way'!$D934="","",'True_Odds_Calculator_3-way'!#REF!/'True_Odds_Calculator_3-way'!C926-1)</f>
        <v>#NAME?</v>
      </c>
      <c r="K934" s="6" t="e">
        <f ca="1">IF('Log_working_3-way'!$D934="","",1/'True_Odds_Calculator_3-way'!A926+1/'True_Odds_Calculator_3-way'!B926+1/'True_Odds_Calculator_3-way'!C926-1)</f>
        <v>#NAME?</v>
      </c>
    </row>
    <row r="935" spans="4:11" x14ac:dyDescent="0.25">
      <c r="D935" t="e">
        <f ca="1">solve_for_c('True_Odds_Calculator_3-way'!A927,'True_Odds_Calculator_3-way'!B927,'True_Odds_Calculator_3-way'!C927,'Log_working_3-way'!B$1,'Log_working_3-way'!B$2)</f>
        <v>#NAME?</v>
      </c>
      <c r="F935" s="6" t="e">
        <f ca="1">IF('Log_working_3-way'!D935="","",1/'True_Odds_Calculator_3-way'!N927+1/'True_Odds_Calculator_3-way'!O927+1/'True_Odds_Calculator_3-way'!#REF!-1)</f>
        <v>#NAME?</v>
      </c>
      <c r="H935" s="6" t="e">
        <f ca="1">IF('Log_working_3-way'!$D935="","",'True_Odds_Calculator_3-way'!N927/'True_Odds_Calculator_3-way'!A927-1)</f>
        <v>#NAME?</v>
      </c>
      <c r="I935" s="6" t="e">
        <f ca="1">IF('Log_working_3-way'!$D935="","",'True_Odds_Calculator_3-way'!O927/'True_Odds_Calculator_3-way'!B927-1)</f>
        <v>#NAME?</v>
      </c>
      <c r="J935" s="6" t="e">
        <f ca="1">IF('Log_working_3-way'!$D935="","",'True_Odds_Calculator_3-way'!#REF!/'True_Odds_Calculator_3-way'!C927-1)</f>
        <v>#NAME?</v>
      </c>
      <c r="K935" s="6" t="e">
        <f ca="1">IF('Log_working_3-way'!$D935="","",1/'True_Odds_Calculator_3-way'!A927+1/'True_Odds_Calculator_3-way'!B927+1/'True_Odds_Calculator_3-way'!C927-1)</f>
        <v>#NAME?</v>
      </c>
    </row>
    <row r="936" spans="4:11" x14ac:dyDescent="0.25">
      <c r="D936" t="e">
        <f ca="1">solve_for_c('True_Odds_Calculator_3-way'!A928,'True_Odds_Calculator_3-way'!B928,'True_Odds_Calculator_3-way'!C928,'Log_working_3-way'!B$1,'Log_working_3-way'!B$2)</f>
        <v>#NAME?</v>
      </c>
      <c r="F936" s="6" t="e">
        <f ca="1">IF('Log_working_3-way'!D936="","",1/'True_Odds_Calculator_3-way'!N928+1/'True_Odds_Calculator_3-way'!O928+1/'True_Odds_Calculator_3-way'!#REF!-1)</f>
        <v>#NAME?</v>
      </c>
      <c r="H936" s="6" t="e">
        <f ca="1">IF('Log_working_3-way'!$D936="","",'True_Odds_Calculator_3-way'!N928/'True_Odds_Calculator_3-way'!A928-1)</f>
        <v>#NAME?</v>
      </c>
      <c r="I936" s="6" t="e">
        <f ca="1">IF('Log_working_3-way'!$D936="","",'True_Odds_Calculator_3-way'!O928/'True_Odds_Calculator_3-way'!B928-1)</f>
        <v>#NAME?</v>
      </c>
      <c r="J936" s="6" t="e">
        <f ca="1">IF('Log_working_3-way'!$D936="","",'True_Odds_Calculator_3-way'!#REF!/'True_Odds_Calculator_3-way'!C928-1)</f>
        <v>#NAME?</v>
      </c>
      <c r="K936" s="6" t="e">
        <f ca="1">IF('Log_working_3-way'!$D936="","",1/'True_Odds_Calculator_3-way'!A928+1/'True_Odds_Calculator_3-way'!B928+1/'True_Odds_Calculator_3-way'!C928-1)</f>
        <v>#NAME?</v>
      </c>
    </row>
    <row r="937" spans="4:11" x14ac:dyDescent="0.25">
      <c r="D937" t="e">
        <f ca="1">solve_for_c('True_Odds_Calculator_3-way'!A929,'True_Odds_Calculator_3-way'!B929,'True_Odds_Calculator_3-way'!C929,'Log_working_3-way'!B$1,'Log_working_3-way'!B$2)</f>
        <v>#NAME?</v>
      </c>
      <c r="F937" s="6" t="e">
        <f ca="1">IF('Log_working_3-way'!D937="","",1/'True_Odds_Calculator_3-way'!N929+1/'True_Odds_Calculator_3-way'!O929+1/'True_Odds_Calculator_3-way'!#REF!-1)</f>
        <v>#NAME?</v>
      </c>
      <c r="H937" s="6" t="e">
        <f ca="1">IF('Log_working_3-way'!$D937="","",'True_Odds_Calculator_3-way'!N929/'True_Odds_Calculator_3-way'!A929-1)</f>
        <v>#NAME?</v>
      </c>
      <c r="I937" s="6" t="e">
        <f ca="1">IF('Log_working_3-way'!$D937="","",'True_Odds_Calculator_3-way'!O929/'True_Odds_Calculator_3-way'!B929-1)</f>
        <v>#NAME?</v>
      </c>
      <c r="J937" s="6" t="e">
        <f ca="1">IF('Log_working_3-way'!$D937="","",'True_Odds_Calculator_3-way'!#REF!/'True_Odds_Calculator_3-way'!C929-1)</f>
        <v>#NAME?</v>
      </c>
      <c r="K937" s="6" t="e">
        <f ca="1">IF('Log_working_3-way'!$D937="","",1/'True_Odds_Calculator_3-way'!A929+1/'True_Odds_Calculator_3-way'!B929+1/'True_Odds_Calculator_3-way'!C929-1)</f>
        <v>#NAME?</v>
      </c>
    </row>
    <row r="938" spans="4:11" x14ac:dyDescent="0.25">
      <c r="D938" t="e">
        <f ca="1">solve_for_c('True_Odds_Calculator_3-way'!A930,'True_Odds_Calculator_3-way'!B930,'True_Odds_Calculator_3-way'!C930,'Log_working_3-way'!B$1,'Log_working_3-way'!B$2)</f>
        <v>#NAME?</v>
      </c>
      <c r="F938" s="6" t="e">
        <f ca="1">IF('Log_working_3-way'!D938="","",1/'True_Odds_Calculator_3-way'!N930+1/'True_Odds_Calculator_3-way'!O930+1/'True_Odds_Calculator_3-way'!#REF!-1)</f>
        <v>#NAME?</v>
      </c>
      <c r="H938" s="6" t="e">
        <f ca="1">IF('Log_working_3-way'!$D938="","",'True_Odds_Calculator_3-way'!N930/'True_Odds_Calculator_3-way'!A930-1)</f>
        <v>#NAME?</v>
      </c>
      <c r="I938" s="6" t="e">
        <f ca="1">IF('Log_working_3-way'!$D938="","",'True_Odds_Calculator_3-way'!O930/'True_Odds_Calculator_3-way'!B930-1)</f>
        <v>#NAME?</v>
      </c>
      <c r="J938" s="6" t="e">
        <f ca="1">IF('Log_working_3-way'!$D938="","",'True_Odds_Calculator_3-way'!#REF!/'True_Odds_Calculator_3-way'!C930-1)</f>
        <v>#NAME?</v>
      </c>
      <c r="K938" s="6" t="e">
        <f ca="1">IF('Log_working_3-way'!$D938="","",1/'True_Odds_Calculator_3-way'!A930+1/'True_Odds_Calculator_3-way'!B930+1/'True_Odds_Calculator_3-way'!C930-1)</f>
        <v>#NAME?</v>
      </c>
    </row>
    <row r="939" spans="4:11" x14ac:dyDescent="0.25">
      <c r="D939" t="e">
        <f ca="1">solve_for_c('True_Odds_Calculator_3-way'!A931,'True_Odds_Calculator_3-way'!B931,'True_Odds_Calculator_3-way'!C931,'Log_working_3-way'!B$1,'Log_working_3-way'!B$2)</f>
        <v>#NAME?</v>
      </c>
      <c r="F939" s="6" t="e">
        <f ca="1">IF('Log_working_3-way'!D939="","",1/'True_Odds_Calculator_3-way'!N931+1/'True_Odds_Calculator_3-way'!O931+1/'True_Odds_Calculator_3-way'!#REF!-1)</f>
        <v>#NAME?</v>
      </c>
      <c r="H939" s="6" t="e">
        <f ca="1">IF('Log_working_3-way'!$D939="","",'True_Odds_Calculator_3-way'!N931/'True_Odds_Calculator_3-way'!A931-1)</f>
        <v>#NAME?</v>
      </c>
      <c r="I939" s="6" t="e">
        <f ca="1">IF('Log_working_3-way'!$D939="","",'True_Odds_Calculator_3-way'!O931/'True_Odds_Calculator_3-way'!B931-1)</f>
        <v>#NAME?</v>
      </c>
      <c r="J939" s="6" t="e">
        <f ca="1">IF('Log_working_3-way'!$D939="","",'True_Odds_Calculator_3-way'!#REF!/'True_Odds_Calculator_3-way'!C931-1)</f>
        <v>#NAME?</v>
      </c>
      <c r="K939" s="6" t="e">
        <f ca="1">IF('Log_working_3-way'!$D939="","",1/'True_Odds_Calculator_3-way'!A931+1/'True_Odds_Calculator_3-way'!B931+1/'True_Odds_Calculator_3-way'!C931-1)</f>
        <v>#NAME?</v>
      </c>
    </row>
    <row r="940" spans="4:11" x14ac:dyDescent="0.25">
      <c r="D940" t="e">
        <f ca="1">solve_for_c('True_Odds_Calculator_3-way'!A932,'True_Odds_Calculator_3-way'!B932,'True_Odds_Calculator_3-way'!C932,'Log_working_3-way'!B$1,'Log_working_3-way'!B$2)</f>
        <v>#NAME?</v>
      </c>
      <c r="F940" s="6" t="e">
        <f ca="1">IF('Log_working_3-way'!D940="","",1/'True_Odds_Calculator_3-way'!N932+1/'True_Odds_Calculator_3-way'!O932+1/'True_Odds_Calculator_3-way'!#REF!-1)</f>
        <v>#NAME?</v>
      </c>
      <c r="H940" s="6" t="e">
        <f ca="1">IF('Log_working_3-way'!$D940="","",'True_Odds_Calculator_3-way'!N932/'True_Odds_Calculator_3-way'!A932-1)</f>
        <v>#NAME?</v>
      </c>
      <c r="I940" s="6" t="e">
        <f ca="1">IF('Log_working_3-way'!$D940="","",'True_Odds_Calculator_3-way'!O932/'True_Odds_Calculator_3-way'!B932-1)</f>
        <v>#NAME?</v>
      </c>
      <c r="J940" s="6" t="e">
        <f ca="1">IF('Log_working_3-way'!$D940="","",'True_Odds_Calculator_3-way'!#REF!/'True_Odds_Calculator_3-way'!C932-1)</f>
        <v>#NAME?</v>
      </c>
      <c r="K940" s="6" t="e">
        <f ca="1">IF('Log_working_3-way'!$D940="","",1/'True_Odds_Calculator_3-way'!A932+1/'True_Odds_Calculator_3-way'!B932+1/'True_Odds_Calculator_3-way'!C932-1)</f>
        <v>#NAME?</v>
      </c>
    </row>
    <row r="941" spans="4:11" x14ac:dyDescent="0.25">
      <c r="D941" t="e">
        <f ca="1">solve_for_c('True_Odds_Calculator_3-way'!A933,'True_Odds_Calculator_3-way'!B933,'True_Odds_Calculator_3-way'!C933,'Log_working_3-way'!B$1,'Log_working_3-way'!B$2)</f>
        <v>#NAME?</v>
      </c>
      <c r="F941" s="6" t="e">
        <f ca="1">IF('Log_working_3-way'!D941="","",1/'True_Odds_Calculator_3-way'!N933+1/'True_Odds_Calculator_3-way'!O933+1/'True_Odds_Calculator_3-way'!#REF!-1)</f>
        <v>#NAME?</v>
      </c>
      <c r="H941" s="6" t="e">
        <f ca="1">IF('Log_working_3-way'!$D941="","",'True_Odds_Calculator_3-way'!N933/'True_Odds_Calculator_3-way'!A933-1)</f>
        <v>#NAME?</v>
      </c>
      <c r="I941" s="6" t="e">
        <f ca="1">IF('Log_working_3-way'!$D941="","",'True_Odds_Calculator_3-way'!O933/'True_Odds_Calculator_3-way'!B933-1)</f>
        <v>#NAME?</v>
      </c>
      <c r="J941" s="6" t="e">
        <f ca="1">IF('Log_working_3-way'!$D941="","",'True_Odds_Calculator_3-way'!#REF!/'True_Odds_Calculator_3-way'!C933-1)</f>
        <v>#NAME?</v>
      </c>
      <c r="K941" s="6" t="e">
        <f ca="1">IF('Log_working_3-way'!$D941="","",1/'True_Odds_Calculator_3-way'!A933+1/'True_Odds_Calculator_3-way'!B933+1/'True_Odds_Calculator_3-way'!C933-1)</f>
        <v>#NAME?</v>
      </c>
    </row>
    <row r="942" spans="4:11" x14ac:dyDescent="0.25">
      <c r="D942" t="e">
        <f ca="1">solve_for_c('True_Odds_Calculator_3-way'!A934,'True_Odds_Calculator_3-way'!B934,'True_Odds_Calculator_3-way'!C934,'Log_working_3-way'!B$1,'Log_working_3-way'!B$2)</f>
        <v>#NAME?</v>
      </c>
      <c r="F942" s="6" t="e">
        <f ca="1">IF('Log_working_3-way'!D942="","",1/'True_Odds_Calculator_3-way'!N934+1/'True_Odds_Calculator_3-way'!O934+1/'True_Odds_Calculator_3-way'!#REF!-1)</f>
        <v>#NAME?</v>
      </c>
      <c r="H942" s="6" t="e">
        <f ca="1">IF('Log_working_3-way'!$D942="","",'True_Odds_Calculator_3-way'!N934/'True_Odds_Calculator_3-way'!A934-1)</f>
        <v>#NAME?</v>
      </c>
      <c r="I942" s="6" t="e">
        <f ca="1">IF('Log_working_3-way'!$D942="","",'True_Odds_Calculator_3-way'!O934/'True_Odds_Calculator_3-way'!B934-1)</f>
        <v>#NAME?</v>
      </c>
      <c r="J942" s="6" t="e">
        <f ca="1">IF('Log_working_3-way'!$D942="","",'True_Odds_Calculator_3-way'!#REF!/'True_Odds_Calculator_3-way'!C934-1)</f>
        <v>#NAME?</v>
      </c>
      <c r="K942" s="6" t="e">
        <f ca="1">IF('Log_working_3-way'!$D942="","",1/'True_Odds_Calculator_3-way'!A934+1/'True_Odds_Calculator_3-way'!B934+1/'True_Odds_Calculator_3-way'!C934-1)</f>
        <v>#NAME?</v>
      </c>
    </row>
    <row r="943" spans="4:11" x14ac:dyDescent="0.25">
      <c r="D943" t="e">
        <f ca="1">solve_for_c('True_Odds_Calculator_3-way'!A935,'True_Odds_Calculator_3-way'!B935,'True_Odds_Calculator_3-way'!C935,'Log_working_3-way'!B$1,'Log_working_3-way'!B$2)</f>
        <v>#NAME?</v>
      </c>
      <c r="F943" s="6" t="e">
        <f ca="1">IF('Log_working_3-way'!D943="","",1/'True_Odds_Calculator_3-way'!N935+1/'True_Odds_Calculator_3-way'!O935+1/'True_Odds_Calculator_3-way'!#REF!-1)</f>
        <v>#NAME?</v>
      </c>
      <c r="H943" s="6" t="e">
        <f ca="1">IF('Log_working_3-way'!$D943="","",'True_Odds_Calculator_3-way'!N935/'True_Odds_Calculator_3-way'!A935-1)</f>
        <v>#NAME?</v>
      </c>
      <c r="I943" s="6" t="e">
        <f ca="1">IF('Log_working_3-way'!$D943="","",'True_Odds_Calculator_3-way'!O935/'True_Odds_Calculator_3-way'!B935-1)</f>
        <v>#NAME?</v>
      </c>
      <c r="J943" s="6" t="e">
        <f ca="1">IF('Log_working_3-way'!$D943="","",'True_Odds_Calculator_3-way'!#REF!/'True_Odds_Calculator_3-way'!C935-1)</f>
        <v>#NAME?</v>
      </c>
      <c r="K943" s="6" t="e">
        <f ca="1">IF('Log_working_3-way'!$D943="","",1/'True_Odds_Calculator_3-way'!A935+1/'True_Odds_Calculator_3-way'!B935+1/'True_Odds_Calculator_3-way'!C935-1)</f>
        <v>#NAME?</v>
      </c>
    </row>
    <row r="944" spans="4:11" x14ac:dyDescent="0.25">
      <c r="D944" t="e">
        <f ca="1">solve_for_c('True_Odds_Calculator_3-way'!A936,'True_Odds_Calculator_3-way'!B936,'True_Odds_Calculator_3-way'!C936,'Log_working_3-way'!B$1,'Log_working_3-way'!B$2)</f>
        <v>#NAME?</v>
      </c>
      <c r="F944" s="6" t="e">
        <f ca="1">IF('Log_working_3-way'!D944="","",1/'True_Odds_Calculator_3-way'!N936+1/'True_Odds_Calculator_3-way'!O936+1/'True_Odds_Calculator_3-way'!#REF!-1)</f>
        <v>#NAME?</v>
      </c>
      <c r="H944" s="6" t="e">
        <f ca="1">IF('Log_working_3-way'!$D944="","",'True_Odds_Calculator_3-way'!N936/'True_Odds_Calculator_3-way'!A936-1)</f>
        <v>#NAME?</v>
      </c>
      <c r="I944" s="6" t="e">
        <f ca="1">IF('Log_working_3-way'!$D944="","",'True_Odds_Calculator_3-way'!O936/'True_Odds_Calculator_3-way'!B936-1)</f>
        <v>#NAME?</v>
      </c>
      <c r="J944" s="6" t="e">
        <f ca="1">IF('Log_working_3-way'!$D944="","",'True_Odds_Calculator_3-way'!#REF!/'True_Odds_Calculator_3-way'!C936-1)</f>
        <v>#NAME?</v>
      </c>
      <c r="K944" s="6" t="e">
        <f ca="1">IF('Log_working_3-way'!$D944="","",1/'True_Odds_Calculator_3-way'!A936+1/'True_Odds_Calculator_3-way'!B936+1/'True_Odds_Calculator_3-way'!C936-1)</f>
        <v>#NAME?</v>
      </c>
    </row>
    <row r="945" spans="4:11" x14ac:dyDescent="0.25">
      <c r="D945" t="e">
        <f ca="1">solve_for_c('True_Odds_Calculator_3-way'!A937,'True_Odds_Calculator_3-way'!B937,'True_Odds_Calculator_3-way'!C937,'Log_working_3-way'!B$1,'Log_working_3-way'!B$2)</f>
        <v>#NAME?</v>
      </c>
      <c r="F945" s="6" t="e">
        <f ca="1">IF('Log_working_3-way'!D945="","",1/'True_Odds_Calculator_3-way'!N937+1/'True_Odds_Calculator_3-way'!O937+1/'True_Odds_Calculator_3-way'!#REF!-1)</f>
        <v>#NAME?</v>
      </c>
      <c r="H945" s="6" t="e">
        <f ca="1">IF('Log_working_3-way'!$D945="","",'True_Odds_Calculator_3-way'!N937/'True_Odds_Calculator_3-way'!A937-1)</f>
        <v>#NAME?</v>
      </c>
      <c r="I945" s="6" t="e">
        <f ca="1">IF('Log_working_3-way'!$D945="","",'True_Odds_Calculator_3-way'!O937/'True_Odds_Calculator_3-way'!B937-1)</f>
        <v>#NAME?</v>
      </c>
      <c r="J945" s="6" t="e">
        <f ca="1">IF('Log_working_3-way'!$D945="","",'True_Odds_Calculator_3-way'!#REF!/'True_Odds_Calculator_3-way'!C937-1)</f>
        <v>#NAME?</v>
      </c>
      <c r="K945" s="6" t="e">
        <f ca="1">IF('Log_working_3-way'!$D945="","",1/'True_Odds_Calculator_3-way'!A937+1/'True_Odds_Calculator_3-way'!B937+1/'True_Odds_Calculator_3-way'!C937-1)</f>
        <v>#NAME?</v>
      </c>
    </row>
    <row r="946" spans="4:11" x14ac:dyDescent="0.25">
      <c r="D946" t="e">
        <f ca="1">solve_for_c('True_Odds_Calculator_3-way'!A938,'True_Odds_Calculator_3-way'!B938,'True_Odds_Calculator_3-way'!C938,'Log_working_3-way'!B$1,'Log_working_3-way'!B$2)</f>
        <v>#NAME?</v>
      </c>
      <c r="F946" s="6" t="e">
        <f ca="1">IF('Log_working_3-way'!D946="","",1/'True_Odds_Calculator_3-way'!N938+1/'True_Odds_Calculator_3-way'!O938+1/'True_Odds_Calculator_3-way'!#REF!-1)</f>
        <v>#NAME?</v>
      </c>
      <c r="H946" s="6" t="e">
        <f ca="1">IF('Log_working_3-way'!$D946="","",'True_Odds_Calculator_3-way'!N938/'True_Odds_Calculator_3-way'!A938-1)</f>
        <v>#NAME?</v>
      </c>
      <c r="I946" s="6" t="e">
        <f ca="1">IF('Log_working_3-way'!$D946="","",'True_Odds_Calculator_3-way'!O938/'True_Odds_Calculator_3-way'!B938-1)</f>
        <v>#NAME?</v>
      </c>
      <c r="J946" s="6" t="e">
        <f ca="1">IF('Log_working_3-way'!$D946="","",'True_Odds_Calculator_3-way'!#REF!/'True_Odds_Calculator_3-way'!C938-1)</f>
        <v>#NAME?</v>
      </c>
      <c r="K946" s="6" t="e">
        <f ca="1">IF('Log_working_3-way'!$D946="","",1/'True_Odds_Calculator_3-way'!A938+1/'True_Odds_Calculator_3-way'!B938+1/'True_Odds_Calculator_3-way'!C938-1)</f>
        <v>#NAME?</v>
      </c>
    </row>
    <row r="947" spans="4:11" x14ac:dyDescent="0.25">
      <c r="D947" t="e">
        <f ca="1">solve_for_c('True_Odds_Calculator_3-way'!A939,'True_Odds_Calculator_3-way'!B939,'True_Odds_Calculator_3-way'!C939,'Log_working_3-way'!B$1,'Log_working_3-way'!B$2)</f>
        <v>#NAME?</v>
      </c>
      <c r="F947" s="6" t="e">
        <f ca="1">IF('Log_working_3-way'!D947="","",1/'True_Odds_Calculator_3-way'!N939+1/'True_Odds_Calculator_3-way'!O939+1/'True_Odds_Calculator_3-way'!#REF!-1)</f>
        <v>#NAME?</v>
      </c>
      <c r="H947" s="6" t="e">
        <f ca="1">IF('Log_working_3-way'!$D947="","",'True_Odds_Calculator_3-way'!N939/'True_Odds_Calculator_3-way'!A939-1)</f>
        <v>#NAME?</v>
      </c>
      <c r="I947" s="6" t="e">
        <f ca="1">IF('Log_working_3-way'!$D947="","",'True_Odds_Calculator_3-way'!O939/'True_Odds_Calculator_3-way'!B939-1)</f>
        <v>#NAME?</v>
      </c>
      <c r="J947" s="6" t="e">
        <f ca="1">IF('Log_working_3-way'!$D947="","",'True_Odds_Calculator_3-way'!#REF!/'True_Odds_Calculator_3-way'!C939-1)</f>
        <v>#NAME?</v>
      </c>
      <c r="K947" s="6" t="e">
        <f ca="1">IF('Log_working_3-way'!$D947="","",1/'True_Odds_Calculator_3-way'!A939+1/'True_Odds_Calculator_3-way'!B939+1/'True_Odds_Calculator_3-way'!C939-1)</f>
        <v>#NAME?</v>
      </c>
    </row>
    <row r="948" spans="4:11" x14ac:dyDescent="0.25">
      <c r="D948" t="e">
        <f ca="1">solve_for_c('True_Odds_Calculator_3-way'!A940,'True_Odds_Calculator_3-way'!B940,'True_Odds_Calculator_3-way'!C940,'Log_working_3-way'!B$1,'Log_working_3-way'!B$2)</f>
        <v>#NAME?</v>
      </c>
      <c r="F948" s="6" t="e">
        <f ca="1">IF('Log_working_3-way'!D948="","",1/'True_Odds_Calculator_3-way'!N940+1/'True_Odds_Calculator_3-way'!O940+1/'True_Odds_Calculator_3-way'!#REF!-1)</f>
        <v>#NAME?</v>
      </c>
      <c r="H948" s="6" t="e">
        <f ca="1">IF('Log_working_3-way'!$D948="","",'True_Odds_Calculator_3-way'!N940/'True_Odds_Calculator_3-way'!A940-1)</f>
        <v>#NAME?</v>
      </c>
      <c r="I948" s="6" t="e">
        <f ca="1">IF('Log_working_3-way'!$D948="","",'True_Odds_Calculator_3-way'!O940/'True_Odds_Calculator_3-way'!B940-1)</f>
        <v>#NAME?</v>
      </c>
      <c r="J948" s="6" t="e">
        <f ca="1">IF('Log_working_3-way'!$D948="","",'True_Odds_Calculator_3-way'!#REF!/'True_Odds_Calculator_3-way'!C940-1)</f>
        <v>#NAME?</v>
      </c>
      <c r="K948" s="6" t="e">
        <f ca="1">IF('Log_working_3-way'!$D948="","",1/'True_Odds_Calculator_3-way'!A940+1/'True_Odds_Calculator_3-way'!B940+1/'True_Odds_Calculator_3-way'!C940-1)</f>
        <v>#NAME?</v>
      </c>
    </row>
    <row r="949" spans="4:11" x14ac:dyDescent="0.25">
      <c r="D949" t="e">
        <f ca="1">solve_for_c('True_Odds_Calculator_3-way'!A941,'True_Odds_Calculator_3-way'!B941,'True_Odds_Calculator_3-way'!C941,'Log_working_3-way'!B$1,'Log_working_3-way'!B$2)</f>
        <v>#NAME?</v>
      </c>
      <c r="F949" s="6" t="e">
        <f ca="1">IF('Log_working_3-way'!D949="","",1/'True_Odds_Calculator_3-way'!N941+1/'True_Odds_Calculator_3-way'!O941+1/'True_Odds_Calculator_3-way'!#REF!-1)</f>
        <v>#NAME?</v>
      </c>
      <c r="H949" s="6" t="e">
        <f ca="1">IF('Log_working_3-way'!$D949="","",'True_Odds_Calculator_3-way'!N941/'True_Odds_Calculator_3-way'!A941-1)</f>
        <v>#NAME?</v>
      </c>
      <c r="I949" s="6" t="e">
        <f ca="1">IF('Log_working_3-way'!$D949="","",'True_Odds_Calculator_3-way'!O941/'True_Odds_Calculator_3-way'!B941-1)</f>
        <v>#NAME?</v>
      </c>
      <c r="J949" s="6" t="e">
        <f ca="1">IF('Log_working_3-way'!$D949="","",'True_Odds_Calculator_3-way'!#REF!/'True_Odds_Calculator_3-way'!C941-1)</f>
        <v>#NAME?</v>
      </c>
      <c r="K949" s="6" t="e">
        <f ca="1">IF('Log_working_3-way'!$D949="","",1/'True_Odds_Calculator_3-way'!A941+1/'True_Odds_Calculator_3-way'!B941+1/'True_Odds_Calculator_3-way'!C941-1)</f>
        <v>#NAME?</v>
      </c>
    </row>
    <row r="950" spans="4:11" x14ac:dyDescent="0.25">
      <c r="D950" t="e">
        <f ca="1">solve_for_c('True_Odds_Calculator_3-way'!A942,'True_Odds_Calculator_3-way'!B942,'True_Odds_Calculator_3-way'!C942,'Log_working_3-way'!B$1,'Log_working_3-way'!B$2)</f>
        <v>#NAME?</v>
      </c>
      <c r="F950" s="6" t="e">
        <f ca="1">IF('Log_working_3-way'!D950="","",1/'True_Odds_Calculator_3-way'!N942+1/'True_Odds_Calculator_3-way'!O942+1/'True_Odds_Calculator_3-way'!#REF!-1)</f>
        <v>#NAME?</v>
      </c>
      <c r="H950" s="6" t="e">
        <f ca="1">IF('Log_working_3-way'!$D950="","",'True_Odds_Calculator_3-way'!N942/'True_Odds_Calculator_3-way'!A942-1)</f>
        <v>#NAME?</v>
      </c>
      <c r="I950" s="6" t="e">
        <f ca="1">IF('Log_working_3-way'!$D950="","",'True_Odds_Calculator_3-way'!O942/'True_Odds_Calculator_3-way'!B942-1)</f>
        <v>#NAME?</v>
      </c>
      <c r="J950" s="6" t="e">
        <f ca="1">IF('Log_working_3-way'!$D950="","",'True_Odds_Calculator_3-way'!#REF!/'True_Odds_Calculator_3-way'!C942-1)</f>
        <v>#NAME?</v>
      </c>
      <c r="K950" s="6" t="e">
        <f ca="1">IF('Log_working_3-way'!$D950="","",1/'True_Odds_Calculator_3-way'!A942+1/'True_Odds_Calculator_3-way'!B942+1/'True_Odds_Calculator_3-way'!C942-1)</f>
        <v>#NAME?</v>
      </c>
    </row>
    <row r="951" spans="4:11" x14ac:dyDescent="0.25">
      <c r="D951" t="e">
        <f ca="1">solve_for_c('True_Odds_Calculator_3-way'!A943,'True_Odds_Calculator_3-way'!B943,'True_Odds_Calculator_3-way'!C943,'Log_working_3-way'!B$1,'Log_working_3-way'!B$2)</f>
        <v>#NAME?</v>
      </c>
      <c r="F951" s="6" t="e">
        <f ca="1">IF('Log_working_3-way'!D951="","",1/'True_Odds_Calculator_3-way'!N943+1/'True_Odds_Calculator_3-way'!O943+1/'True_Odds_Calculator_3-way'!#REF!-1)</f>
        <v>#NAME?</v>
      </c>
      <c r="H951" s="6" t="e">
        <f ca="1">IF('Log_working_3-way'!$D951="","",'True_Odds_Calculator_3-way'!N943/'True_Odds_Calculator_3-way'!A943-1)</f>
        <v>#NAME?</v>
      </c>
      <c r="I951" s="6" t="e">
        <f ca="1">IF('Log_working_3-way'!$D951="","",'True_Odds_Calculator_3-way'!O943/'True_Odds_Calculator_3-way'!B943-1)</f>
        <v>#NAME?</v>
      </c>
      <c r="J951" s="6" t="e">
        <f ca="1">IF('Log_working_3-way'!$D951="","",'True_Odds_Calculator_3-way'!#REF!/'True_Odds_Calculator_3-way'!C943-1)</f>
        <v>#NAME?</v>
      </c>
      <c r="K951" s="6" t="e">
        <f ca="1">IF('Log_working_3-way'!$D951="","",1/'True_Odds_Calculator_3-way'!A943+1/'True_Odds_Calculator_3-way'!B943+1/'True_Odds_Calculator_3-way'!C943-1)</f>
        <v>#NAME?</v>
      </c>
    </row>
    <row r="952" spans="4:11" x14ac:dyDescent="0.25">
      <c r="D952" t="e">
        <f ca="1">solve_for_c('True_Odds_Calculator_3-way'!A944,'True_Odds_Calculator_3-way'!B944,'True_Odds_Calculator_3-way'!C944,'Log_working_3-way'!B$1,'Log_working_3-way'!B$2)</f>
        <v>#NAME?</v>
      </c>
      <c r="F952" s="6" t="e">
        <f ca="1">IF('Log_working_3-way'!D952="","",1/'True_Odds_Calculator_3-way'!N944+1/'True_Odds_Calculator_3-way'!O944+1/'True_Odds_Calculator_3-way'!#REF!-1)</f>
        <v>#NAME?</v>
      </c>
      <c r="H952" s="6" t="e">
        <f ca="1">IF('Log_working_3-way'!$D952="","",'True_Odds_Calculator_3-way'!N944/'True_Odds_Calculator_3-way'!A944-1)</f>
        <v>#NAME?</v>
      </c>
      <c r="I952" s="6" t="e">
        <f ca="1">IF('Log_working_3-way'!$D952="","",'True_Odds_Calculator_3-way'!O944/'True_Odds_Calculator_3-way'!B944-1)</f>
        <v>#NAME?</v>
      </c>
      <c r="J952" s="6" t="e">
        <f ca="1">IF('Log_working_3-way'!$D952="","",'True_Odds_Calculator_3-way'!#REF!/'True_Odds_Calculator_3-way'!C944-1)</f>
        <v>#NAME?</v>
      </c>
      <c r="K952" s="6" t="e">
        <f ca="1">IF('Log_working_3-way'!$D952="","",1/'True_Odds_Calculator_3-way'!A944+1/'True_Odds_Calculator_3-way'!B944+1/'True_Odds_Calculator_3-way'!C944-1)</f>
        <v>#NAME?</v>
      </c>
    </row>
    <row r="953" spans="4:11" x14ac:dyDescent="0.25">
      <c r="D953" t="e">
        <f ca="1">solve_for_c('True_Odds_Calculator_3-way'!A945,'True_Odds_Calculator_3-way'!B945,'True_Odds_Calculator_3-way'!C945,'Log_working_3-way'!B$1,'Log_working_3-way'!B$2)</f>
        <v>#NAME?</v>
      </c>
      <c r="F953" s="6" t="e">
        <f ca="1">IF('Log_working_3-way'!D953="","",1/'True_Odds_Calculator_3-way'!N945+1/'True_Odds_Calculator_3-way'!O945+1/'True_Odds_Calculator_3-way'!#REF!-1)</f>
        <v>#NAME?</v>
      </c>
      <c r="H953" s="6" t="e">
        <f ca="1">IF('Log_working_3-way'!$D953="","",'True_Odds_Calculator_3-way'!N945/'True_Odds_Calculator_3-way'!A945-1)</f>
        <v>#NAME?</v>
      </c>
      <c r="I953" s="6" t="e">
        <f ca="1">IF('Log_working_3-way'!$D953="","",'True_Odds_Calculator_3-way'!O945/'True_Odds_Calculator_3-way'!B945-1)</f>
        <v>#NAME?</v>
      </c>
      <c r="J953" s="6" t="e">
        <f ca="1">IF('Log_working_3-way'!$D953="","",'True_Odds_Calculator_3-way'!#REF!/'True_Odds_Calculator_3-way'!C945-1)</f>
        <v>#NAME?</v>
      </c>
      <c r="K953" s="6" t="e">
        <f ca="1">IF('Log_working_3-way'!$D953="","",1/'True_Odds_Calculator_3-way'!A945+1/'True_Odds_Calculator_3-way'!B945+1/'True_Odds_Calculator_3-way'!C945-1)</f>
        <v>#NAME?</v>
      </c>
    </row>
    <row r="954" spans="4:11" x14ac:dyDescent="0.25">
      <c r="D954" t="e">
        <f ca="1">solve_for_c('True_Odds_Calculator_3-way'!A946,'True_Odds_Calculator_3-way'!B946,'True_Odds_Calculator_3-way'!C946,'Log_working_3-way'!B$1,'Log_working_3-way'!B$2)</f>
        <v>#NAME?</v>
      </c>
      <c r="F954" s="6" t="e">
        <f ca="1">IF('Log_working_3-way'!D954="","",1/'True_Odds_Calculator_3-way'!N946+1/'True_Odds_Calculator_3-way'!O946+1/'True_Odds_Calculator_3-way'!#REF!-1)</f>
        <v>#NAME?</v>
      </c>
      <c r="H954" s="6" t="e">
        <f ca="1">IF('Log_working_3-way'!$D954="","",'True_Odds_Calculator_3-way'!N946/'True_Odds_Calculator_3-way'!A946-1)</f>
        <v>#NAME?</v>
      </c>
      <c r="I954" s="6" t="e">
        <f ca="1">IF('Log_working_3-way'!$D954="","",'True_Odds_Calculator_3-way'!O946/'True_Odds_Calculator_3-way'!B946-1)</f>
        <v>#NAME?</v>
      </c>
      <c r="J954" s="6" t="e">
        <f ca="1">IF('Log_working_3-way'!$D954="","",'True_Odds_Calculator_3-way'!#REF!/'True_Odds_Calculator_3-way'!C946-1)</f>
        <v>#NAME?</v>
      </c>
      <c r="K954" s="6" t="e">
        <f ca="1">IF('Log_working_3-way'!$D954="","",1/'True_Odds_Calculator_3-way'!A946+1/'True_Odds_Calculator_3-way'!B946+1/'True_Odds_Calculator_3-way'!C946-1)</f>
        <v>#NAME?</v>
      </c>
    </row>
    <row r="955" spans="4:11" x14ac:dyDescent="0.25">
      <c r="D955" t="e">
        <f ca="1">solve_for_c('True_Odds_Calculator_3-way'!A947,'True_Odds_Calculator_3-way'!B947,'True_Odds_Calculator_3-way'!C947,'Log_working_3-way'!B$1,'Log_working_3-way'!B$2)</f>
        <v>#NAME?</v>
      </c>
      <c r="F955" s="6" t="e">
        <f ca="1">IF('Log_working_3-way'!D955="","",1/'True_Odds_Calculator_3-way'!N947+1/'True_Odds_Calculator_3-way'!O947+1/'True_Odds_Calculator_3-way'!#REF!-1)</f>
        <v>#NAME?</v>
      </c>
      <c r="H955" s="6" t="e">
        <f ca="1">IF('Log_working_3-way'!$D955="","",'True_Odds_Calculator_3-way'!N947/'True_Odds_Calculator_3-way'!A947-1)</f>
        <v>#NAME?</v>
      </c>
      <c r="I955" s="6" t="e">
        <f ca="1">IF('Log_working_3-way'!$D955="","",'True_Odds_Calculator_3-way'!O947/'True_Odds_Calculator_3-way'!B947-1)</f>
        <v>#NAME?</v>
      </c>
      <c r="J955" s="6" t="e">
        <f ca="1">IF('Log_working_3-way'!$D955="","",'True_Odds_Calculator_3-way'!#REF!/'True_Odds_Calculator_3-way'!C947-1)</f>
        <v>#NAME?</v>
      </c>
      <c r="K955" s="6" t="e">
        <f ca="1">IF('Log_working_3-way'!$D955="","",1/'True_Odds_Calculator_3-way'!A947+1/'True_Odds_Calculator_3-way'!B947+1/'True_Odds_Calculator_3-way'!C947-1)</f>
        <v>#NAME?</v>
      </c>
    </row>
    <row r="956" spans="4:11" x14ac:dyDescent="0.25">
      <c r="D956" t="e">
        <f ca="1">solve_for_c('True_Odds_Calculator_3-way'!A948,'True_Odds_Calculator_3-way'!B948,'True_Odds_Calculator_3-way'!C948,'Log_working_3-way'!B$1,'Log_working_3-way'!B$2)</f>
        <v>#NAME?</v>
      </c>
      <c r="F956" s="6" t="e">
        <f ca="1">IF('Log_working_3-way'!D956="","",1/'True_Odds_Calculator_3-way'!N948+1/'True_Odds_Calculator_3-way'!O948+1/'True_Odds_Calculator_3-way'!#REF!-1)</f>
        <v>#NAME?</v>
      </c>
      <c r="H956" s="6" t="e">
        <f ca="1">IF('Log_working_3-way'!$D956="","",'True_Odds_Calculator_3-way'!N948/'True_Odds_Calculator_3-way'!A948-1)</f>
        <v>#NAME?</v>
      </c>
      <c r="I956" s="6" t="e">
        <f ca="1">IF('Log_working_3-way'!$D956="","",'True_Odds_Calculator_3-way'!O948/'True_Odds_Calculator_3-way'!B948-1)</f>
        <v>#NAME?</v>
      </c>
      <c r="J956" s="6" t="e">
        <f ca="1">IF('Log_working_3-way'!$D956="","",'True_Odds_Calculator_3-way'!#REF!/'True_Odds_Calculator_3-way'!C948-1)</f>
        <v>#NAME?</v>
      </c>
      <c r="K956" s="6" t="e">
        <f ca="1">IF('Log_working_3-way'!$D956="","",1/'True_Odds_Calculator_3-way'!A948+1/'True_Odds_Calculator_3-way'!B948+1/'True_Odds_Calculator_3-way'!C948-1)</f>
        <v>#NAME?</v>
      </c>
    </row>
    <row r="957" spans="4:11" x14ac:dyDescent="0.25">
      <c r="D957" t="e">
        <f ca="1">solve_for_c('True_Odds_Calculator_3-way'!A949,'True_Odds_Calculator_3-way'!B949,'True_Odds_Calculator_3-way'!C949,'Log_working_3-way'!B$1,'Log_working_3-way'!B$2)</f>
        <v>#NAME?</v>
      </c>
      <c r="F957" s="6" t="e">
        <f ca="1">IF('Log_working_3-way'!D957="","",1/'True_Odds_Calculator_3-way'!N949+1/'True_Odds_Calculator_3-way'!O949+1/'True_Odds_Calculator_3-way'!#REF!-1)</f>
        <v>#NAME?</v>
      </c>
      <c r="H957" s="6" t="e">
        <f ca="1">IF('Log_working_3-way'!$D957="","",'True_Odds_Calculator_3-way'!N949/'True_Odds_Calculator_3-way'!A949-1)</f>
        <v>#NAME?</v>
      </c>
      <c r="I957" s="6" t="e">
        <f ca="1">IF('Log_working_3-way'!$D957="","",'True_Odds_Calculator_3-way'!O949/'True_Odds_Calculator_3-way'!B949-1)</f>
        <v>#NAME?</v>
      </c>
      <c r="J957" s="6" t="e">
        <f ca="1">IF('Log_working_3-way'!$D957="","",'True_Odds_Calculator_3-way'!#REF!/'True_Odds_Calculator_3-way'!C949-1)</f>
        <v>#NAME?</v>
      </c>
      <c r="K957" s="6" t="e">
        <f ca="1">IF('Log_working_3-way'!$D957="","",1/'True_Odds_Calculator_3-way'!A949+1/'True_Odds_Calculator_3-way'!B949+1/'True_Odds_Calculator_3-way'!C949-1)</f>
        <v>#NAME?</v>
      </c>
    </row>
    <row r="958" spans="4:11" x14ac:dyDescent="0.25">
      <c r="D958" t="e">
        <f ca="1">solve_for_c('True_Odds_Calculator_3-way'!A950,'True_Odds_Calculator_3-way'!B950,'True_Odds_Calculator_3-way'!C950,'Log_working_3-way'!B$1,'Log_working_3-way'!B$2)</f>
        <v>#NAME?</v>
      </c>
      <c r="F958" s="6" t="e">
        <f ca="1">IF('Log_working_3-way'!D958="","",1/'True_Odds_Calculator_3-way'!N950+1/'True_Odds_Calculator_3-way'!O950+1/'True_Odds_Calculator_3-way'!#REF!-1)</f>
        <v>#NAME?</v>
      </c>
      <c r="H958" s="6" t="e">
        <f ca="1">IF('Log_working_3-way'!$D958="","",'True_Odds_Calculator_3-way'!N950/'True_Odds_Calculator_3-way'!A950-1)</f>
        <v>#NAME?</v>
      </c>
      <c r="I958" s="6" t="e">
        <f ca="1">IF('Log_working_3-way'!$D958="","",'True_Odds_Calculator_3-way'!O950/'True_Odds_Calculator_3-way'!B950-1)</f>
        <v>#NAME?</v>
      </c>
      <c r="J958" s="6" t="e">
        <f ca="1">IF('Log_working_3-way'!$D958="","",'True_Odds_Calculator_3-way'!#REF!/'True_Odds_Calculator_3-way'!C950-1)</f>
        <v>#NAME?</v>
      </c>
      <c r="K958" s="6" t="e">
        <f ca="1">IF('Log_working_3-way'!$D958="","",1/'True_Odds_Calculator_3-way'!A950+1/'True_Odds_Calculator_3-way'!B950+1/'True_Odds_Calculator_3-way'!C950-1)</f>
        <v>#NAME?</v>
      </c>
    </row>
    <row r="959" spans="4:11" x14ac:dyDescent="0.25">
      <c r="D959" t="e">
        <f ca="1">solve_for_c('True_Odds_Calculator_3-way'!A951,'True_Odds_Calculator_3-way'!B951,'True_Odds_Calculator_3-way'!C951,'Log_working_3-way'!B$1,'Log_working_3-way'!B$2)</f>
        <v>#NAME?</v>
      </c>
      <c r="F959" s="6" t="e">
        <f ca="1">IF('Log_working_3-way'!D959="","",1/'True_Odds_Calculator_3-way'!N951+1/'True_Odds_Calculator_3-way'!O951+1/'True_Odds_Calculator_3-way'!#REF!-1)</f>
        <v>#NAME?</v>
      </c>
      <c r="H959" s="6" t="e">
        <f ca="1">IF('Log_working_3-way'!$D959="","",'True_Odds_Calculator_3-way'!N951/'True_Odds_Calculator_3-way'!A951-1)</f>
        <v>#NAME?</v>
      </c>
      <c r="I959" s="6" t="e">
        <f ca="1">IF('Log_working_3-way'!$D959="","",'True_Odds_Calculator_3-way'!O951/'True_Odds_Calculator_3-way'!B951-1)</f>
        <v>#NAME?</v>
      </c>
      <c r="J959" s="6" t="e">
        <f ca="1">IF('Log_working_3-way'!$D959="","",'True_Odds_Calculator_3-way'!#REF!/'True_Odds_Calculator_3-way'!C951-1)</f>
        <v>#NAME?</v>
      </c>
      <c r="K959" s="6" t="e">
        <f ca="1">IF('Log_working_3-way'!$D959="","",1/'True_Odds_Calculator_3-way'!A951+1/'True_Odds_Calculator_3-way'!B951+1/'True_Odds_Calculator_3-way'!C951-1)</f>
        <v>#NAME?</v>
      </c>
    </row>
    <row r="960" spans="4:11" x14ac:dyDescent="0.25">
      <c r="D960" t="e">
        <f ca="1">solve_for_c('True_Odds_Calculator_3-way'!A952,'True_Odds_Calculator_3-way'!B952,'True_Odds_Calculator_3-way'!C952,'Log_working_3-way'!B$1,'Log_working_3-way'!B$2)</f>
        <v>#NAME?</v>
      </c>
      <c r="F960" s="6" t="e">
        <f ca="1">IF('Log_working_3-way'!D960="","",1/'True_Odds_Calculator_3-way'!N952+1/'True_Odds_Calculator_3-way'!O952+1/'True_Odds_Calculator_3-way'!#REF!-1)</f>
        <v>#NAME?</v>
      </c>
      <c r="H960" s="6" t="e">
        <f ca="1">IF('Log_working_3-way'!$D960="","",'True_Odds_Calculator_3-way'!N952/'True_Odds_Calculator_3-way'!A952-1)</f>
        <v>#NAME?</v>
      </c>
      <c r="I960" s="6" t="e">
        <f ca="1">IF('Log_working_3-way'!$D960="","",'True_Odds_Calculator_3-way'!O952/'True_Odds_Calculator_3-way'!B952-1)</f>
        <v>#NAME?</v>
      </c>
      <c r="J960" s="6" t="e">
        <f ca="1">IF('Log_working_3-way'!$D960="","",'True_Odds_Calculator_3-way'!#REF!/'True_Odds_Calculator_3-way'!C952-1)</f>
        <v>#NAME?</v>
      </c>
      <c r="K960" s="6" t="e">
        <f ca="1">IF('Log_working_3-way'!$D960="","",1/'True_Odds_Calculator_3-way'!A952+1/'True_Odds_Calculator_3-way'!B952+1/'True_Odds_Calculator_3-way'!C952-1)</f>
        <v>#NAME?</v>
      </c>
    </row>
    <row r="961" spans="4:11" x14ac:dyDescent="0.25">
      <c r="D961" t="e">
        <f ca="1">solve_for_c('True_Odds_Calculator_3-way'!A953,'True_Odds_Calculator_3-way'!B953,'True_Odds_Calculator_3-way'!C953,'Log_working_3-way'!B$1,'Log_working_3-way'!B$2)</f>
        <v>#NAME?</v>
      </c>
      <c r="F961" s="6" t="e">
        <f ca="1">IF('Log_working_3-way'!D961="","",1/'True_Odds_Calculator_3-way'!N953+1/'True_Odds_Calculator_3-way'!O953+1/'True_Odds_Calculator_3-way'!#REF!-1)</f>
        <v>#NAME?</v>
      </c>
      <c r="H961" s="6" t="e">
        <f ca="1">IF('Log_working_3-way'!$D961="","",'True_Odds_Calculator_3-way'!N953/'True_Odds_Calculator_3-way'!A953-1)</f>
        <v>#NAME?</v>
      </c>
      <c r="I961" s="6" t="e">
        <f ca="1">IF('Log_working_3-way'!$D961="","",'True_Odds_Calculator_3-way'!O953/'True_Odds_Calculator_3-way'!B953-1)</f>
        <v>#NAME?</v>
      </c>
      <c r="J961" s="6" t="e">
        <f ca="1">IF('Log_working_3-way'!$D961="","",'True_Odds_Calculator_3-way'!#REF!/'True_Odds_Calculator_3-way'!C953-1)</f>
        <v>#NAME?</v>
      </c>
      <c r="K961" s="6" t="e">
        <f ca="1">IF('Log_working_3-way'!$D961="","",1/'True_Odds_Calculator_3-way'!A953+1/'True_Odds_Calculator_3-way'!B953+1/'True_Odds_Calculator_3-way'!C953-1)</f>
        <v>#NAME?</v>
      </c>
    </row>
    <row r="962" spans="4:11" x14ac:dyDescent="0.25">
      <c r="D962" t="e">
        <f ca="1">solve_for_c('True_Odds_Calculator_3-way'!A954,'True_Odds_Calculator_3-way'!B954,'True_Odds_Calculator_3-way'!C954,'Log_working_3-way'!B$1,'Log_working_3-way'!B$2)</f>
        <v>#NAME?</v>
      </c>
      <c r="F962" s="6" t="e">
        <f ca="1">IF('Log_working_3-way'!D962="","",1/'True_Odds_Calculator_3-way'!N954+1/'True_Odds_Calculator_3-way'!O954+1/'True_Odds_Calculator_3-way'!#REF!-1)</f>
        <v>#NAME?</v>
      </c>
      <c r="H962" s="6" t="e">
        <f ca="1">IF('Log_working_3-way'!$D962="","",'True_Odds_Calculator_3-way'!N954/'True_Odds_Calculator_3-way'!A954-1)</f>
        <v>#NAME?</v>
      </c>
      <c r="I962" s="6" t="e">
        <f ca="1">IF('Log_working_3-way'!$D962="","",'True_Odds_Calculator_3-way'!O954/'True_Odds_Calculator_3-way'!B954-1)</f>
        <v>#NAME?</v>
      </c>
      <c r="J962" s="6" t="e">
        <f ca="1">IF('Log_working_3-way'!$D962="","",'True_Odds_Calculator_3-way'!#REF!/'True_Odds_Calculator_3-way'!C954-1)</f>
        <v>#NAME?</v>
      </c>
      <c r="K962" s="6" t="e">
        <f ca="1">IF('Log_working_3-way'!$D962="","",1/'True_Odds_Calculator_3-way'!A954+1/'True_Odds_Calculator_3-way'!B954+1/'True_Odds_Calculator_3-way'!C954-1)</f>
        <v>#NAME?</v>
      </c>
    </row>
    <row r="963" spans="4:11" x14ac:dyDescent="0.25">
      <c r="D963" t="e">
        <f ca="1">solve_for_c('True_Odds_Calculator_3-way'!A955,'True_Odds_Calculator_3-way'!B955,'True_Odds_Calculator_3-way'!C955,'Log_working_3-way'!B$1,'Log_working_3-way'!B$2)</f>
        <v>#NAME?</v>
      </c>
      <c r="F963" s="6" t="e">
        <f ca="1">IF('Log_working_3-way'!D963="","",1/'True_Odds_Calculator_3-way'!N955+1/'True_Odds_Calculator_3-way'!O955+1/'True_Odds_Calculator_3-way'!#REF!-1)</f>
        <v>#NAME?</v>
      </c>
      <c r="H963" s="6" t="e">
        <f ca="1">IF('Log_working_3-way'!$D963="","",'True_Odds_Calculator_3-way'!N955/'True_Odds_Calculator_3-way'!A955-1)</f>
        <v>#NAME?</v>
      </c>
      <c r="I963" s="6" t="e">
        <f ca="1">IF('Log_working_3-way'!$D963="","",'True_Odds_Calculator_3-way'!O955/'True_Odds_Calculator_3-way'!B955-1)</f>
        <v>#NAME?</v>
      </c>
      <c r="J963" s="6" t="e">
        <f ca="1">IF('Log_working_3-way'!$D963="","",'True_Odds_Calculator_3-way'!#REF!/'True_Odds_Calculator_3-way'!C955-1)</f>
        <v>#NAME?</v>
      </c>
      <c r="K963" s="6" t="e">
        <f ca="1">IF('Log_working_3-way'!$D963="","",1/'True_Odds_Calculator_3-way'!A955+1/'True_Odds_Calculator_3-way'!B955+1/'True_Odds_Calculator_3-way'!C955-1)</f>
        <v>#NAME?</v>
      </c>
    </row>
    <row r="964" spans="4:11" x14ac:dyDescent="0.25">
      <c r="D964" t="e">
        <f ca="1">solve_for_c('True_Odds_Calculator_3-way'!A956,'True_Odds_Calculator_3-way'!B956,'True_Odds_Calculator_3-way'!C956,'Log_working_3-way'!B$1,'Log_working_3-way'!B$2)</f>
        <v>#NAME?</v>
      </c>
      <c r="F964" s="6" t="e">
        <f ca="1">IF('Log_working_3-way'!D964="","",1/'True_Odds_Calculator_3-way'!N956+1/'True_Odds_Calculator_3-way'!O956+1/'True_Odds_Calculator_3-way'!#REF!-1)</f>
        <v>#NAME?</v>
      </c>
      <c r="H964" s="6" t="e">
        <f ca="1">IF('Log_working_3-way'!$D964="","",'True_Odds_Calculator_3-way'!N956/'True_Odds_Calculator_3-way'!A956-1)</f>
        <v>#NAME?</v>
      </c>
      <c r="I964" s="6" t="e">
        <f ca="1">IF('Log_working_3-way'!$D964="","",'True_Odds_Calculator_3-way'!O956/'True_Odds_Calculator_3-way'!B956-1)</f>
        <v>#NAME?</v>
      </c>
      <c r="J964" s="6" t="e">
        <f ca="1">IF('Log_working_3-way'!$D964="","",'True_Odds_Calculator_3-way'!#REF!/'True_Odds_Calculator_3-way'!C956-1)</f>
        <v>#NAME?</v>
      </c>
      <c r="K964" s="6" t="e">
        <f ca="1">IF('Log_working_3-way'!$D964="","",1/'True_Odds_Calculator_3-way'!A956+1/'True_Odds_Calculator_3-way'!B956+1/'True_Odds_Calculator_3-way'!C956-1)</f>
        <v>#NAME?</v>
      </c>
    </row>
    <row r="965" spans="4:11" x14ac:dyDescent="0.25">
      <c r="D965" t="e">
        <f ca="1">solve_for_c('True_Odds_Calculator_3-way'!A957,'True_Odds_Calculator_3-way'!B957,'True_Odds_Calculator_3-way'!C957,'Log_working_3-way'!B$1,'Log_working_3-way'!B$2)</f>
        <v>#NAME?</v>
      </c>
      <c r="F965" s="6" t="e">
        <f ca="1">IF('Log_working_3-way'!D965="","",1/'True_Odds_Calculator_3-way'!N957+1/'True_Odds_Calculator_3-way'!O957+1/'True_Odds_Calculator_3-way'!#REF!-1)</f>
        <v>#NAME?</v>
      </c>
      <c r="H965" s="6" t="e">
        <f ca="1">IF('Log_working_3-way'!$D965="","",'True_Odds_Calculator_3-way'!N957/'True_Odds_Calculator_3-way'!A957-1)</f>
        <v>#NAME?</v>
      </c>
      <c r="I965" s="6" t="e">
        <f ca="1">IF('Log_working_3-way'!$D965="","",'True_Odds_Calculator_3-way'!O957/'True_Odds_Calculator_3-way'!B957-1)</f>
        <v>#NAME?</v>
      </c>
      <c r="J965" s="6" t="e">
        <f ca="1">IF('Log_working_3-way'!$D965="","",'True_Odds_Calculator_3-way'!#REF!/'True_Odds_Calculator_3-way'!C957-1)</f>
        <v>#NAME?</v>
      </c>
      <c r="K965" s="6" t="e">
        <f ca="1">IF('Log_working_3-way'!$D965="","",1/'True_Odds_Calculator_3-way'!A957+1/'True_Odds_Calculator_3-way'!B957+1/'True_Odds_Calculator_3-way'!C957-1)</f>
        <v>#NAME?</v>
      </c>
    </row>
    <row r="966" spans="4:11" x14ac:dyDescent="0.25">
      <c r="D966" t="e">
        <f ca="1">solve_for_c('True_Odds_Calculator_3-way'!A958,'True_Odds_Calculator_3-way'!B958,'True_Odds_Calculator_3-way'!C958,'Log_working_3-way'!B$1,'Log_working_3-way'!B$2)</f>
        <v>#NAME?</v>
      </c>
      <c r="F966" s="6" t="e">
        <f ca="1">IF('Log_working_3-way'!D966="","",1/'True_Odds_Calculator_3-way'!N958+1/'True_Odds_Calculator_3-way'!O958+1/'True_Odds_Calculator_3-way'!#REF!-1)</f>
        <v>#NAME?</v>
      </c>
      <c r="H966" s="6" t="e">
        <f ca="1">IF('Log_working_3-way'!$D966="","",'True_Odds_Calculator_3-way'!N958/'True_Odds_Calculator_3-way'!A958-1)</f>
        <v>#NAME?</v>
      </c>
      <c r="I966" s="6" t="e">
        <f ca="1">IF('Log_working_3-way'!$D966="","",'True_Odds_Calculator_3-way'!O958/'True_Odds_Calculator_3-way'!B958-1)</f>
        <v>#NAME?</v>
      </c>
      <c r="J966" s="6" t="e">
        <f ca="1">IF('Log_working_3-way'!$D966="","",'True_Odds_Calculator_3-way'!#REF!/'True_Odds_Calculator_3-way'!C958-1)</f>
        <v>#NAME?</v>
      </c>
      <c r="K966" s="6" t="e">
        <f ca="1">IF('Log_working_3-way'!$D966="","",1/'True_Odds_Calculator_3-way'!A958+1/'True_Odds_Calculator_3-way'!B958+1/'True_Odds_Calculator_3-way'!C958-1)</f>
        <v>#NAME?</v>
      </c>
    </row>
    <row r="967" spans="4:11" x14ac:dyDescent="0.25">
      <c r="D967" t="e">
        <f ca="1">solve_for_c('True_Odds_Calculator_3-way'!A959,'True_Odds_Calculator_3-way'!B959,'True_Odds_Calculator_3-way'!C959,'Log_working_3-way'!B$1,'Log_working_3-way'!B$2)</f>
        <v>#NAME?</v>
      </c>
      <c r="F967" s="6" t="e">
        <f ca="1">IF('Log_working_3-way'!D967="","",1/'True_Odds_Calculator_3-way'!N959+1/'True_Odds_Calculator_3-way'!O959+1/'True_Odds_Calculator_3-way'!#REF!-1)</f>
        <v>#NAME?</v>
      </c>
      <c r="H967" s="6" t="e">
        <f ca="1">IF('Log_working_3-way'!$D967="","",'True_Odds_Calculator_3-way'!N959/'True_Odds_Calculator_3-way'!A959-1)</f>
        <v>#NAME?</v>
      </c>
      <c r="I967" s="6" t="e">
        <f ca="1">IF('Log_working_3-way'!$D967="","",'True_Odds_Calculator_3-way'!O959/'True_Odds_Calculator_3-way'!B959-1)</f>
        <v>#NAME?</v>
      </c>
      <c r="J967" s="6" t="e">
        <f ca="1">IF('Log_working_3-way'!$D967="","",'True_Odds_Calculator_3-way'!#REF!/'True_Odds_Calculator_3-way'!C959-1)</f>
        <v>#NAME?</v>
      </c>
      <c r="K967" s="6" t="e">
        <f ca="1">IF('Log_working_3-way'!$D967="","",1/'True_Odds_Calculator_3-way'!A959+1/'True_Odds_Calculator_3-way'!B959+1/'True_Odds_Calculator_3-way'!C959-1)</f>
        <v>#NAME?</v>
      </c>
    </row>
    <row r="968" spans="4:11" x14ac:dyDescent="0.25">
      <c r="D968" t="e">
        <f ca="1">solve_for_c('True_Odds_Calculator_3-way'!A960,'True_Odds_Calculator_3-way'!B960,'True_Odds_Calculator_3-way'!C960,'Log_working_3-way'!B$1,'Log_working_3-way'!B$2)</f>
        <v>#NAME?</v>
      </c>
      <c r="F968" s="6" t="e">
        <f ca="1">IF('Log_working_3-way'!D968="","",1/'True_Odds_Calculator_3-way'!N960+1/'True_Odds_Calculator_3-way'!O960+1/'True_Odds_Calculator_3-way'!#REF!-1)</f>
        <v>#NAME?</v>
      </c>
      <c r="H968" s="6" t="e">
        <f ca="1">IF('Log_working_3-way'!$D968="","",'True_Odds_Calculator_3-way'!N960/'True_Odds_Calculator_3-way'!A960-1)</f>
        <v>#NAME?</v>
      </c>
      <c r="I968" s="6" t="e">
        <f ca="1">IF('Log_working_3-way'!$D968="","",'True_Odds_Calculator_3-way'!O960/'True_Odds_Calculator_3-way'!B960-1)</f>
        <v>#NAME?</v>
      </c>
      <c r="J968" s="6" t="e">
        <f ca="1">IF('Log_working_3-way'!$D968="","",'True_Odds_Calculator_3-way'!#REF!/'True_Odds_Calculator_3-way'!C960-1)</f>
        <v>#NAME?</v>
      </c>
      <c r="K968" s="6" t="e">
        <f ca="1">IF('Log_working_3-way'!$D968="","",1/'True_Odds_Calculator_3-way'!A960+1/'True_Odds_Calculator_3-way'!B960+1/'True_Odds_Calculator_3-way'!C960-1)</f>
        <v>#NAME?</v>
      </c>
    </row>
    <row r="969" spans="4:11" x14ac:dyDescent="0.25">
      <c r="D969" t="e">
        <f ca="1">solve_for_c('True_Odds_Calculator_3-way'!A961,'True_Odds_Calculator_3-way'!B961,'True_Odds_Calculator_3-way'!C961,'Log_working_3-way'!B$1,'Log_working_3-way'!B$2)</f>
        <v>#NAME?</v>
      </c>
      <c r="F969" s="6" t="e">
        <f ca="1">IF('Log_working_3-way'!D969="","",1/'True_Odds_Calculator_3-way'!N961+1/'True_Odds_Calculator_3-way'!O961+1/'True_Odds_Calculator_3-way'!#REF!-1)</f>
        <v>#NAME?</v>
      </c>
      <c r="H969" s="6" t="e">
        <f ca="1">IF('Log_working_3-way'!$D969="","",'True_Odds_Calculator_3-way'!N961/'True_Odds_Calculator_3-way'!A961-1)</f>
        <v>#NAME?</v>
      </c>
      <c r="I969" s="6" t="e">
        <f ca="1">IF('Log_working_3-way'!$D969="","",'True_Odds_Calculator_3-way'!O961/'True_Odds_Calculator_3-way'!B961-1)</f>
        <v>#NAME?</v>
      </c>
      <c r="J969" s="6" t="e">
        <f ca="1">IF('Log_working_3-way'!$D969="","",'True_Odds_Calculator_3-way'!#REF!/'True_Odds_Calculator_3-way'!C961-1)</f>
        <v>#NAME?</v>
      </c>
      <c r="K969" s="6" t="e">
        <f ca="1">IF('Log_working_3-way'!$D969="","",1/'True_Odds_Calculator_3-way'!A961+1/'True_Odds_Calculator_3-way'!B961+1/'True_Odds_Calculator_3-way'!C961-1)</f>
        <v>#NAME?</v>
      </c>
    </row>
    <row r="970" spans="4:11" x14ac:dyDescent="0.25">
      <c r="D970" t="e">
        <f ca="1">solve_for_c('True_Odds_Calculator_3-way'!A962,'True_Odds_Calculator_3-way'!B962,'True_Odds_Calculator_3-way'!C962,'Log_working_3-way'!B$1,'Log_working_3-way'!B$2)</f>
        <v>#NAME?</v>
      </c>
      <c r="F970" s="6" t="e">
        <f ca="1">IF('Log_working_3-way'!D970="","",1/'True_Odds_Calculator_3-way'!N962+1/'True_Odds_Calculator_3-way'!O962+1/'True_Odds_Calculator_3-way'!#REF!-1)</f>
        <v>#NAME?</v>
      </c>
      <c r="H970" s="6" t="e">
        <f ca="1">IF('Log_working_3-way'!$D970="","",'True_Odds_Calculator_3-way'!N962/'True_Odds_Calculator_3-way'!A962-1)</f>
        <v>#NAME?</v>
      </c>
      <c r="I970" s="6" t="e">
        <f ca="1">IF('Log_working_3-way'!$D970="","",'True_Odds_Calculator_3-way'!O962/'True_Odds_Calculator_3-way'!B962-1)</f>
        <v>#NAME?</v>
      </c>
      <c r="J970" s="6" t="e">
        <f ca="1">IF('Log_working_3-way'!$D970="","",'True_Odds_Calculator_3-way'!#REF!/'True_Odds_Calculator_3-way'!C962-1)</f>
        <v>#NAME?</v>
      </c>
      <c r="K970" s="6" t="e">
        <f ca="1">IF('Log_working_3-way'!$D970="","",1/'True_Odds_Calculator_3-way'!A962+1/'True_Odds_Calculator_3-way'!B962+1/'True_Odds_Calculator_3-way'!C962-1)</f>
        <v>#NAME?</v>
      </c>
    </row>
    <row r="971" spans="4:11" x14ac:dyDescent="0.25">
      <c r="D971" t="e">
        <f ca="1">solve_for_c('True_Odds_Calculator_3-way'!A963,'True_Odds_Calculator_3-way'!B963,'True_Odds_Calculator_3-way'!C963,'Log_working_3-way'!B$1,'Log_working_3-way'!B$2)</f>
        <v>#NAME?</v>
      </c>
      <c r="F971" s="6" t="e">
        <f ca="1">IF('Log_working_3-way'!D971="","",1/'True_Odds_Calculator_3-way'!N963+1/'True_Odds_Calculator_3-way'!O963+1/'True_Odds_Calculator_3-way'!#REF!-1)</f>
        <v>#NAME?</v>
      </c>
      <c r="H971" s="6" t="e">
        <f ca="1">IF('Log_working_3-way'!$D971="","",'True_Odds_Calculator_3-way'!N963/'True_Odds_Calculator_3-way'!A963-1)</f>
        <v>#NAME?</v>
      </c>
      <c r="I971" s="6" t="e">
        <f ca="1">IF('Log_working_3-way'!$D971="","",'True_Odds_Calculator_3-way'!O963/'True_Odds_Calculator_3-way'!B963-1)</f>
        <v>#NAME?</v>
      </c>
      <c r="J971" s="6" t="e">
        <f ca="1">IF('Log_working_3-way'!$D971="","",'True_Odds_Calculator_3-way'!#REF!/'True_Odds_Calculator_3-way'!C963-1)</f>
        <v>#NAME?</v>
      </c>
      <c r="K971" s="6" t="e">
        <f ca="1">IF('Log_working_3-way'!$D971="","",1/'True_Odds_Calculator_3-way'!A963+1/'True_Odds_Calculator_3-way'!B963+1/'True_Odds_Calculator_3-way'!C963-1)</f>
        <v>#NAME?</v>
      </c>
    </row>
    <row r="972" spans="4:11" x14ac:dyDescent="0.25">
      <c r="D972" t="e">
        <f ca="1">solve_for_c('True_Odds_Calculator_3-way'!A964,'True_Odds_Calculator_3-way'!B964,'True_Odds_Calculator_3-way'!C964,'Log_working_3-way'!B$1,'Log_working_3-way'!B$2)</f>
        <v>#NAME?</v>
      </c>
      <c r="F972" s="6" t="e">
        <f ca="1">IF('Log_working_3-way'!D972="","",1/'True_Odds_Calculator_3-way'!N964+1/'True_Odds_Calculator_3-way'!O964+1/'True_Odds_Calculator_3-way'!#REF!-1)</f>
        <v>#NAME?</v>
      </c>
      <c r="H972" s="6" t="e">
        <f ca="1">IF('Log_working_3-way'!$D972="","",'True_Odds_Calculator_3-way'!N964/'True_Odds_Calculator_3-way'!A964-1)</f>
        <v>#NAME?</v>
      </c>
      <c r="I972" s="6" t="e">
        <f ca="1">IF('Log_working_3-way'!$D972="","",'True_Odds_Calculator_3-way'!O964/'True_Odds_Calculator_3-way'!B964-1)</f>
        <v>#NAME?</v>
      </c>
      <c r="J972" s="6" t="e">
        <f ca="1">IF('Log_working_3-way'!$D972="","",'True_Odds_Calculator_3-way'!#REF!/'True_Odds_Calculator_3-way'!C964-1)</f>
        <v>#NAME?</v>
      </c>
      <c r="K972" s="6" t="e">
        <f ca="1">IF('Log_working_3-way'!$D972="","",1/'True_Odds_Calculator_3-way'!A964+1/'True_Odds_Calculator_3-way'!B964+1/'True_Odds_Calculator_3-way'!C964-1)</f>
        <v>#NAME?</v>
      </c>
    </row>
    <row r="973" spans="4:11" x14ac:dyDescent="0.25">
      <c r="D973" t="e">
        <f ca="1">solve_for_c('True_Odds_Calculator_3-way'!A965,'True_Odds_Calculator_3-way'!B965,'True_Odds_Calculator_3-way'!C965,'Log_working_3-way'!B$1,'Log_working_3-way'!B$2)</f>
        <v>#NAME?</v>
      </c>
      <c r="F973" s="6" t="e">
        <f ca="1">IF('Log_working_3-way'!D973="","",1/'True_Odds_Calculator_3-way'!N965+1/'True_Odds_Calculator_3-way'!O965+1/'True_Odds_Calculator_3-way'!#REF!-1)</f>
        <v>#NAME?</v>
      </c>
      <c r="H973" s="6" t="e">
        <f ca="1">IF('Log_working_3-way'!$D973="","",'True_Odds_Calculator_3-way'!N965/'True_Odds_Calculator_3-way'!A965-1)</f>
        <v>#NAME?</v>
      </c>
      <c r="I973" s="6" t="e">
        <f ca="1">IF('Log_working_3-way'!$D973="","",'True_Odds_Calculator_3-way'!O965/'True_Odds_Calculator_3-way'!B965-1)</f>
        <v>#NAME?</v>
      </c>
      <c r="J973" s="6" t="e">
        <f ca="1">IF('Log_working_3-way'!$D973="","",'True_Odds_Calculator_3-way'!#REF!/'True_Odds_Calculator_3-way'!C965-1)</f>
        <v>#NAME?</v>
      </c>
      <c r="K973" s="6" t="e">
        <f ca="1">IF('Log_working_3-way'!$D973="","",1/'True_Odds_Calculator_3-way'!A965+1/'True_Odds_Calculator_3-way'!B965+1/'True_Odds_Calculator_3-way'!C965-1)</f>
        <v>#NAME?</v>
      </c>
    </row>
    <row r="974" spans="4:11" x14ac:dyDescent="0.25">
      <c r="D974" t="e">
        <f ca="1">solve_for_c('True_Odds_Calculator_3-way'!A966,'True_Odds_Calculator_3-way'!B966,'True_Odds_Calculator_3-way'!C966,'Log_working_3-way'!B$1,'Log_working_3-way'!B$2)</f>
        <v>#NAME?</v>
      </c>
      <c r="F974" s="6" t="e">
        <f ca="1">IF('Log_working_3-way'!D974="","",1/'True_Odds_Calculator_3-way'!N966+1/'True_Odds_Calculator_3-way'!O966+1/'True_Odds_Calculator_3-way'!#REF!-1)</f>
        <v>#NAME?</v>
      </c>
      <c r="H974" s="6" t="e">
        <f ca="1">IF('Log_working_3-way'!$D974="","",'True_Odds_Calculator_3-way'!N966/'True_Odds_Calculator_3-way'!A966-1)</f>
        <v>#NAME?</v>
      </c>
      <c r="I974" s="6" t="e">
        <f ca="1">IF('Log_working_3-way'!$D974="","",'True_Odds_Calculator_3-way'!O966/'True_Odds_Calculator_3-way'!B966-1)</f>
        <v>#NAME?</v>
      </c>
      <c r="J974" s="6" t="e">
        <f ca="1">IF('Log_working_3-way'!$D974="","",'True_Odds_Calculator_3-way'!#REF!/'True_Odds_Calculator_3-way'!C966-1)</f>
        <v>#NAME?</v>
      </c>
      <c r="K974" s="6" t="e">
        <f ca="1">IF('Log_working_3-way'!$D974="","",1/'True_Odds_Calculator_3-way'!A966+1/'True_Odds_Calculator_3-way'!B966+1/'True_Odds_Calculator_3-way'!C966-1)</f>
        <v>#NAME?</v>
      </c>
    </row>
    <row r="975" spans="4:11" x14ac:dyDescent="0.25">
      <c r="D975" t="e">
        <f ca="1">solve_for_c('True_Odds_Calculator_3-way'!A967,'True_Odds_Calculator_3-way'!B967,'True_Odds_Calculator_3-way'!C967,'Log_working_3-way'!B$1,'Log_working_3-way'!B$2)</f>
        <v>#NAME?</v>
      </c>
      <c r="F975" s="6" t="e">
        <f ca="1">IF('Log_working_3-way'!D975="","",1/'True_Odds_Calculator_3-way'!N967+1/'True_Odds_Calculator_3-way'!O967+1/'True_Odds_Calculator_3-way'!#REF!-1)</f>
        <v>#NAME?</v>
      </c>
      <c r="H975" s="6" t="e">
        <f ca="1">IF('Log_working_3-way'!$D975="","",'True_Odds_Calculator_3-way'!N967/'True_Odds_Calculator_3-way'!A967-1)</f>
        <v>#NAME?</v>
      </c>
      <c r="I975" s="6" t="e">
        <f ca="1">IF('Log_working_3-way'!$D975="","",'True_Odds_Calculator_3-way'!O967/'True_Odds_Calculator_3-way'!B967-1)</f>
        <v>#NAME?</v>
      </c>
      <c r="J975" s="6" t="e">
        <f ca="1">IF('Log_working_3-way'!$D975="","",'True_Odds_Calculator_3-way'!#REF!/'True_Odds_Calculator_3-way'!C967-1)</f>
        <v>#NAME?</v>
      </c>
      <c r="K975" s="6" t="e">
        <f ca="1">IF('Log_working_3-way'!$D975="","",1/'True_Odds_Calculator_3-way'!A967+1/'True_Odds_Calculator_3-way'!B967+1/'True_Odds_Calculator_3-way'!C967-1)</f>
        <v>#NAME?</v>
      </c>
    </row>
    <row r="976" spans="4:11" x14ac:dyDescent="0.25">
      <c r="D976" t="e">
        <f ca="1">solve_for_c('True_Odds_Calculator_3-way'!A968,'True_Odds_Calculator_3-way'!B968,'True_Odds_Calculator_3-way'!C968,'Log_working_3-way'!B$1,'Log_working_3-way'!B$2)</f>
        <v>#NAME?</v>
      </c>
      <c r="F976" s="6" t="e">
        <f ca="1">IF('Log_working_3-way'!D976="","",1/'True_Odds_Calculator_3-way'!N968+1/'True_Odds_Calculator_3-way'!O968+1/'True_Odds_Calculator_3-way'!#REF!-1)</f>
        <v>#NAME?</v>
      </c>
      <c r="H976" s="6" t="e">
        <f ca="1">IF('Log_working_3-way'!$D976="","",'True_Odds_Calculator_3-way'!N968/'True_Odds_Calculator_3-way'!A968-1)</f>
        <v>#NAME?</v>
      </c>
      <c r="I976" s="6" t="e">
        <f ca="1">IF('Log_working_3-way'!$D976="","",'True_Odds_Calculator_3-way'!O968/'True_Odds_Calculator_3-way'!B968-1)</f>
        <v>#NAME?</v>
      </c>
      <c r="J976" s="6" t="e">
        <f ca="1">IF('Log_working_3-way'!$D976="","",'True_Odds_Calculator_3-way'!#REF!/'True_Odds_Calculator_3-way'!C968-1)</f>
        <v>#NAME?</v>
      </c>
      <c r="K976" s="6" t="e">
        <f ca="1">IF('Log_working_3-way'!$D976="","",1/'True_Odds_Calculator_3-way'!A968+1/'True_Odds_Calculator_3-way'!B968+1/'True_Odds_Calculator_3-way'!C968-1)</f>
        <v>#NAME?</v>
      </c>
    </row>
    <row r="977" spans="4:11" x14ac:dyDescent="0.25">
      <c r="D977" t="e">
        <f ca="1">solve_for_c('True_Odds_Calculator_3-way'!A969,'True_Odds_Calculator_3-way'!B969,'True_Odds_Calculator_3-way'!C969,'Log_working_3-way'!B$1,'Log_working_3-way'!B$2)</f>
        <v>#NAME?</v>
      </c>
      <c r="F977" s="6" t="e">
        <f ca="1">IF('Log_working_3-way'!D977="","",1/'True_Odds_Calculator_3-way'!N969+1/'True_Odds_Calculator_3-way'!O969+1/'True_Odds_Calculator_3-way'!#REF!-1)</f>
        <v>#NAME?</v>
      </c>
      <c r="H977" s="6" t="e">
        <f ca="1">IF('Log_working_3-way'!$D977="","",'True_Odds_Calculator_3-way'!N969/'True_Odds_Calculator_3-way'!A969-1)</f>
        <v>#NAME?</v>
      </c>
      <c r="I977" s="6" t="e">
        <f ca="1">IF('Log_working_3-way'!$D977="","",'True_Odds_Calculator_3-way'!O969/'True_Odds_Calculator_3-way'!B969-1)</f>
        <v>#NAME?</v>
      </c>
      <c r="J977" s="6" t="e">
        <f ca="1">IF('Log_working_3-way'!$D977="","",'True_Odds_Calculator_3-way'!#REF!/'True_Odds_Calculator_3-way'!C969-1)</f>
        <v>#NAME?</v>
      </c>
      <c r="K977" s="6" t="e">
        <f ca="1">IF('Log_working_3-way'!$D977="","",1/'True_Odds_Calculator_3-way'!A969+1/'True_Odds_Calculator_3-way'!B969+1/'True_Odds_Calculator_3-way'!C969-1)</f>
        <v>#NAME?</v>
      </c>
    </row>
    <row r="978" spans="4:11" x14ac:dyDescent="0.25">
      <c r="D978" t="e">
        <f ca="1">solve_for_c('True_Odds_Calculator_3-way'!A970,'True_Odds_Calculator_3-way'!B970,'True_Odds_Calculator_3-way'!C970,'Log_working_3-way'!B$1,'Log_working_3-way'!B$2)</f>
        <v>#NAME?</v>
      </c>
      <c r="F978" s="6" t="e">
        <f ca="1">IF('Log_working_3-way'!D978="","",1/'True_Odds_Calculator_3-way'!N970+1/'True_Odds_Calculator_3-way'!O970+1/'True_Odds_Calculator_3-way'!#REF!-1)</f>
        <v>#NAME?</v>
      </c>
      <c r="H978" s="6" t="e">
        <f ca="1">IF('Log_working_3-way'!$D978="","",'True_Odds_Calculator_3-way'!N970/'True_Odds_Calculator_3-way'!A970-1)</f>
        <v>#NAME?</v>
      </c>
      <c r="I978" s="6" t="e">
        <f ca="1">IF('Log_working_3-way'!$D978="","",'True_Odds_Calculator_3-way'!O970/'True_Odds_Calculator_3-way'!B970-1)</f>
        <v>#NAME?</v>
      </c>
      <c r="J978" s="6" t="e">
        <f ca="1">IF('Log_working_3-way'!$D978="","",'True_Odds_Calculator_3-way'!#REF!/'True_Odds_Calculator_3-way'!C970-1)</f>
        <v>#NAME?</v>
      </c>
      <c r="K978" s="6" t="e">
        <f ca="1">IF('Log_working_3-way'!$D978="","",1/'True_Odds_Calculator_3-way'!A970+1/'True_Odds_Calculator_3-way'!B970+1/'True_Odds_Calculator_3-way'!C970-1)</f>
        <v>#NAME?</v>
      </c>
    </row>
    <row r="979" spans="4:11" x14ac:dyDescent="0.25">
      <c r="D979" t="e">
        <f ca="1">solve_for_c('True_Odds_Calculator_3-way'!A971,'True_Odds_Calculator_3-way'!B971,'True_Odds_Calculator_3-way'!C971,'Log_working_3-way'!B$1,'Log_working_3-way'!B$2)</f>
        <v>#NAME?</v>
      </c>
      <c r="F979" s="6" t="e">
        <f ca="1">IF('Log_working_3-way'!D979="","",1/'True_Odds_Calculator_3-way'!N971+1/'True_Odds_Calculator_3-way'!O971+1/'True_Odds_Calculator_3-way'!#REF!-1)</f>
        <v>#NAME?</v>
      </c>
      <c r="H979" s="6" t="e">
        <f ca="1">IF('Log_working_3-way'!$D979="","",'True_Odds_Calculator_3-way'!N971/'True_Odds_Calculator_3-way'!A971-1)</f>
        <v>#NAME?</v>
      </c>
      <c r="I979" s="6" t="e">
        <f ca="1">IF('Log_working_3-way'!$D979="","",'True_Odds_Calculator_3-way'!O971/'True_Odds_Calculator_3-way'!B971-1)</f>
        <v>#NAME?</v>
      </c>
      <c r="J979" s="6" t="e">
        <f ca="1">IF('Log_working_3-way'!$D979="","",'True_Odds_Calculator_3-way'!#REF!/'True_Odds_Calculator_3-way'!C971-1)</f>
        <v>#NAME?</v>
      </c>
      <c r="K979" s="6" t="e">
        <f ca="1">IF('Log_working_3-way'!$D979="","",1/'True_Odds_Calculator_3-way'!A971+1/'True_Odds_Calculator_3-way'!B971+1/'True_Odds_Calculator_3-way'!C971-1)</f>
        <v>#NAME?</v>
      </c>
    </row>
    <row r="980" spans="4:11" x14ac:dyDescent="0.25">
      <c r="D980" t="e">
        <f ca="1">solve_for_c('True_Odds_Calculator_3-way'!A972,'True_Odds_Calculator_3-way'!B972,'True_Odds_Calculator_3-way'!C972,'Log_working_3-way'!B$1,'Log_working_3-way'!B$2)</f>
        <v>#NAME?</v>
      </c>
      <c r="F980" s="6" t="e">
        <f ca="1">IF('Log_working_3-way'!D980="","",1/'True_Odds_Calculator_3-way'!N972+1/'True_Odds_Calculator_3-way'!O972+1/'True_Odds_Calculator_3-way'!#REF!-1)</f>
        <v>#NAME?</v>
      </c>
      <c r="H980" s="6" t="e">
        <f ca="1">IF('Log_working_3-way'!$D980="","",'True_Odds_Calculator_3-way'!N972/'True_Odds_Calculator_3-way'!A972-1)</f>
        <v>#NAME?</v>
      </c>
      <c r="I980" s="6" t="e">
        <f ca="1">IF('Log_working_3-way'!$D980="","",'True_Odds_Calculator_3-way'!O972/'True_Odds_Calculator_3-way'!B972-1)</f>
        <v>#NAME?</v>
      </c>
      <c r="J980" s="6" t="e">
        <f ca="1">IF('Log_working_3-way'!$D980="","",'True_Odds_Calculator_3-way'!#REF!/'True_Odds_Calculator_3-way'!C972-1)</f>
        <v>#NAME?</v>
      </c>
      <c r="K980" s="6" t="e">
        <f ca="1">IF('Log_working_3-way'!$D980="","",1/'True_Odds_Calculator_3-way'!A972+1/'True_Odds_Calculator_3-way'!B972+1/'True_Odds_Calculator_3-way'!C972-1)</f>
        <v>#NAME?</v>
      </c>
    </row>
    <row r="981" spans="4:11" x14ac:dyDescent="0.25">
      <c r="D981" t="e">
        <f ca="1">solve_for_c('True_Odds_Calculator_3-way'!A973,'True_Odds_Calculator_3-way'!B973,'True_Odds_Calculator_3-way'!C973,'Log_working_3-way'!B$1,'Log_working_3-way'!B$2)</f>
        <v>#NAME?</v>
      </c>
      <c r="F981" s="6" t="e">
        <f ca="1">IF('Log_working_3-way'!D981="","",1/'True_Odds_Calculator_3-way'!N973+1/'True_Odds_Calculator_3-way'!O973+1/'True_Odds_Calculator_3-way'!#REF!-1)</f>
        <v>#NAME?</v>
      </c>
      <c r="H981" s="6" t="e">
        <f ca="1">IF('Log_working_3-way'!$D981="","",'True_Odds_Calculator_3-way'!N973/'True_Odds_Calculator_3-way'!A973-1)</f>
        <v>#NAME?</v>
      </c>
      <c r="I981" s="6" t="e">
        <f ca="1">IF('Log_working_3-way'!$D981="","",'True_Odds_Calculator_3-way'!O973/'True_Odds_Calculator_3-way'!B973-1)</f>
        <v>#NAME?</v>
      </c>
      <c r="J981" s="6" t="e">
        <f ca="1">IF('Log_working_3-way'!$D981="","",'True_Odds_Calculator_3-way'!#REF!/'True_Odds_Calculator_3-way'!C973-1)</f>
        <v>#NAME?</v>
      </c>
      <c r="K981" s="6" t="e">
        <f ca="1">IF('Log_working_3-way'!$D981="","",1/'True_Odds_Calculator_3-way'!A973+1/'True_Odds_Calculator_3-way'!B973+1/'True_Odds_Calculator_3-way'!C973-1)</f>
        <v>#NAME?</v>
      </c>
    </row>
    <row r="982" spans="4:11" x14ac:dyDescent="0.25">
      <c r="D982" t="e">
        <f ca="1">solve_for_c('True_Odds_Calculator_3-way'!A974,'True_Odds_Calculator_3-way'!B974,'True_Odds_Calculator_3-way'!C974,'Log_working_3-way'!B$1,'Log_working_3-way'!B$2)</f>
        <v>#NAME?</v>
      </c>
      <c r="F982" s="6" t="e">
        <f ca="1">IF('Log_working_3-way'!D982="","",1/'True_Odds_Calculator_3-way'!N974+1/'True_Odds_Calculator_3-way'!O974+1/'True_Odds_Calculator_3-way'!#REF!-1)</f>
        <v>#NAME?</v>
      </c>
      <c r="H982" s="6" t="e">
        <f ca="1">IF('Log_working_3-way'!$D982="","",'True_Odds_Calculator_3-way'!N974/'True_Odds_Calculator_3-way'!A974-1)</f>
        <v>#NAME?</v>
      </c>
      <c r="I982" s="6" t="e">
        <f ca="1">IF('Log_working_3-way'!$D982="","",'True_Odds_Calculator_3-way'!O974/'True_Odds_Calculator_3-way'!B974-1)</f>
        <v>#NAME?</v>
      </c>
      <c r="J982" s="6" t="e">
        <f ca="1">IF('Log_working_3-way'!$D982="","",'True_Odds_Calculator_3-way'!#REF!/'True_Odds_Calculator_3-way'!C974-1)</f>
        <v>#NAME?</v>
      </c>
      <c r="K982" s="6" t="e">
        <f ca="1">IF('Log_working_3-way'!$D982="","",1/'True_Odds_Calculator_3-way'!A974+1/'True_Odds_Calculator_3-way'!B974+1/'True_Odds_Calculator_3-way'!C974-1)</f>
        <v>#NAME?</v>
      </c>
    </row>
    <row r="983" spans="4:11" x14ac:dyDescent="0.25">
      <c r="D983" t="e">
        <f ca="1">solve_for_c('True_Odds_Calculator_3-way'!A975,'True_Odds_Calculator_3-way'!B975,'True_Odds_Calculator_3-way'!C975,'Log_working_3-way'!B$1,'Log_working_3-way'!B$2)</f>
        <v>#NAME?</v>
      </c>
      <c r="F983" s="6" t="e">
        <f ca="1">IF('Log_working_3-way'!D983="","",1/'True_Odds_Calculator_3-way'!N975+1/'True_Odds_Calculator_3-way'!O975+1/'True_Odds_Calculator_3-way'!#REF!-1)</f>
        <v>#NAME?</v>
      </c>
      <c r="H983" s="6" t="e">
        <f ca="1">IF('Log_working_3-way'!$D983="","",'True_Odds_Calculator_3-way'!N975/'True_Odds_Calculator_3-way'!A975-1)</f>
        <v>#NAME?</v>
      </c>
      <c r="I983" s="6" t="e">
        <f ca="1">IF('Log_working_3-way'!$D983="","",'True_Odds_Calculator_3-way'!O975/'True_Odds_Calculator_3-way'!B975-1)</f>
        <v>#NAME?</v>
      </c>
      <c r="J983" s="6" t="e">
        <f ca="1">IF('Log_working_3-way'!$D983="","",'True_Odds_Calculator_3-way'!#REF!/'True_Odds_Calculator_3-way'!C975-1)</f>
        <v>#NAME?</v>
      </c>
      <c r="K983" s="6" t="e">
        <f ca="1">IF('Log_working_3-way'!$D983="","",1/'True_Odds_Calculator_3-way'!A975+1/'True_Odds_Calculator_3-way'!B975+1/'True_Odds_Calculator_3-way'!C975-1)</f>
        <v>#NAME?</v>
      </c>
    </row>
    <row r="984" spans="4:11" x14ac:dyDescent="0.25">
      <c r="D984" t="e">
        <f ca="1">solve_for_c('True_Odds_Calculator_3-way'!A976,'True_Odds_Calculator_3-way'!B976,'True_Odds_Calculator_3-way'!C976,'Log_working_3-way'!B$1,'Log_working_3-way'!B$2)</f>
        <v>#NAME?</v>
      </c>
      <c r="F984" s="6" t="e">
        <f ca="1">IF('Log_working_3-way'!D984="","",1/'True_Odds_Calculator_3-way'!N976+1/'True_Odds_Calculator_3-way'!O976+1/'True_Odds_Calculator_3-way'!#REF!-1)</f>
        <v>#NAME?</v>
      </c>
      <c r="H984" s="6" t="e">
        <f ca="1">IF('Log_working_3-way'!$D984="","",'True_Odds_Calculator_3-way'!N976/'True_Odds_Calculator_3-way'!A976-1)</f>
        <v>#NAME?</v>
      </c>
      <c r="I984" s="6" t="e">
        <f ca="1">IF('Log_working_3-way'!$D984="","",'True_Odds_Calculator_3-way'!O976/'True_Odds_Calculator_3-way'!B976-1)</f>
        <v>#NAME?</v>
      </c>
      <c r="J984" s="6" t="e">
        <f ca="1">IF('Log_working_3-way'!$D984="","",'True_Odds_Calculator_3-way'!#REF!/'True_Odds_Calculator_3-way'!C976-1)</f>
        <v>#NAME?</v>
      </c>
      <c r="K984" s="6" t="e">
        <f ca="1">IF('Log_working_3-way'!$D984="","",1/'True_Odds_Calculator_3-way'!A976+1/'True_Odds_Calculator_3-way'!B976+1/'True_Odds_Calculator_3-way'!C976-1)</f>
        <v>#NAME?</v>
      </c>
    </row>
    <row r="985" spans="4:11" x14ac:dyDescent="0.25">
      <c r="D985" t="e">
        <f ca="1">solve_for_c('True_Odds_Calculator_3-way'!A977,'True_Odds_Calculator_3-way'!B977,'True_Odds_Calculator_3-way'!C977,'Log_working_3-way'!B$1,'Log_working_3-way'!B$2)</f>
        <v>#NAME?</v>
      </c>
      <c r="F985" s="6" t="e">
        <f ca="1">IF('Log_working_3-way'!D985="","",1/'True_Odds_Calculator_3-way'!N977+1/'True_Odds_Calculator_3-way'!O977+1/'True_Odds_Calculator_3-way'!#REF!-1)</f>
        <v>#NAME?</v>
      </c>
      <c r="H985" s="6" t="e">
        <f ca="1">IF('Log_working_3-way'!$D985="","",'True_Odds_Calculator_3-way'!N977/'True_Odds_Calculator_3-way'!A977-1)</f>
        <v>#NAME?</v>
      </c>
      <c r="I985" s="6" t="e">
        <f ca="1">IF('Log_working_3-way'!$D985="","",'True_Odds_Calculator_3-way'!O977/'True_Odds_Calculator_3-way'!B977-1)</f>
        <v>#NAME?</v>
      </c>
      <c r="J985" s="6" t="e">
        <f ca="1">IF('Log_working_3-way'!$D985="","",'True_Odds_Calculator_3-way'!#REF!/'True_Odds_Calculator_3-way'!C977-1)</f>
        <v>#NAME?</v>
      </c>
      <c r="K985" s="6" t="e">
        <f ca="1">IF('Log_working_3-way'!$D985="","",1/'True_Odds_Calculator_3-way'!A977+1/'True_Odds_Calculator_3-way'!B977+1/'True_Odds_Calculator_3-way'!C977-1)</f>
        <v>#NAME?</v>
      </c>
    </row>
    <row r="986" spans="4:11" x14ac:dyDescent="0.25">
      <c r="D986" t="e">
        <f ca="1">solve_for_c('True_Odds_Calculator_3-way'!A978,'True_Odds_Calculator_3-way'!B978,'True_Odds_Calculator_3-way'!C978,'Log_working_3-way'!B$1,'Log_working_3-way'!B$2)</f>
        <v>#NAME?</v>
      </c>
      <c r="F986" s="6" t="e">
        <f ca="1">IF('Log_working_3-way'!D986="","",1/'True_Odds_Calculator_3-way'!N978+1/'True_Odds_Calculator_3-way'!O978+1/'True_Odds_Calculator_3-way'!#REF!-1)</f>
        <v>#NAME?</v>
      </c>
      <c r="H986" s="6" t="e">
        <f ca="1">IF('Log_working_3-way'!$D986="","",'True_Odds_Calculator_3-way'!N978/'True_Odds_Calculator_3-way'!A978-1)</f>
        <v>#NAME?</v>
      </c>
      <c r="I986" s="6" t="e">
        <f ca="1">IF('Log_working_3-way'!$D986="","",'True_Odds_Calculator_3-way'!O978/'True_Odds_Calculator_3-way'!B978-1)</f>
        <v>#NAME?</v>
      </c>
      <c r="J986" s="6" t="e">
        <f ca="1">IF('Log_working_3-way'!$D986="","",'True_Odds_Calculator_3-way'!#REF!/'True_Odds_Calculator_3-way'!C978-1)</f>
        <v>#NAME?</v>
      </c>
      <c r="K986" s="6" t="e">
        <f ca="1">IF('Log_working_3-way'!$D986="","",1/'True_Odds_Calculator_3-way'!A978+1/'True_Odds_Calculator_3-way'!B978+1/'True_Odds_Calculator_3-way'!C978-1)</f>
        <v>#NAME?</v>
      </c>
    </row>
    <row r="987" spans="4:11" x14ac:dyDescent="0.25">
      <c r="D987" t="e">
        <f ca="1">solve_for_c('True_Odds_Calculator_3-way'!A979,'True_Odds_Calculator_3-way'!B979,'True_Odds_Calculator_3-way'!C979,'Log_working_3-way'!B$1,'Log_working_3-way'!B$2)</f>
        <v>#NAME?</v>
      </c>
      <c r="F987" s="6" t="e">
        <f ca="1">IF('Log_working_3-way'!D987="","",1/'True_Odds_Calculator_3-way'!N979+1/'True_Odds_Calculator_3-way'!O979+1/'True_Odds_Calculator_3-way'!#REF!-1)</f>
        <v>#NAME?</v>
      </c>
      <c r="H987" s="6" t="e">
        <f ca="1">IF('Log_working_3-way'!$D987="","",'True_Odds_Calculator_3-way'!N979/'True_Odds_Calculator_3-way'!A979-1)</f>
        <v>#NAME?</v>
      </c>
      <c r="I987" s="6" t="e">
        <f ca="1">IF('Log_working_3-way'!$D987="","",'True_Odds_Calculator_3-way'!O979/'True_Odds_Calculator_3-way'!B979-1)</f>
        <v>#NAME?</v>
      </c>
      <c r="J987" s="6" t="e">
        <f ca="1">IF('Log_working_3-way'!$D987="","",'True_Odds_Calculator_3-way'!#REF!/'True_Odds_Calculator_3-way'!C979-1)</f>
        <v>#NAME?</v>
      </c>
      <c r="K987" s="6" t="e">
        <f ca="1">IF('Log_working_3-way'!$D987="","",1/'True_Odds_Calculator_3-way'!A979+1/'True_Odds_Calculator_3-way'!B979+1/'True_Odds_Calculator_3-way'!C979-1)</f>
        <v>#NAME?</v>
      </c>
    </row>
    <row r="988" spans="4:11" x14ac:dyDescent="0.25">
      <c r="D988" t="e">
        <f ca="1">solve_for_c('True_Odds_Calculator_3-way'!A980,'True_Odds_Calculator_3-way'!B980,'True_Odds_Calculator_3-way'!C980,'Log_working_3-way'!B$1,'Log_working_3-way'!B$2)</f>
        <v>#NAME?</v>
      </c>
      <c r="F988" s="6" t="e">
        <f ca="1">IF('Log_working_3-way'!D988="","",1/'True_Odds_Calculator_3-way'!N980+1/'True_Odds_Calculator_3-way'!O980+1/'True_Odds_Calculator_3-way'!#REF!-1)</f>
        <v>#NAME?</v>
      </c>
      <c r="H988" s="6" t="e">
        <f ca="1">IF('Log_working_3-way'!$D988="","",'True_Odds_Calculator_3-way'!N980/'True_Odds_Calculator_3-way'!A980-1)</f>
        <v>#NAME?</v>
      </c>
      <c r="I988" s="6" t="e">
        <f ca="1">IF('Log_working_3-way'!$D988="","",'True_Odds_Calculator_3-way'!O980/'True_Odds_Calculator_3-way'!B980-1)</f>
        <v>#NAME?</v>
      </c>
      <c r="J988" s="6" t="e">
        <f ca="1">IF('Log_working_3-way'!$D988="","",'True_Odds_Calculator_3-way'!#REF!/'True_Odds_Calculator_3-way'!C980-1)</f>
        <v>#NAME?</v>
      </c>
      <c r="K988" s="6" t="e">
        <f ca="1">IF('Log_working_3-way'!$D988="","",1/'True_Odds_Calculator_3-way'!A980+1/'True_Odds_Calculator_3-way'!B980+1/'True_Odds_Calculator_3-way'!C980-1)</f>
        <v>#NAME?</v>
      </c>
    </row>
    <row r="989" spans="4:11" x14ac:dyDescent="0.25">
      <c r="D989" t="e">
        <f ca="1">solve_for_c('True_Odds_Calculator_3-way'!A981,'True_Odds_Calculator_3-way'!B981,'True_Odds_Calculator_3-way'!C981,'Log_working_3-way'!B$1,'Log_working_3-way'!B$2)</f>
        <v>#NAME?</v>
      </c>
      <c r="F989" s="6" t="e">
        <f ca="1">IF('Log_working_3-way'!D989="","",1/'True_Odds_Calculator_3-way'!N981+1/'True_Odds_Calculator_3-way'!O981+1/'True_Odds_Calculator_3-way'!#REF!-1)</f>
        <v>#NAME?</v>
      </c>
      <c r="H989" s="6" t="e">
        <f ca="1">IF('Log_working_3-way'!$D989="","",'True_Odds_Calculator_3-way'!N981/'True_Odds_Calculator_3-way'!A981-1)</f>
        <v>#NAME?</v>
      </c>
      <c r="I989" s="6" t="e">
        <f ca="1">IF('Log_working_3-way'!$D989="","",'True_Odds_Calculator_3-way'!O981/'True_Odds_Calculator_3-way'!B981-1)</f>
        <v>#NAME?</v>
      </c>
      <c r="J989" s="6" t="e">
        <f ca="1">IF('Log_working_3-way'!$D989="","",'True_Odds_Calculator_3-way'!#REF!/'True_Odds_Calculator_3-way'!C981-1)</f>
        <v>#NAME?</v>
      </c>
      <c r="K989" s="6" t="e">
        <f ca="1">IF('Log_working_3-way'!$D989="","",1/'True_Odds_Calculator_3-way'!A981+1/'True_Odds_Calculator_3-way'!B981+1/'True_Odds_Calculator_3-way'!C981-1)</f>
        <v>#NAME?</v>
      </c>
    </row>
    <row r="990" spans="4:11" x14ac:dyDescent="0.25">
      <c r="D990" t="e">
        <f ca="1">solve_for_c('True_Odds_Calculator_3-way'!A982,'True_Odds_Calculator_3-way'!B982,'True_Odds_Calculator_3-way'!C982,'Log_working_3-way'!B$1,'Log_working_3-way'!B$2)</f>
        <v>#NAME?</v>
      </c>
      <c r="F990" s="6" t="e">
        <f ca="1">IF('Log_working_3-way'!D990="","",1/'True_Odds_Calculator_3-way'!N982+1/'True_Odds_Calculator_3-way'!O982+1/'True_Odds_Calculator_3-way'!#REF!-1)</f>
        <v>#NAME?</v>
      </c>
      <c r="H990" s="6" t="e">
        <f ca="1">IF('Log_working_3-way'!$D990="","",'True_Odds_Calculator_3-way'!N982/'True_Odds_Calculator_3-way'!A982-1)</f>
        <v>#NAME?</v>
      </c>
      <c r="I990" s="6" t="e">
        <f ca="1">IF('Log_working_3-way'!$D990="","",'True_Odds_Calculator_3-way'!O982/'True_Odds_Calculator_3-way'!B982-1)</f>
        <v>#NAME?</v>
      </c>
      <c r="J990" s="6" t="e">
        <f ca="1">IF('Log_working_3-way'!$D990="","",'True_Odds_Calculator_3-way'!#REF!/'True_Odds_Calculator_3-way'!C982-1)</f>
        <v>#NAME?</v>
      </c>
      <c r="K990" s="6" t="e">
        <f ca="1">IF('Log_working_3-way'!$D990="","",1/'True_Odds_Calculator_3-way'!A982+1/'True_Odds_Calculator_3-way'!B982+1/'True_Odds_Calculator_3-way'!C982-1)</f>
        <v>#NAME?</v>
      </c>
    </row>
    <row r="991" spans="4:11" x14ac:dyDescent="0.25">
      <c r="D991" t="e">
        <f ca="1">solve_for_c('True_Odds_Calculator_3-way'!A983,'True_Odds_Calculator_3-way'!B983,'True_Odds_Calculator_3-way'!C983,'Log_working_3-way'!B$1,'Log_working_3-way'!B$2)</f>
        <v>#NAME?</v>
      </c>
      <c r="F991" s="6" t="e">
        <f ca="1">IF('Log_working_3-way'!D991="","",1/'True_Odds_Calculator_3-way'!N983+1/'True_Odds_Calculator_3-way'!O983+1/'True_Odds_Calculator_3-way'!#REF!-1)</f>
        <v>#NAME?</v>
      </c>
      <c r="H991" s="6" t="e">
        <f ca="1">IF('Log_working_3-way'!$D991="","",'True_Odds_Calculator_3-way'!N983/'True_Odds_Calculator_3-way'!A983-1)</f>
        <v>#NAME?</v>
      </c>
      <c r="I991" s="6" t="e">
        <f ca="1">IF('Log_working_3-way'!$D991="","",'True_Odds_Calculator_3-way'!O983/'True_Odds_Calculator_3-way'!B983-1)</f>
        <v>#NAME?</v>
      </c>
      <c r="J991" s="6" t="e">
        <f ca="1">IF('Log_working_3-way'!$D991="","",'True_Odds_Calculator_3-way'!#REF!/'True_Odds_Calculator_3-way'!C983-1)</f>
        <v>#NAME?</v>
      </c>
      <c r="K991" s="6" t="e">
        <f ca="1">IF('Log_working_3-way'!$D991="","",1/'True_Odds_Calculator_3-way'!A983+1/'True_Odds_Calculator_3-way'!B983+1/'True_Odds_Calculator_3-way'!C983-1)</f>
        <v>#NAME?</v>
      </c>
    </row>
    <row r="992" spans="4:11" x14ac:dyDescent="0.25">
      <c r="D992" t="e">
        <f ca="1">solve_for_c('True_Odds_Calculator_3-way'!A984,'True_Odds_Calculator_3-way'!B984,'True_Odds_Calculator_3-way'!C984,'Log_working_3-way'!B$1,'Log_working_3-way'!B$2)</f>
        <v>#NAME?</v>
      </c>
      <c r="F992" s="6" t="e">
        <f ca="1">IF('Log_working_3-way'!D992="","",1/'True_Odds_Calculator_3-way'!N984+1/'True_Odds_Calculator_3-way'!O984+1/'True_Odds_Calculator_3-way'!#REF!-1)</f>
        <v>#NAME?</v>
      </c>
      <c r="H992" s="6" t="e">
        <f ca="1">IF('Log_working_3-way'!$D992="","",'True_Odds_Calculator_3-way'!N984/'True_Odds_Calculator_3-way'!A984-1)</f>
        <v>#NAME?</v>
      </c>
      <c r="I992" s="6" t="e">
        <f ca="1">IF('Log_working_3-way'!$D992="","",'True_Odds_Calculator_3-way'!O984/'True_Odds_Calculator_3-way'!B984-1)</f>
        <v>#NAME?</v>
      </c>
      <c r="J992" s="6" t="e">
        <f ca="1">IF('Log_working_3-way'!$D992="","",'True_Odds_Calculator_3-way'!#REF!/'True_Odds_Calculator_3-way'!C984-1)</f>
        <v>#NAME?</v>
      </c>
      <c r="K992" s="6" t="e">
        <f ca="1">IF('Log_working_3-way'!$D992="","",1/'True_Odds_Calculator_3-way'!A984+1/'True_Odds_Calculator_3-way'!B984+1/'True_Odds_Calculator_3-way'!C984-1)</f>
        <v>#NAME?</v>
      </c>
    </row>
    <row r="993" spans="4:11" x14ac:dyDescent="0.25">
      <c r="D993" t="e">
        <f ca="1">solve_for_c('True_Odds_Calculator_3-way'!A985,'True_Odds_Calculator_3-way'!B985,'True_Odds_Calculator_3-way'!C985,'Log_working_3-way'!B$1,'Log_working_3-way'!B$2)</f>
        <v>#NAME?</v>
      </c>
      <c r="F993" s="6" t="e">
        <f ca="1">IF('Log_working_3-way'!D993="","",1/'True_Odds_Calculator_3-way'!N985+1/'True_Odds_Calculator_3-way'!O985+1/'True_Odds_Calculator_3-way'!#REF!-1)</f>
        <v>#NAME?</v>
      </c>
      <c r="H993" s="6" t="e">
        <f ca="1">IF('Log_working_3-way'!$D993="","",'True_Odds_Calculator_3-way'!N985/'True_Odds_Calculator_3-way'!A985-1)</f>
        <v>#NAME?</v>
      </c>
      <c r="I993" s="6" t="e">
        <f ca="1">IF('Log_working_3-way'!$D993="","",'True_Odds_Calculator_3-way'!O985/'True_Odds_Calculator_3-way'!B985-1)</f>
        <v>#NAME?</v>
      </c>
      <c r="J993" s="6" t="e">
        <f ca="1">IF('Log_working_3-way'!$D993="","",'True_Odds_Calculator_3-way'!#REF!/'True_Odds_Calculator_3-way'!C985-1)</f>
        <v>#NAME?</v>
      </c>
      <c r="K993" s="6" t="e">
        <f ca="1">IF('Log_working_3-way'!$D993="","",1/'True_Odds_Calculator_3-way'!A985+1/'True_Odds_Calculator_3-way'!B985+1/'True_Odds_Calculator_3-way'!C985-1)</f>
        <v>#NAME?</v>
      </c>
    </row>
    <row r="994" spans="4:11" x14ac:dyDescent="0.25">
      <c r="D994" t="e">
        <f ca="1">solve_for_c('True_Odds_Calculator_3-way'!A986,'True_Odds_Calculator_3-way'!B986,'True_Odds_Calculator_3-way'!C986,'Log_working_3-way'!B$1,'Log_working_3-way'!B$2)</f>
        <v>#NAME?</v>
      </c>
      <c r="F994" s="6" t="e">
        <f ca="1">IF('Log_working_3-way'!D994="","",1/'True_Odds_Calculator_3-way'!N986+1/'True_Odds_Calculator_3-way'!O986+1/'True_Odds_Calculator_3-way'!#REF!-1)</f>
        <v>#NAME?</v>
      </c>
      <c r="H994" s="6" t="e">
        <f ca="1">IF('Log_working_3-way'!$D994="","",'True_Odds_Calculator_3-way'!N986/'True_Odds_Calculator_3-way'!A986-1)</f>
        <v>#NAME?</v>
      </c>
      <c r="I994" s="6" t="e">
        <f ca="1">IF('Log_working_3-way'!$D994="","",'True_Odds_Calculator_3-way'!O986/'True_Odds_Calculator_3-way'!B986-1)</f>
        <v>#NAME?</v>
      </c>
      <c r="J994" s="6" t="e">
        <f ca="1">IF('Log_working_3-way'!$D994="","",'True_Odds_Calculator_3-way'!#REF!/'True_Odds_Calculator_3-way'!C986-1)</f>
        <v>#NAME?</v>
      </c>
      <c r="K994" s="6" t="e">
        <f ca="1">IF('Log_working_3-way'!$D994="","",1/'True_Odds_Calculator_3-way'!A986+1/'True_Odds_Calculator_3-way'!B986+1/'True_Odds_Calculator_3-way'!C986-1)</f>
        <v>#NAME?</v>
      </c>
    </row>
    <row r="995" spans="4:11" x14ac:dyDescent="0.25">
      <c r="D995" t="e">
        <f ca="1">solve_for_c('True_Odds_Calculator_3-way'!A987,'True_Odds_Calculator_3-way'!B987,'True_Odds_Calculator_3-way'!C987,'Log_working_3-way'!B$1,'Log_working_3-way'!B$2)</f>
        <v>#NAME?</v>
      </c>
      <c r="F995" s="6" t="e">
        <f ca="1">IF('Log_working_3-way'!D995="","",1/'True_Odds_Calculator_3-way'!N987+1/'True_Odds_Calculator_3-way'!O987+1/'True_Odds_Calculator_3-way'!#REF!-1)</f>
        <v>#NAME?</v>
      </c>
      <c r="H995" s="6" t="e">
        <f ca="1">IF('Log_working_3-way'!$D995="","",'True_Odds_Calculator_3-way'!N987/'True_Odds_Calculator_3-way'!A987-1)</f>
        <v>#NAME?</v>
      </c>
      <c r="I995" s="6" t="e">
        <f ca="1">IF('Log_working_3-way'!$D995="","",'True_Odds_Calculator_3-way'!O987/'True_Odds_Calculator_3-way'!B987-1)</f>
        <v>#NAME?</v>
      </c>
      <c r="J995" s="6" t="e">
        <f ca="1">IF('Log_working_3-way'!$D995="","",'True_Odds_Calculator_3-way'!#REF!/'True_Odds_Calculator_3-way'!C987-1)</f>
        <v>#NAME?</v>
      </c>
      <c r="K995" s="6" t="e">
        <f ca="1">IF('Log_working_3-way'!$D995="","",1/'True_Odds_Calculator_3-way'!A987+1/'True_Odds_Calculator_3-way'!B987+1/'True_Odds_Calculator_3-way'!C987-1)</f>
        <v>#NAME?</v>
      </c>
    </row>
    <row r="996" spans="4:11" x14ac:dyDescent="0.25">
      <c r="D996" t="e">
        <f ca="1">solve_for_c('True_Odds_Calculator_3-way'!A988,'True_Odds_Calculator_3-way'!B988,'True_Odds_Calculator_3-way'!C988,'Log_working_3-way'!B$1,'Log_working_3-way'!B$2)</f>
        <v>#NAME?</v>
      </c>
      <c r="F996" s="6" t="e">
        <f ca="1">IF('Log_working_3-way'!D996="","",1/'True_Odds_Calculator_3-way'!N988+1/'True_Odds_Calculator_3-way'!O988+1/'True_Odds_Calculator_3-way'!#REF!-1)</f>
        <v>#NAME?</v>
      </c>
      <c r="H996" s="6" t="e">
        <f ca="1">IF('Log_working_3-way'!$D996="","",'True_Odds_Calculator_3-way'!N988/'True_Odds_Calculator_3-way'!A988-1)</f>
        <v>#NAME?</v>
      </c>
      <c r="I996" s="6" t="e">
        <f ca="1">IF('Log_working_3-way'!$D996="","",'True_Odds_Calculator_3-way'!O988/'True_Odds_Calculator_3-way'!B988-1)</f>
        <v>#NAME?</v>
      </c>
      <c r="J996" s="6" t="e">
        <f ca="1">IF('Log_working_3-way'!$D996="","",'True_Odds_Calculator_3-way'!#REF!/'True_Odds_Calculator_3-way'!C988-1)</f>
        <v>#NAME?</v>
      </c>
      <c r="K996" s="6" t="e">
        <f ca="1">IF('Log_working_3-way'!$D996="","",1/'True_Odds_Calculator_3-way'!A988+1/'True_Odds_Calculator_3-way'!B988+1/'True_Odds_Calculator_3-way'!C988-1)</f>
        <v>#NAME?</v>
      </c>
    </row>
    <row r="997" spans="4:11" x14ac:dyDescent="0.25">
      <c r="D997" t="e">
        <f ca="1">solve_for_c('True_Odds_Calculator_3-way'!A989,'True_Odds_Calculator_3-way'!B989,'True_Odds_Calculator_3-way'!C989,'Log_working_3-way'!B$1,'Log_working_3-way'!B$2)</f>
        <v>#NAME?</v>
      </c>
      <c r="F997" s="6" t="e">
        <f ca="1">IF('Log_working_3-way'!D997="","",1/'True_Odds_Calculator_3-way'!N989+1/'True_Odds_Calculator_3-way'!O989+1/'True_Odds_Calculator_3-way'!#REF!-1)</f>
        <v>#NAME?</v>
      </c>
      <c r="H997" s="6" t="e">
        <f ca="1">IF('Log_working_3-way'!$D997="","",'True_Odds_Calculator_3-way'!N989/'True_Odds_Calculator_3-way'!A989-1)</f>
        <v>#NAME?</v>
      </c>
      <c r="I997" s="6" t="e">
        <f ca="1">IF('Log_working_3-way'!$D997="","",'True_Odds_Calculator_3-way'!O989/'True_Odds_Calculator_3-way'!B989-1)</f>
        <v>#NAME?</v>
      </c>
      <c r="J997" s="6" t="e">
        <f ca="1">IF('Log_working_3-way'!$D997="","",'True_Odds_Calculator_3-way'!#REF!/'True_Odds_Calculator_3-way'!C989-1)</f>
        <v>#NAME?</v>
      </c>
      <c r="K997" s="6" t="e">
        <f ca="1">IF('Log_working_3-way'!$D997="","",1/'True_Odds_Calculator_3-way'!A989+1/'True_Odds_Calculator_3-way'!B989+1/'True_Odds_Calculator_3-way'!C989-1)</f>
        <v>#NAME?</v>
      </c>
    </row>
    <row r="998" spans="4:11" x14ac:dyDescent="0.25">
      <c r="D998" t="e">
        <f ca="1">solve_for_c('True_Odds_Calculator_3-way'!A990,'True_Odds_Calculator_3-way'!B990,'True_Odds_Calculator_3-way'!C990,'Log_working_3-way'!B$1,'Log_working_3-way'!B$2)</f>
        <v>#NAME?</v>
      </c>
      <c r="F998" s="6" t="e">
        <f ca="1">IF('Log_working_3-way'!D998="","",1/'True_Odds_Calculator_3-way'!N990+1/'True_Odds_Calculator_3-way'!O990+1/'True_Odds_Calculator_3-way'!#REF!-1)</f>
        <v>#NAME?</v>
      </c>
      <c r="H998" s="6" t="e">
        <f ca="1">IF('Log_working_3-way'!$D998="","",'True_Odds_Calculator_3-way'!N990/'True_Odds_Calculator_3-way'!A990-1)</f>
        <v>#NAME?</v>
      </c>
      <c r="I998" s="6" t="e">
        <f ca="1">IF('Log_working_3-way'!$D998="","",'True_Odds_Calculator_3-way'!O990/'True_Odds_Calculator_3-way'!B990-1)</f>
        <v>#NAME?</v>
      </c>
      <c r="J998" s="6" t="e">
        <f ca="1">IF('Log_working_3-way'!$D998="","",'True_Odds_Calculator_3-way'!#REF!/'True_Odds_Calculator_3-way'!C990-1)</f>
        <v>#NAME?</v>
      </c>
      <c r="K998" s="6" t="e">
        <f ca="1">IF('Log_working_3-way'!$D998="","",1/'True_Odds_Calculator_3-way'!A990+1/'True_Odds_Calculator_3-way'!B990+1/'True_Odds_Calculator_3-way'!C990-1)</f>
        <v>#NAME?</v>
      </c>
    </row>
    <row r="999" spans="4:11" x14ac:dyDescent="0.25">
      <c r="D999" t="e">
        <f ca="1">solve_for_c('True_Odds_Calculator_3-way'!A991,'True_Odds_Calculator_3-way'!B991,'True_Odds_Calculator_3-way'!C991,'Log_working_3-way'!B$1,'Log_working_3-way'!B$2)</f>
        <v>#NAME?</v>
      </c>
      <c r="F999" s="6" t="e">
        <f ca="1">IF('Log_working_3-way'!D999="","",1/'True_Odds_Calculator_3-way'!N991+1/'True_Odds_Calculator_3-way'!O991+1/'True_Odds_Calculator_3-way'!#REF!-1)</f>
        <v>#NAME?</v>
      </c>
      <c r="H999" s="6" t="e">
        <f ca="1">IF('Log_working_3-way'!$D999="","",'True_Odds_Calculator_3-way'!N991/'True_Odds_Calculator_3-way'!A991-1)</f>
        <v>#NAME?</v>
      </c>
      <c r="I999" s="6" t="e">
        <f ca="1">IF('Log_working_3-way'!$D999="","",'True_Odds_Calculator_3-way'!O991/'True_Odds_Calculator_3-way'!B991-1)</f>
        <v>#NAME?</v>
      </c>
      <c r="J999" s="6" t="e">
        <f ca="1">IF('Log_working_3-way'!$D999="","",'True_Odds_Calculator_3-way'!#REF!/'True_Odds_Calculator_3-way'!C991-1)</f>
        <v>#NAME?</v>
      </c>
      <c r="K999" s="6" t="e">
        <f ca="1">IF('Log_working_3-way'!$D999="","",1/'True_Odds_Calculator_3-way'!A991+1/'True_Odds_Calculator_3-way'!B991+1/'True_Odds_Calculator_3-way'!C991-1)</f>
        <v>#NAME?</v>
      </c>
    </row>
    <row r="1000" spans="4:11" x14ac:dyDescent="0.25">
      <c r="D1000" t="e">
        <f ca="1">solve_for_c('True_Odds_Calculator_3-way'!A992,'True_Odds_Calculator_3-way'!B992,'True_Odds_Calculator_3-way'!C992,'Log_working_3-way'!B$1,'Log_working_3-way'!B$2)</f>
        <v>#NAME?</v>
      </c>
      <c r="F1000" s="6" t="e">
        <f ca="1">IF('Log_working_3-way'!D1000="","",1/'True_Odds_Calculator_3-way'!N992+1/'True_Odds_Calculator_3-way'!O992+1/'True_Odds_Calculator_3-way'!#REF!-1)</f>
        <v>#NAME?</v>
      </c>
      <c r="H1000" s="6" t="e">
        <f ca="1">IF('Log_working_3-way'!$D1000="","",'True_Odds_Calculator_3-way'!N992/'True_Odds_Calculator_3-way'!A992-1)</f>
        <v>#NAME?</v>
      </c>
      <c r="I1000" s="6" t="e">
        <f ca="1">IF('Log_working_3-way'!$D1000="","",'True_Odds_Calculator_3-way'!O992/'True_Odds_Calculator_3-way'!B992-1)</f>
        <v>#NAME?</v>
      </c>
      <c r="J1000" s="6" t="e">
        <f ca="1">IF('Log_working_3-way'!$D1000="","",'True_Odds_Calculator_3-way'!#REF!/'True_Odds_Calculator_3-way'!C992-1)</f>
        <v>#NAME?</v>
      </c>
      <c r="K1000" s="6" t="e">
        <f ca="1">IF('Log_working_3-way'!$D1000="","",1/'True_Odds_Calculator_3-way'!A992+1/'True_Odds_Calculator_3-way'!B992+1/'True_Odds_Calculator_3-way'!C992-1)</f>
        <v>#NAME?</v>
      </c>
    </row>
    <row r="1001" spans="4:11" x14ac:dyDescent="0.25">
      <c r="D1001" t="e">
        <f ca="1">solve_for_c('True_Odds_Calculator_3-way'!A993,'True_Odds_Calculator_3-way'!B993,'True_Odds_Calculator_3-way'!C993,'Log_working_3-way'!B$1,'Log_working_3-way'!B$2)</f>
        <v>#NAME?</v>
      </c>
      <c r="F1001" s="6" t="e">
        <f ca="1">IF('Log_working_3-way'!D1001="","",1/'True_Odds_Calculator_3-way'!N993+1/'True_Odds_Calculator_3-way'!O993+1/'True_Odds_Calculator_3-way'!#REF!-1)</f>
        <v>#NAME?</v>
      </c>
      <c r="H1001" s="6" t="e">
        <f ca="1">IF('Log_working_3-way'!$D1001="","",'True_Odds_Calculator_3-way'!N993/'True_Odds_Calculator_3-way'!A993-1)</f>
        <v>#NAME?</v>
      </c>
      <c r="I1001" s="6" t="e">
        <f ca="1">IF('Log_working_3-way'!$D1001="","",'True_Odds_Calculator_3-way'!O993/'True_Odds_Calculator_3-way'!B993-1)</f>
        <v>#NAME?</v>
      </c>
      <c r="J1001" s="6" t="e">
        <f ca="1">IF('Log_working_3-way'!$D1001="","",'True_Odds_Calculator_3-way'!#REF!/'True_Odds_Calculator_3-way'!C993-1)</f>
        <v>#NAME?</v>
      </c>
      <c r="K1001" s="6" t="e">
        <f ca="1">IF('Log_working_3-way'!$D1001="","",1/'True_Odds_Calculator_3-way'!A993+1/'True_Odds_Calculator_3-way'!B993+1/'True_Odds_Calculator_3-way'!C993-1)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3.91</v>
      </c>
      <c r="B2" s="4">
        <f>IF('True_Odds_Calculator_3-way'!B3="","",'True_Odds_Calculator_3-way'!B3)</f>
        <v>3.12</v>
      </c>
      <c r="C2" s="4">
        <f>IF('True_Odds_Calculator_3-way'!C3="","",'True_Odds_Calculator_3-way'!C3)</f>
        <v>2.1800000000000002</v>
      </c>
      <c r="D2" s="9">
        <f>(K2/(AR2+K2-(AR2*K2)))</f>
        <v>0.24566349202683119</v>
      </c>
      <c r="E2" s="9">
        <f>(L2/(AR2+L2-(AR2*L2)))</f>
        <v>0.30892733454977711</v>
      </c>
      <c r="F2" s="9">
        <f>(M2/(AR2+M2-(AR2*M2)))</f>
        <v>0.4454091734233917</v>
      </c>
      <c r="G2" s="9">
        <f>AR2</f>
        <v>1.0551920659829346</v>
      </c>
      <c r="H2" s="9">
        <f>IF(A2="","",1/D2)</f>
        <v>4.0706089120103393</v>
      </c>
      <c r="I2" s="9">
        <f>IF(B2="","",1/E2)</f>
        <v>3.2370071798838218</v>
      </c>
      <c r="J2" s="9">
        <f>IF(C2="","",1/F2)</f>
        <v>2.2451266378598627</v>
      </c>
      <c r="K2" s="11">
        <f>1/A2</f>
        <v>0.25575447570332482</v>
      </c>
      <c r="L2" s="11">
        <f>1/B2</f>
        <v>0.32051282051282048</v>
      </c>
      <c r="M2" s="11">
        <f>1/C2</f>
        <v>0.4587155963302752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-0.27373038749420187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0.23350907053011746</v>
      </c>
      <c r="Q2" s="11">
        <f>2*'OddsRatio_working_3-way'!K2*'OddsRatio_working_3-way'!L2*'OddsRatio_working_3-way'!M2</f>
        <v>7.5204209510504813E-2</v>
      </c>
      <c r="R2" s="11">
        <f>O2/N2</f>
        <v>0</v>
      </c>
      <c r="S2" s="11">
        <f>P2/N2</f>
        <v>-0.85306228755864244</v>
      </c>
      <c r="T2" s="11">
        <f>Q2/N2</f>
        <v>-0.27473825686268677</v>
      </c>
      <c r="U2" s="11">
        <f>'OddsRatio_working_3-way'!S2-'OddsRatio_working_3-way'!R2^2/3</f>
        <v>-0.85306228755864244</v>
      </c>
      <c r="V2" s="11">
        <f>'OddsRatio_working_3-way'!S2*'OddsRatio_working_3-way'!R2/3-2*'OddsRatio_working_3-way'!R2^3/27-'OddsRatio_working_3-way'!T2</f>
        <v>0.27473825686268677</v>
      </c>
      <c r="W2" s="11">
        <f>'OddsRatio_working_3-way'!V2^2+4*'OddsRatio_working_3-way'!U2^3/27</f>
        <v>-1.6487253163202722E-2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0.15163143057027323</v>
      </c>
      <c r="Y2" s="11">
        <f>IF('OddsRatio_working_3-way'!W2&gt;=0,IF('OddsRatio_working_3-way'!V2+SQRT('OddsRatio_working_3-way'!W2)&gt;0,0,PI()),ACOS('OddsRatio_working_3-way'!V2/(2*'OddsRatio_working_3-way'!X2)))</f>
        <v>0.43719942098951403</v>
      </c>
      <c r="Z2" s="11">
        <f>'OddsRatio_working_3-way'!X2^(1/3)*COS('OddsRatio_working_3-way'!Y2/3)</f>
        <v>0.52759603299146729</v>
      </c>
      <c r="AA2" s="11">
        <f>'OddsRatio_working_3-way'!X2^(1/3)*COS(('OddsRatio_working_3-way'!Y2+2*PI())/3)</f>
        <v>-0.33086060941019368</v>
      </c>
      <c r="AB2" s="11">
        <f>'OddsRatio_working_3-way'!X2^(1/3)*COS(('OddsRatio_working_3-way'!Y2+4*PI())/3)</f>
        <v>-0.19673542358127369</v>
      </c>
      <c r="AC2" s="11">
        <f>'OddsRatio_working_3-way'!X2^(1/3)*SIN('OddsRatio_working_3-way'!Y2/3)</f>
        <v>7.743721214343556E-2</v>
      </c>
      <c r="AD2" s="11">
        <f>'OddsRatio_working_3-way'!X2^(1/3)*SIN(('OddsRatio_working_3-way'!Y2+2*PI())/3)</f>
        <v>0.41819296143478568</v>
      </c>
      <c r="AE2" s="11">
        <f>'OddsRatio_working_3-way'!X2^(1/3)*SIN(('OddsRatio_working_3-way'!Y2+4*PI())/3)</f>
        <v>-0.49563017357822126</v>
      </c>
      <c r="AF2" s="11">
        <f>-'OddsRatio_working_3-way'!U2/(3*'OddsRatio_working_3-way'!X2^(1/3))*COS(('OddsRatio_working_3-way'!Y2)/3)</f>
        <v>0.52759603299146718</v>
      </c>
      <c r="AG2" s="11">
        <f>-'OddsRatio_working_3-way'!U2/(3*'OddsRatio_working_3-way'!X2^(1/3))*COS(('OddsRatio_working_3-way'!Y2+2*PI())/3)</f>
        <v>-0.33086060941019363</v>
      </c>
      <c r="AH2" s="11">
        <f>-'OddsRatio_working_3-way'!U2/(3*'OddsRatio_working_3-way'!X2^(1/3))*COS(('OddsRatio_working_3-way'!Y2+4*PI())/3)</f>
        <v>-0.19673542358127366</v>
      </c>
      <c r="AI2" s="11">
        <f>'OddsRatio_working_3-way'!U2/(3*'OddsRatio_working_3-way'!X2^(1/3))*SIN(('OddsRatio_working_3-way'!Y2)/3)</f>
        <v>-7.7437212143435546E-2</v>
      </c>
      <c r="AJ2" s="11">
        <f>'OddsRatio_working_3-way'!U2/(3*'OddsRatio_working_3-way'!X2^(1/3))*SIN(('OddsRatio_working_3-way'!Y2+2*PI())/3)</f>
        <v>-0.41819296143478557</v>
      </c>
      <c r="AK2" s="11">
        <f>'OddsRatio_working_3-way'!U2/(3*'OddsRatio_working_3-way'!X2^(1/3))*SIN(('OddsRatio_working_3-way'!Y2+4*PI())/3)</f>
        <v>0.49563017357822114</v>
      </c>
      <c r="AL2" s="11">
        <f>'OddsRatio_working_3-way'!Z2+'OddsRatio_working_3-way'!AF2</f>
        <v>1.0551920659829346</v>
      </c>
      <c r="AM2" s="11">
        <f>'OddsRatio_working_3-way'!AA2+'OddsRatio_working_3-way'!AG2</f>
        <v>-0.66172121882038737</v>
      </c>
      <c r="AN2" s="11">
        <f>'OddsRatio_working_3-way'!AB2+'OddsRatio_working_3-way'!AH2</f>
        <v>-0.39347084716254732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1.0551920659829346</v>
      </c>
      <c r="AS2" s="11">
        <f>IF(('OddsRatio_working_3-way'!X2=0),IF(Q2&gt;0,-Q2^(1/3),(-Q2)^(1/3)),'OddsRatio_working_3-way'!AM2-'OddsRatio_working_3-way'!R2/3)</f>
        <v>-0.66172121882038737</v>
      </c>
      <c r="AT2" s="11">
        <f>IF(('OddsRatio_working_3-way'!X2=0),IF(Q2&gt;0,-Q2^(1/3),(-Q2)^(1/3)),'OddsRatio_working_3-way'!AN2-'OddsRatio_working_3-way'!R2/3)</f>
        <v>-0.39347084716254732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1.93</v>
      </c>
      <c r="B3" s="4">
        <f>IF('True_Odds_Calculator_3-way'!B4="","",'True_Odds_Calculator_3-way'!B4)</f>
        <v>3.7</v>
      </c>
      <c r="C3" s="4">
        <f>IF('True_Odds_Calculator_3-way'!C4="","",'True_Odds_Calculator_3-way'!C4)</f>
        <v>4.1500000000000004</v>
      </c>
      <c r="D3" s="9">
        <f t="shared" ref="D3" si="0">(K3/(AR3+K3-(AR3*K3)))</f>
        <v>0.50640591173211458</v>
      </c>
      <c r="E3" s="9">
        <f t="shared" ref="E3" si="1">(L3/(AR3+L3-(AR3*L3)))</f>
        <v>0.26111190400731871</v>
      </c>
      <c r="F3" s="9">
        <f t="shared" ref="F3" si="2">(M3/(AR3+M3-(AR3*M3)))</f>
        <v>0.23248218426056708</v>
      </c>
      <c r="G3" s="9">
        <f t="shared" ref="G3" si="3">AR3</f>
        <v>1.0480650386870014</v>
      </c>
      <c r="H3" s="9">
        <f t="shared" ref="H3" si="4">IF(A3="","",1/D3)</f>
        <v>1.9747004859789106</v>
      </c>
      <c r="I3" s="9">
        <f t="shared" ref="I3" si="5">IF(B3="","",1/E3)</f>
        <v>3.8297756044549045</v>
      </c>
      <c r="J3" s="9">
        <f t="shared" ref="J3" si="6">IF(C3="","",1/F3)</f>
        <v>4.3014048718640545</v>
      </c>
      <c r="K3" s="11">
        <f t="shared" ref="K3" si="7">1/A3</f>
        <v>0.5181347150259068</v>
      </c>
      <c r="L3" s="11">
        <f t="shared" ref="L3" si="8">1/B3</f>
        <v>0.27027027027027023</v>
      </c>
      <c r="M3" s="11">
        <f t="shared" ref="M3" si="9">1/C3</f>
        <v>0.24096385542168672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-0.26690096051479428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0.22878237498376086</v>
      </c>
      <c r="Q3" s="11">
        <f>2*'OddsRatio_working_3-way'!K3*'OddsRatio_working_3-way'!L3*'OddsRatio_working_3-way'!M3</f>
        <v>6.7487426248897003E-2</v>
      </c>
      <c r="R3" s="11">
        <f t="shared" ref="R3" si="10">O3/N3</f>
        <v>0</v>
      </c>
      <c r="S3" s="11">
        <f t="shared" ref="S3" si="11">P3/N3</f>
        <v>-0.85718078549619714</v>
      </c>
      <c r="T3" s="11">
        <f t="shared" ref="T3" si="12">Q3/N3</f>
        <v>-0.25285568893693128</v>
      </c>
      <c r="U3" s="11">
        <f>'OddsRatio_working_3-way'!S3-'OddsRatio_working_3-way'!R3^2/3</f>
        <v>-0.85718078549619714</v>
      </c>
      <c r="V3" s="11">
        <f>'OddsRatio_working_3-way'!S3*'OddsRatio_working_3-way'!R3/3-2*'OddsRatio_working_3-way'!R3^3/27-'OddsRatio_working_3-way'!T3</f>
        <v>0.25285568893693128</v>
      </c>
      <c r="W3" s="11">
        <f>'OddsRatio_working_3-way'!V3^2+4*'OddsRatio_working_3-way'!U3^3/27</f>
        <v>-2.9370846530097777E-2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0.1527308465551965</v>
      </c>
      <c r="Y3" s="11">
        <f>IF('OddsRatio_working_3-way'!W3&gt;=0,IF('OddsRatio_working_3-way'!V3+SQRT('OddsRatio_working_3-way'!W3)&gt;0,0,PI()),ACOS('OddsRatio_working_3-way'!V3/(2*'OddsRatio_working_3-way'!X3)))</f>
        <v>0.59565356616061371</v>
      </c>
      <c r="Z3" s="11">
        <f>'OddsRatio_working_3-way'!X3^(1/3)*COS('OddsRatio_working_3-way'!Y3/3)</f>
        <v>0.5240325193435007</v>
      </c>
      <c r="AA3" s="11">
        <f>'OddsRatio_working_3-way'!X3^(1/3)*COS(('OddsRatio_working_3-way'!Y3+2*PI())/3)</f>
        <v>-0.35332691281215306</v>
      </c>
      <c r="AB3" s="11">
        <f>'OddsRatio_working_3-way'!X3^(1/3)*COS(('OddsRatio_working_3-way'!Y3+4*PI())/3)</f>
        <v>-0.17070560653134778</v>
      </c>
      <c r="AC3" s="11">
        <f>'OddsRatio_working_3-way'!X3^(1/3)*SIN('OddsRatio_working_3-way'!Y3/3)</f>
        <v>0.10543646034098403</v>
      </c>
      <c r="AD3" s="11">
        <f>'OddsRatio_working_3-way'!X3^(1/3)*SIN(('OddsRatio_working_3-way'!Y3+2*PI())/3)</f>
        <v>0.40110724399013986</v>
      </c>
      <c r="AE3" s="11">
        <f>'OddsRatio_working_3-way'!X3^(1/3)*SIN(('OddsRatio_working_3-way'!Y3+4*PI())/3)</f>
        <v>-0.50654370433112383</v>
      </c>
      <c r="AF3" s="11">
        <f>-'OddsRatio_working_3-way'!U3/(3*'OddsRatio_working_3-way'!X3^(1/3))*COS(('OddsRatio_working_3-way'!Y3)/3)</f>
        <v>0.5240325193435007</v>
      </c>
      <c r="AG3" s="11">
        <f>-'OddsRatio_working_3-way'!U3/(3*'OddsRatio_working_3-way'!X3^(1/3))*COS(('OddsRatio_working_3-way'!Y3+2*PI())/3)</f>
        <v>-0.35332691281215306</v>
      </c>
      <c r="AH3" s="11">
        <f>-'OddsRatio_working_3-way'!U3/(3*'OddsRatio_working_3-way'!X3^(1/3))*COS(('OddsRatio_working_3-way'!Y3+4*PI())/3)</f>
        <v>-0.17070560653134778</v>
      </c>
      <c r="AI3" s="11">
        <f>'OddsRatio_working_3-way'!U3/(3*'OddsRatio_working_3-way'!X3^(1/3))*SIN(('OddsRatio_working_3-way'!Y3)/3)</f>
        <v>-0.10543646034098403</v>
      </c>
      <c r="AJ3" s="11">
        <f>'OddsRatio_working_3-way'!U3/(3*'OddsRatio_working_3-way'!X3^(1/3))*SIN(('OddsRatio_working_3-way'!Y3+2*PI())/3)</f>
        <v>-0.40110724399013986</v>
      </c>
      <c r="AK3" s="11">
        <f>'OddsRatio_working_3-way'!U3/(3*'OddsRatio_working_3-way'!X3^(1/3))*SIN(('OddsRatio_working_3-way'!Y3+4*PI())/3)</f>
        <v>0.50654370433112383</v>
      </c>
      <c r="AL3" s="11">
        <f>'OddsRatio_working_3-way'!Z3+'OddsRatio_working_3-way'!AF3</f>
        <v>1.0480650386870014</v>
      </c>
      <c r="AM3" s="11">
        <f>'OddsRatio_working_3-way'!AA3+'OddsRatio_working_3-way'!AG3</f>
        <v>-0.70665382562430612</v>
      </c>
      <c r="AN3" s="11">
        <f>'OddsRatio_working_3-way'!AB3+'OddsRatio_working_3-way'!AH3</f>
        <v>-0.34141121306269556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1.0480650386870014</v>
      </c>
      <c r="AS3" s="11">
        <f>IF(('OddsRatio_working_3-way'!X3=0),IF(Q3&gt;0,-Q3^(1/3),(-Q3)^(1/3)),'OddsRatio_working_3-way'!AM3-'OddsRatio_working_3-way'!R3/3)</f>
        <v>-0.70665382562430612</v>
      </c>
      <c r="AT3" s="11">
        <f>IF(('OddsRatio_working_3-way'!X3=0),IF(Q3&gt;0,-Q3^(1/3),(-Q3)^(1/3)),'OddsRatio_working_3-way'!AN3-'OddsRatio_working_3-way'!R3/3)</f>
        <v>-0.34141121306269556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3.64</v>
      </c>
      <c r="B4" s="4">
        <f>IF('True_Odds_Calculator_3-way'!B5="","",'True_Odds_Calculator_3-way'!B5)</f>
        <v>3.11</v>
      </c>
      <c r="C4" s="4">
        <f>IF('True_Odds_Calculator_3-way'!C5="","",'True_Odds_Calculator_3-way'!C5)</f>
        <v>2.3199999999999998</v>
      </c>
      <c r="D4" s="9">
        <f t="shared" ref="D4:D67" si="13">(K4/(AR4+K4-(AR4*K4)))</f>
        <v>0.26654027186239942</v>
      </c>
      <c r="E4" s="9">
        <f t="shared" ref="E4:E67" si="14">(L4/(AR4+L4-(AR4*L4)))</f>
        <v>0.31256466813218564</v>
      </c>
      <c r="F4" s="9">
        <f t="shared" ref="F4:F67" si="15">(M4/(AR4+M4-(AR4*M4)))</f>
        <v>0.42089506000541466</v>
      </c>
      <c r="G4" s="9">
        <f t="shared" ref="G4:G67" si="16">AR4</f>
        <v>1.0423402537122144</v>
      </c>
      <c r="H4" s="9">
        <f t="shared" ref="H4:H67" si="17">IF(A4="","",1/D4)</f>
        <v>3.7517782698002455</v>
      </c>
      <c r="I4" s="9">
        <f t="shared" ref="I4:I67" si="18">IF(B4="","",1/E4)</f>
        <v>3.1993379353327724</v>
      </c>
      <c r="J4" s="9">
        <f t="shared" ref="J4:J67" si="19">IF(C4="","",1/F4)</f>
        <v>2.375889134900123</v>
      </c>
      <c r="K4" s="11">
        <f t="shared" ref="K4:K67" si="20">1/A4</f>
        <v>0.27472527472527469</v>
      </c>
      <c r="L4" s="11">
        <f t="shared" ref="L4:L67" si="21">1/B4</f>
        <v>0.32154340836012862</v>
      </c>
      <c r="M4" s="11">
        <f t="shared" ref="M4:M67" si="22">1/C4</f>
        <v>0.43103448275862072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-0.27996939306397095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0.23112074753054909</v>
      </c>
      <c r="Q4" s="11">
        <f>2*'OddsRatio_working_3-way'!K4*'OddsRatio_working_3-way'!L4*'OddsRatio_working_3-way'!M4</f>
        <v>7.6151811377446144E-2</v>
      </c>
      <c r="R4" s="11">
        <f t="shared" ref="R4:R67" si="23">O4/N4</f>
        <v>0</v>
      </c>
      <c r="S4" s="11">
        <f t="shared" ref="S4:S67" si="24">P4/N4</f>
        <v>-0.82552147933449171</v>
      </c>
      <c r="T4" s="11">
        <f t="shared" ref="T4:T67" si="25">Q4/N4</f>
        <v>-0.27200048742487365</v>
      </c>
      <c r="U4" s="11">
        <f>'OddsRatio_working_3-way'!S4-'OddsRatio_working_3-way'!R4^2/3</f>
        <v>-0.82552147933449171</v>
      </c>
      <c r="V4" s="11">
        <f>'OddsRatio_working_3-way'!S4*'OddsRatio_working_3-way'!R4/3-2*'OddsRatio_working_3-way'!R4^3/27-'OddsRatio_working_3-way'!T4</f>
        <v>0.27200048742487365</v>
      </c>
      <c r="W4" s="11">
        <f>'OddsRatio_working_3-way'!V4^2+4*'OddsRatio_working_3-way'!U4^3/27</f>
        <v>-9.3610820719126492E-3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0.14434797126326498</v>
      </c>
      <c r="Y4" s="11">
        <f>IF('OddsRatio_working_3-way'!W4&gt;=0,IF('OddsRatio_working_3-way'!V4+SQRT('OddsRatio_working_3-way'!W4)&gt;0,0,PI()),ACOS('OddsRatio_working_3-way'!V4/(2*'OddsRatio_working_3-way'!X4)))</f>
        <v>0.34175060969500359</v>
      </c>
      <c r="Z4" s="11">
        <f>'OddsRatio_working_3-way'!X4^(1/3)*COS('OddsRatio_working_3-way'!Y4/3)</f>
        <v>0.5211701268561072</v>
      </c>
      <c r="AA4" s="11">
        <f>'OddsRatio_working_3-way'!X4^(1/3)*COS(('OddsRatio_working_3-way'!Y4+2*PI())/3)</f>
        <v>-0.31222462179385291</v>
      </c>
      <c r="AB4" s="11">
        <f>'OddsRatio_working_3-way'!X4^(1/3)*COS(('OddsRatio_working_3-way'!Y4+4*PI())/3)</f>
        <v>-0.2089455050622544</v>
      </c>
      <c r="AC4" s="11">
        <f>'OddsRatio_working_3-way'!X4^(1/3)*SIN('OddsRatio_working_3-way'!Y4/3)</f>
        <v>5.9628225846655447E-2</v>
      </c>
      <c r="AD4" s="11">
        <f>'OddsRatio_working_3-way'!X4^(1/3)*SIN(('OddsRatio_working_3-way'!Y4+2*PI())/3)</f>
        <v>0.42153245662761973</v>
      </c>
      <c r="AE4" s="11">
        <f>'OddsRatio_working_3-way'!X4^(1/3)*SIN(('OddsRatio_working_3-way'!Y4+4*PI())/3)</f>
        <v>-0.4811606824742749</v>
      </c>
      <c r="AF4" s="11">
        <f>-'OddsRatio_working_3-way'!U4/(3*'OddsRatio_working_3-way'!X4^(1/3))*COS(('OddsRatio_working_3-way'!Y4)/3)</f>
        <v>0.5211701268561072</v>
      </c>
      <c r="AG4" s="11">
        <f>-'OddsRatio_working_3-way'!U4/(3*'OddsRatio_working_3-way'!X4^(1/3))*COS(('OddsRatio_working_3-way'!Y4+2*PI())/3)</f>
        <v>-0.31222462179385291</v>
      </c>
      <c r="AH4" s="11">
        <f>-'OddsRatio_working_3-way'!U4/(3*'OddsRatio_working_3-way'!X4^(1/3))*COS(('OddsRatio_working_3-way'!Y4+4*PI())/3)</f>
        <v>-0.2089455050622544</v>
      </c>
      <c r="AI4" s="11">
        <f>'OddsRatio_working_3-way'!U4/(3*'OddsRatio_working_3-way'!X4^(1/3))*SIN(('OddsRatio_working_3-way'!Y4)/3)</f>
        <v>-5.9628225846655447E-2</v>
      </c>
      <c r="AJ4" s="11">
        <f>'OddsRatio_working_3-way'!U4/(3*'OddsRatio_working_3-way'!X4^(1/3))*SIN(('OddsRatio_working_3-way'!Y4+2*PI())/3)</f>
        <v>-0.42153245662761973</v>
      </c>
      <c r="AK4" s="11">
        <f>'OddsRatio_working_3-way'!U4/(3*'OddsRatio_working_3-way'!X4^(1/3))*SIN(('OddsRatio_working_3-way'!Y4+4*PI())/3)</f>
        <v>0.4811606824742749</v>
      </c>
      <c r="AL4" s="11">
        <f>'OddsRatio_working_3-way'!Z4+'OddsRatio_working_3-way'!AF4</f>
        <v>1.0423402537122144</v>
      </c>
      <c r="AM4" s="11">
        <f>'OddsRatio_working_3-way'!AA4+'OddsRatio_working_3-way'!AG4</f>
        <v>-0.62444924358770582</v>
      </c>
      <c r="AN4" s="11">
        <f>'OddsRatio_working_3-way'!AB4+'OddsRatio_working_3-way'!AH4</f>
        <v>-0.4178910101245088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1.0423402537122144</v>
      </c>
      <c r="AS4" s="11">
        <f>IF(('OddsRatio_working_3-way'!X4=0),IF(Q4&gt;0,-Q4^(1/3),(-Q4)^(1/3)),'OddsRatio_working_3-way'!AM4-'OddsRatio_working_3-way'!R4/3)</f>
        <v>-0.62444924358770582</v>
      </c>
      <c r="AT4" s="11">
        <f>IF(('OddsRatio_working_3-way'!X4=0),IF(Q4&gt;0,-Q4^(1/3),(-Q4)^(1/3)),'OddsRatio_working_3-way'!AN4-'OddsRatio_working_3-way'!R4/3)</f>
        <v>-0.4178910101245088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3.6</v>
      </c>
      <c r="B5" s="4">
        <f>IF('True_Odds_Calculator_3-way'!B6="","",'True_Odds_Calculator_3-way'!B6)</f>
        <v>3.32</v>
      </c>
      <c r="C5" s="4">
        <f>IF('True_Odds_Calculator_3-way'!C6="","",'True_Odds_Calculator_3-way'!C6)</f>
        <v>2.2200000000000002</v>
      </c>
      <c r="D5" s="9">
        <f t="shared" si="13"/>
        <v>0.26884172106831328</v>
      </c>
      <c r="E5" s="9">
        <f t="shared" si="14"/>
        <v>0.29181963481690409</v>
      </c>
      <c r="F5" s="9">
        <f t="shared" si="15"/>
        <v>0.43933864411478268</v>
      </c>
      <c r="G5" s="9">
        <f t="shared" si="16"/>
        <v>1.0460233685030462</v>
      </c>
      <c r="H5" s="9">
        <f t="shared" si="17"/>
        <v>3.7196607581079193</v>
      </c>
      <c r="I5" s="9">
        <f t="shared" si="18"/>
        <v>3.4267742149270672</v>
      </c>
      <c r="J5" s="9">
        <f t="shared" si="19"/>
        <v>2.2761485095737162</v>
      </c>
      <c r="K5" s="11">
        <f t="shared" si="20"/>
        <v>0.27777777777777779</v>
      </c>
      <c r="L5" s="11">
        <f t="shared" si="21"/>
        <v>0.30120481927710846</v>
      </c>
      <c r="M5" s="11">
        <f t="shared" si="22"/>
        <v>0.4504504504504504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-0.27734963879542196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0.23140610490008079</v>
      </c>
      <c r="Q5" s="11">
        <f>2*'OddsRatio_working_3-way'!K5*'OddsRatio_working_3-way'!L5*'OddsRatio_working_3-way'!M5</f>
        <v>7.5376581400677795E-2</v>
      </c>
      <c r="R5" s="11">
        <f t="shared" si="23"/>
        <v>0</v>
      </c>
      <c r="S5" s="11">
        <f t="shared" si="24"/>
        <v>-0.83434795842936016</v>
      </c>
      <c r="T5" s="11">
        <f t="shared" si="25"/>
        <v>-0.27177457929295123</v>
      </c>
      <c r="U5" s="11">
        <f>'OddsRatio_working_3-way'!S5-'OddsRatio_working_3-way'!R5^2/3</f>
        <v>-0.83434795842936016</v>
      </c>
      <c r="V5" s="11">
        <f>'OddsRatio_working_3-way'!S5*'OddsRatio_working_3-way'!R5/3-2*'OddsRatio_working_3-way'!R5^3/27-'OddsRatio_working_3-way'!T5</f>
        <v>0.27177457929295123</v>
      </c>
      <c r="W5" s="11">
        <f>'OddsRatio_working_3-way'!V5^2+4*'OddsRatio_working_3-way'!U5^3/27</f>
        <v>-1.2185997411891455E-2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0.14666920208563905</v>
      </c>
      <c r="Y5" s="11">
        <f>IF('OddsRatio_working_3-way'!W5&gt;=0,IF('OddsRatio_working_3-way'!V5+SQRT('OddsRatio_working_3-way'!W5)&gt;0,0,PI()),ACOS('OddsRatio_working_3-way'!V5/(2*'OddsRatio_working_3-way'!X5)))</f>
        <v>0.38582513175702182</v>
      </c>
      <c r="Z5" s="11">
        <f>'OddsRatio_working_3-way'!X5^(1/3)*COS('OddsRatio_working_3-way'!Y5/3)</f>
        <v>0.52301168425152311</v>
      </c>
      <c r="AA5" s="11">
        <f>'OddsRatio_working_3-way'!X5^(1/3)*COS(('OddsRatio_working_3-way'!Y5+2*PI())/3)</f>
        <v>-0.32008120562978842</v>
      </c>
      <c r="AB5" s="11">
        <f>'OddsRatio_working_3-way'!X5^(1/3)*COS(('OddsRatio_working_3-way'!Y5+4*PI())/3)</f>
        <v>-0.20293047862173458</v>
      </c>
      <c r="AC5" s="11">
        <f>'OddsRatio_working_3-way'!X5^(1/3)*SIN('OddsRatio_working_3-way'!Y5/3)</f>
        <v>6.7637003773860241E-2</v>
      </c>
      <c r="AD5" s="11">
        <f>'OddsRatio_working_3-way'!X5^(1/3)*SIN(('OddsRatio_working_3-way'!Y5+2*PI())/3)</f>
        <v>0.41912290315097456</v>
      </c>
      <c r="AE5" s="11">
        <f>'OddsRatio_working_3-way'!X5^(1/3)*SIN(('OddsRatio_working_3-way'!Y5+4*PI())/3)</f>
        <v>-0.48675990692483478</v>
      </c>
      <c r="AF5" s="11">
        <f>-'OddsRatio_working_3-way'!U5/(3*'OddsRatio_working_3-way'!X5^(1/3))*COS(('OddsRatio_working_3-way'!Y5)/3)</f>
        <v>0.52301168425152311</v>
      </c>
      <c r="AG5" s="11">
        <f>-'OddsRatio_working_3-way'!U5/(3*'OddsRatio_working_3-way'!X5^(1/3))*COS(('OddsRatio_working_3-way'!Y5+2*PI())/3)</f>
        <v>-0.32008120562978842</v>
      </c>
      <c r="AH5" s="11">
        <f>-'OddsRatio_working_3-way'!U5/(3*'OddsRatio_working_3-way'!X5^(1/3))*COS(('OddsRatio_working_3-way'!Y5+4*PI())/3)</f>
        <v>-0.20293047862173458</v>
      </c>
      <c r="AI5" s="11">
        <f>'OddsRatio_working_3-way'!U5/(3*'OddsRatio_working_3-way'!X5^(1/3))*SIN(('OddsRatio_working_3-way'!Y5)/3)</f>
        <v>-6.7637003773860241E-2</v>
      </c>
      <c r="AJ5" s="11">
        <f>'OddsRatio_working_3-way'!U5/(3*'OddsRatio_working_3-way'!X5^(1/3))*SIN(('OddsRatio_working_3-way'!Y5+2*PI())/3)</f>
        <v>-0.41912290315097456</v>
      </c>
      <c r="AK5" s="11">
        <f>'OddsRatio_working_3-way'!U5/(3*'OddsRatio_working_3-way'!X5^(1/3))*SIN(('OddsRatio_working_3-way'!Y5+4*PI())/3)</f>
        <v>0.48675990692483478</v>
      </c>
      <c r="AL5" s="11">
        <f>'OddsRatio_working_3-way'!Z5+'OddsRatio_working_3-way'!AF5</f>
        <v>1.0460233685030462</v>
      </c>
      <c r="AM5" s="11">
        <f>'OddsRatio_working_3-way'!AA5+'OddsRatio_working_3-way'!AG5</f>
        <v>-0.64016241125957685</v>
      </c>
      <c r="AN5" s="11">
        <f>'OddsRatio_working_3-way'!AB5+'OddsRatio_working_3-way'!AH5</f>
        <v>-0.40586095724346916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1.0460233685030462</v>
      </c>
      <c r="AS5" s="11">
        <f>IF(('OddsRatio_working_3-way'!X5=0),IF(Q5&gt;0,-Q5^(1/3),(-Q5)^(1/3)),'OddsRatio_working_3-way'!AM5-'OddsRatio_working_3-way'!R5/3)</f>
        <v>-0.64016241125957685</v>
      </c>
      <c r="AT5" s="11">
        <f>IF(('OddsRatio_working_3-way'!X5=0),IF(Q5&gt;0,-Q5^(1/3),(-Q5)^(1/3)),'OddsRatio_working_3-way'!AN5-'OddsRatio_working_3-way'!R5/3)</f>
        <v>-0.40586095724346916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11.55</v>
      </c>
      <c r="B6" s="4">
        <f>IF('True_Odds_Calculator_3-way'!B7="","",'True_Odds_Calculator_3-way'!B7)</f>
        <v>5.2</v>
      </c>
      <c r="C6" s="4">
        <f>IF('True_Odds_Calculator_3-way'!C7="","",'True_Odds_Calculator_3-way'!C7)</f>
        <v>1.33</v>
      </c>
      <c r="D6" s="9">
        <f t="shared" si="13"/>
        <v>8.0940310110056507E-2</v>
      </c>
      <c r="E6" s="9">
        <f t="shared" si="14"/>
        <v>0.1811466971775221</v>
      </c>
      <c r="F6" s="9">
        <f t="shared" si="15"/>
        <v>0.73791299271242161</v>
      </c>
      <c r="G6" s="9">
        <f t="shared" si="16"/>
        <v>1.0762827870360008</v>
      </c>
      <c r="H6" s="9">
        <f t="shared" si="17"/>
        <v>12.354783403229808</v>
      </c>
      <c r="I6" s="9">
        <f t="shared" si="18"/>
        <v>5.5203877055512036</v>
      </c>
      <c r="J6" s="9">
        <f t="shared" si="19"/>
        <v>1.3551733197218803</v>
      </c>
      <c r="K6" s="11">
        <f t="shared" si="20"/>
        <v>8.6580086580086577E-2</v>
      </c>
      <c r="L6" s="11">
        <f t="shared" si="21"/>
        <v>0.19230769230769229</v>
      </c>
      <c r="M6" s="11">
        <f t="shared" si="22"/>
        <v>0.75187969924812026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-0.18305378831694641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0.18878364743026393</v>
      </c>
      <c r="Q6" s="11">
        <f>2*'OddsRatio_working_3-way'!K6*'OddsRatio_working_3-way'!L6*'OddsRatio_working_3-way'!M6</f>
        <v>2.5037619022581423E-2</v>
      </c>
      <c r="R6" s="11">
        <f t="shared" si="23"/>
        <v>0</v>
      </c>
      <c r="S6" s="11">
        <f t="shared" si="24"/>
        <v>-1.0313015052351533</v>
      </c>
      <c r="T6" s="11">
        <f t="shared" si="25"/>
        <v>-0.13677738796222191</v>
      </c>
      <c r="U6" s="11">
        <f>'OddsRatio_working_3-way'!S6-'OddsRatio_working_3-way'!R6^2/3</f>
        <v>-1.0313015052351533</v>
      </c>
      <c r="V6" s="11">
        <f>'OddsRatio_working_3-way'!S6*'OddsRatio_working_3-way'!R6/3-2*'OddsRatio_working_3-way'!R6^3/27-'OddsRatio_working_3-way'!T6</f>
        <v>0.13677738796222191</v>
      </c>
      <c r="W6" s="11">
        <f>'OddsRatio_working_3-way'!V6^2+4*'OddsRatio_working_3-way'!U6^3/27</f>
        <v>-0.14379187756691675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0.20155640117885423</v>
      </c>
      <c r="Y6" s="11">
        <f>IF('OddsRatio_working_3-way'!W6&gt;=0,IF('OddsRatio_working_3-way'!V6+SQRT('OddsRatio_working_3-way'!W6)&gt;0,0,PI()),ACOS('OddsRatio_working_3-way'!V6/(2*'OddsRatio_working_3-way'!X6)))</f>
        <v>1.2246204713703175</v>
      </c>
      <c r="Z6" s="11">
        <f>'OddsRatio_working_3-way'!X6^(1/3)*COS('OddsRatio_working_3-way'!Y6/3)</f>
        <v>0.53814139351800039</v>
      </c>
      <c r="AA6" s="11">
        <f>'OddsRatio_working_3-way'!X6^(1/3)*COS(('OddsRatio_working_3-way'!Y6+2*PI())/3)</f>
        <v>-0.47063521929624347</v>
      </c>
      <c r="AB6" s="11">
        <f>'OddsRatio_working_3-way'!X6^(1/3)*COS(('OddsRatio_working_3-way'!Y6+4*PI())/3)</f>
        <v>-6.7506174221757045E-2</v>
      </c>
      <c r="AC6" s="11">
        <f>'OddsRatio_working_3-way'!X6^(1/3)*SIN('OddsRatio_working_3-way'!Y6/3)</f>
        <v>0.23274666269191152</v>
      </c>
      <c r="AD6" s="11">
        <f>'OddsRatio_working_3-way'!X6^(1/3)*SIN(('OddsRatio_working_3-way'!Y6+2*PI())/3)</f>
        <v>0.34967078626859099</v>
      </c>
      <c r="AE6" s="11">
        <f>'OddsRatio_working_3-way'!X6^(1/3)*SIN(('OddsRatio_working_3-way'!Y6+4*PI())/3)</f>
        <v>-0.58241744896050252</v>
      </c>
      <c r="AF6" s="11">
        <f>-'OddsRatio_working_3-way'!U6/(3*'OddsRatio_working_3-way'!X6^(1/3))*COS(('OddsRatio_working_3-way'!Y6)/3)</f>
        <v>0.53814139351800028</v>
      </c>
      <c r="AG6" s="11">
        <f>-'OddsRatio_working_3-way'!U6/(3*'OddsRatio_working_3-way'!X6^(1/3))*COS(('OddsRatio_working_3-way'!Y6+2*PI())/3)</f>
        <v>-0.47063521929624336</v>
      </c>
      <c r="AH6" s="11">
        <f>-'OddsRatio_working_3-way'!U6/(3*'OddsRatio_working_3-way'!X6^(1/3))*COS(('OddsRatio_working_3-way'!Y6+4*PI())/3)</f>
        <v>-6.7506174221757032E-2</v>
      </c>
      <c r="AI6" s="11">
        <f>'OddsRatio_working_3-way'!U6/(3*'OddsRatio_working_3-way'!X6^(1/3))*SIN(('OddsRatio_working_3-way'!Y6)/3)</f>
        <v>-0.23274666269191147</v>
      </c>
      <c r="AJ6" s="11">
        <f>'OddsRatio_working_3-way'!U6/(3*'OddsRatio_working_3-way'!X6^(1/3))*SIN(('OddsRatio_working_3-way'!Y6+2*PI())/3)</f>
        <v>-0.34967078626859094</v>
      </c>
      <c r="AK6" s="11">
        <f>'OddsRatio_working_3-way'!U6/(3*'OddsRatio_working_3-way'!X6^(1/3))*SIN(('OddsRatio_working_3-way'!Y6+4*PI())/3)</f>
        <v>0.5824174489605024</v>
      </c>
      <c r="AL6" s="11">
        <f>'OddsRatio_working_3-way'!Z6+'OddsRatio_working_3-way'!AF6</f>
        <v>1.0762827870360008</v>
      </c>
      <c r="AM6" s="11">
        <f>'OddsRatio_working_3-way'!AA6+'OddsRatio_working_3-way'!AG6</f>
        <v>-0.94127043859248682</v>
      </c>
      <c r="AN6" s="11">
        <f>'OddsRatio_working_3-way'!AB6+'OddsRatio_working_3-way'!AH6</f>
        <v>-0.13501234844351406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1.0762827870360008</v>
      </c>
      <c r="AS6" s="11">
        <f>IF(('OddsRatio_working_3-way'!X6=0),IF(Q6&gt;0,-Q6^(1/3),(-Q6)^(1/3)),'OddsRatio_working_3-way'!AM6-'OddsRatio_working_3-way'!R6/3)</f>
        <v>-0.94127043859248682</v>
      </c>
      <c r="AT6" s="11">
        <f>IF(('OddsRatio_working_3-way'!X6=0),IF(Q6&gt;0,-Q6^(1/3),(-Q6)^(1/3)),'OddsRatio_working_3-way'!AN6-'OddsRatio_working_3-way'!R6/3)</f>
        <v>-0.13501234844351406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3.42</v>
      </c>
      <c r="B7" s="4">
        <f>IF('True_Odds_Calculator_3-way'!B8="","",'True_Odds_Calculator_3-way'!B8)</f>
        <v>2.99</v>
      </c>
      <c r="C7" s="4">
        <f>IF('True_Odds_Calculator_3-way'!C8="","",'True_Odds_Calculator_3-way'!C8)</f>
        <v>2.5</v>
      </c>
      <c r="D7" s="9">
        <f t="shared" si="13"/>
        <v>0.28411866569709177</v>
      </c>
      <c r="E7" s="9">
        <f t="shared" si="14"/>
        <v>0.325526277201031</v>
      </c>
      <c r="F7" s="9">
        <f t="shared" si="15"/>
        <v>0.39035505710187757</v>
      </c>
      <c r="G7" s="9">
        <f t="shared" si="16"/>
        <v>1.0411802141095583</v>
      </c>
      <c r="H7" s="9">
        <f t="shared" si="17"/>
        <v>3.5196561181451305</v>
      </c>
      <c r="I7" s="9">
        <f t="shared" si="18"/>
        <v>3.0719486260780204</v>
      </c>
      <c r="J7" s="9">
        <f t="shared" si="19"/>
        <v>2.561770321164337</v>
      </c>
      <c r="K7" s="11">
        <f t="shared" si="20"/>
        <v>0.29239766081871343</v>
      </c>
      <c r="L7" s="11">
        <f t="shared" si="21"/>
        <v>0.33444816053511706</v>
      </c>
      <c r="M7" s="11">
        <f t="shared" si="22"/>
        <v>0.4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-0.28256762307105565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0.23117995658041424</v>
      </c>
      <c r="Q7" s="11">
        <f>2*'OddsRatio_working_3-way'!K7*'OddsRatio_working_3-way'!L7*'OddsRatio_working_3-way'!M7</f>
        <v>7.8233487844471816E-2</v>
      </c>
      <c r="R7" s="11">
        <f t="shared" si="23"/>
        <v>0</v>
      </c>
      <c r="S7" s="11">
        <f t="shared" si="24"/>
        <v>-0.81814028821794893</v>
      </c>
      <c r="T7" s="11">
        <f t="shared" si="25"/>
        <v>-0.27686642579287613</v>
      </c>
      <c r="U7" s="11">
        <f>'OddsRatio_working_3-way'!S7-'OddsRatio_working_3-way'!R7^2/3</f>
        <v>-0.81814028821794893</v>
      </c>
      <c r="V7" s="11">
        <f>'OddsRatio_working_3-way'!S7*'OddsRatio_working_3-way'!R7/3-2*'OddsRatio_working_3-way'!R7^3/27-'OddsRatio_working_3-way'!T7</f>
        <v>0.27686642579287613</v>
      </c>
      <c r="W7" s="11">
        <f>'OddsRatio_working_3-way'!V7^2+4*'OddsRatio_working_3-way'!U7^3/27</f>
        <v>-4.474625370906829E-3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0.14241632903412885</v>
      </c>
      <c r="Y7" s="11">
        <f>IF('OddsRatio_working_3-way'!W7&gt;=0,IF('OddsRatio_working_3-way'!V7+SQRT('OddsRatio_working_3-way'!W7)&gt;0,0,PI()),ACOS('OddsRatio_working_3-way'!V7/(2*'OddsRatio_working_3-way'!X7)))</f>
        <v>0.23706313277656998</v>
      </c>
      <c r="Z7" s="11">
        <f>'OddsRatio_working_3-way'!X7^(1/3)*COS('OddsRatio_working_3-way'!Y7/3)</f>
        <v>0.52059010705477926</v>
      </c>
      <c r="AA7" s="11">
        <f>'OddsRatio_working_3-way'!X7^(1/3)*COS(('OddsRatio_working_3-way'!Y7+2*PI())/3)</f>
        <v>-0.29599557708107732</v>
      </c>
      <c r="AB7" s="11">
        <f>'OddsRatio_working_3-way'!X7^(1/3)*COS(('OddsRatio_working_3-way'!Y7+4*PI())/3)</f>
        <v>-0.224594529973702</v>
      </c>
      <c r="AC7" s="11">
        <f>'OddsRatio_working_3-way'!X7^(1/3)*SIN('OddsRatio_working_3-way'!Y7/3)</f>
        <v>4.122341376786428E-2</v>
      </c>
      <c r="AD7" s="11">
        <f>'OddsRatio_working_3-way'!X7^(1/3)*SIN(('OddsRatio_working_3-way'!Y7+2*PI())/3)</f>
        <v>0.43023255078436712</v>
      </c>
      <c r="AE7" s="11">
        <f>'OddsRatio_working_3-way'!X7^(1/3)*SIN(('OddsRatio_working_3-way'!Y7+4*PI())/3)</f>
        <v>-0.47145596455223143</v>
      </c>
      <c r="AF7" s="11">
        <f>-'OddsRatio_working_3-way'!U7/(3*'OddsRatio_working_3-way'!X7^(1/3))*COS(('OddsRatio_working_3-way'!Y7)/3)</f>
        <v>0.52059010705477915</v>
      </c>
      <c r="AG7" s="11">
        <f>-'OddsRatio_working_3-way'!U7/(3*'OddsRatio_working_3-way'!X7^(1/3))*COS(('OddsRatio_working_3-way'!Y7+2*PI())/3)</f>
        <v>-0.29599557708107727</v>
      </c>
      <c r="AH7" s="11">
        <f>-'OddsRatio_working_3-way'!U7/(3*'OddsRatio_working_3-way'!X7^(1/3))*COS(('OddsRatio_working_3-way'!Y7+4*PI())/3)</f>
        <v>-0.22459452997370197</v>
      </c>
      <c r="AI7" s="11">
        <f>'OddsRatio_working_3-way'!U7/(3*'OddsRatio_working_3-way'!X7^(1/3))*SIN(('OddsRatio_working_3-way'!Y7)/3)</f>
        <v>-4.1223413767864273E-2</v>
      </c>
      <c r="AJ7" s="11">
        <f>'OddsRatio_working_3-way'!U7/(3*'OddsRatio_working_3-way'!X7^(1/3))*SIN(('OddsRatio_working_3-way'!Y7+2*PI())/3)</f>
        <v>-0.43023255078436701</v>
      </c>
      <c r="AK7" s="11">
        <f>'OddsRatio_working_3-way'!U7/(3*'OddsRatio_working_3-way'!X7^(1/3))*SIN(('OddsRatio_working_3-way'!Y7+4*PI())/3)</f>
        <v>0.47145596455223132</v>
      </c>
      <c r="AL7" s="11">
        <f>'OddsRatio_working_3-way'!Z7+'OddsRatio_working_3-way'!AF7</f>
        <v>1.0411802141095583</v>
      </c>
      <c r="AM7" s="11">
        <f>'OddsRatio_working_3-way'!AA7+'OddsRatio_working_3-way'!AG7</f>
        <v>-0.59199115416215453</v>
      </c>
      <c r="AN7" s="11">
        <f>'OddsRatio_working_3-way'!AB7+'OddsRatio_working_3-way'!AH7</f>
        <v>-0.44918905994740399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1.0411802141095583</v>
      </c>
      <c r="AS7" s="11">
        <f>IF(('OddsRatio_working_3-way'!X7=0),IF(Q7&gt;0,-Q7^(1/3),(-Q7)^(1/3)),'OddsRatio_working_3-way'!AM7-'OddsRatio_working_3-way'!R7/3)</f>
        <v>-0.59199115416215453</v>
      </c>
      <c r="AT7" s="11">
        <f>IF(('OddsRatio_working_3-way'!X7=0),IF(Q7&gt;0,-Q7^(1/3),(-Q7)^(1/3)),'OddsRatio_working_3-way'!AN7-'OddsRatio_working_3-way'!R7/3)</f>
        <v>-0.44918905994740399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1.68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6.38</v>
      </c>
      <c r="D8" s="9">
        <f t="shared" si="13"/>
        <v>0.58260463997223788</v>
      </c>
      <c r="E8" s="9">
        <f t="shared" si="14"/>
        <v>0.26743040246227662</v>
      </c>
      <c r="F8" s="9">
        <f t="shared" si="15"/>
        <v>0.14996495756548564</v>
      </c>
      <c r="G8" s="9">
        <f t="shared" si="16"/>
        <v>1.0535733219571151</v>
      </c>
      <c r="H8" s="9">
        <f t="shared" si="17"/>
        <v>1.7164298589308382</v>
      </c>
      <c r="I8" s="9">
        <f t="shared" si="18"/>
        <v>3.7392906370884988</v>
      </c>
      <c r="J8" s="9">
        <f t="shared" si="19"/>
        <v>6.6682244721292774</v>
      </c>
      <c r="K8" s="11">
        <f t="shared" si="20"/>
        <v>0.59523809523809523</v>
      </c>
      <c r="L8" s="11">
        <f t="shared" si="21"/>
        <v>0.27777777777777779</v>
      </c>
      <c r="M8" s="11">
        <f t="shared" si="22"/>
        <v>0.15673981191222572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-0.24650859995687602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0.22443233650130207</v>
      </c>
      <c r="Q8" s="11">
        <f>2*'OddsRatio_working_3-way'!K8*'OddsRatio_working_3-way'!L8*'OddsRatio_working_3-way'!M8</f>
        <v>5.1831948383672527E-2</v>
      </c>
      <c r="R8" s="11">
        <f t="shared" si="23"/>
        <v>0</v>
      </c>
      <c r="S8" s="11">
        <f t="shared" si="24"/>
        <v>-0.91044424632878551</v>
      </c>
      <c r="T8" s="11">
        <f t="shared" si="25"/>
        <v>-0.21026426012212132</v>
      </c>
      <c r="U8" s="11">
        <f>'OddsRatio_working_3-way'!S8-'OddsRatio_working_3-way'!R8^2/3</f>
        <v>-0.91044424632878551</v>
      </c>
      <c r="V8" s="11">
        <f>'OddsRatio_working_3-way'!S8*'OddsRatio_working_3-way'!R8/3-2*'OddsRatio_working_3-way'!R8^3/27-'OddsRatio_working_3-way'!T8</f>
        <v>0.21026426012212132</v>
      </c>
      <c r="W8" s="11">
        <f>'OddsRatio_working_3-way'!V8^2+4*'OddsRatio_working_3-way'!U8^3/27</f>
        <v>-6.7592671288760869E-2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0.16718532409684167</v>
      </c>
      <c r="Y8" s="11">
        <f>IF('OddsRatio_working_3-way'!W8&gt;=0,IF('OddsRatio_working_3-way'!V8+SQRT('OddsRatio_working_3-way'!W8)&gt;0,0,PI()),ACOS('OddsRatio_working_3-way'!V8/(2*'OddsRatio_working_3-way'!X8)))</f>
        <v>0.89074121310704402</v>
      </c>
      <c r="Z8" s="11">
        <f>'OddsRatio_working_3-way'!X8^(1/3)*COS('OddsRatio_working_3-way'!Y8/3)</f>
        <v>0.52678666097855753</v>
      </c>
      <c r="AA8" s="11">
        <f>'OddsRatio_working_3-way'!X8^(1/3)*COS(('OddsRatio_working_3-way'!Y8+2*PI())/3)</f>
        <v>-0.40297456828108635</v>
      </c>
      <c r="AB8" s="11">
        <f>'OddsRatio_working_3-way'!X8^(1/3)*COS(('OddsRatio_working_3-way'!Y8+4*PI())/3)</f>
        <v>-0.12381209269747122</v>
      </c>
      <c r="AC8" s="11">
        <f>'OddsRatio_working_3-way'!X8^(1/3)*SIN('OddsRatio_working_3-way'!Y8/3)</f>
        <v>0.1611745304258427</v>
      </c>
      <c r="AD8" s="11">
        <f>'OddsRatio_working_3-way'!X8^(1/3)*SIN(('OddsRatio_working_3-way'!Y8+2*PI())/3)</f>
        <v>0.3756233655692901</v>
      </c>
      <c r="AE8" s="11">
        <f>'OddsRatio_working_3-way'!X8^(1/3)*SIN(('OddsRatio_working_3-way'!Y8+4*PI())/3)</f>
        <v>-0.53679789599513272</v>
      </c>
      <c r="AF8" s="11">
        <f>-'OddsRatio_working_3-way'!U8/(3*'OddsRatio_working_3-way'!X8^(1/3))*COS(('OddsRatio_working_3-way'!Y8)/3)</f>
        <v>0.52678666097855753</v>
      </c>
      <c r="AG8" s="11">
        <f>-'OddsRatio_working_3-way'!U8/(3*'OddsRatio_working_3-way'!X8^(1/3))*COS(('OddsRatio_working_3-way'!Y8+2*PI())/3)</f>
        <v>-0.40297456828108635</v>
      </c>
      <c r="AH8" s="11">
        <f>-'OddsRatio_working_3-way'!U8/(3*'OddsRatio_working_3-way'!X8^(1/3))*COS(('OddsRatio_working_3-way'!Y8+4*PI())/3)</f>
        <v>-0.12381209269747122</v>
      </c>
      <c r="AI8" s="11">
        <f>'OddsRatio_working_3-way'!U8/(3*'OddsRatio_working_3-way'!X8^(1/3))*SIN(('OddsRatio_working_3-way'!Y8)/3)</f>
        <v>-0.1611745304258427</v>
      </c>
      <c r="AJ8" s="11">
        <f>'OddsRatio_working_3-way'!U8/(3*'OddsRatio_working_3-way'!X8^(1/3))*SIN(('OddsRatio_working_3-way'!Y8+2*PI())/3)</f>
        <v>-0.3756233655692901</v>
      </c>
      <c r="AK8" s="11">
        <f>'OddsRatio_working_3-way'!U8/(3*'OddsRatio_working_3-way'!X8^(1/3))*SIN(('OddsRatio_working_3-way'!Y8+4*PI())/3)</f>
        <v>0.53679789599513272</v>
      </c>
      <c r="AL8" s="11">
        <f>'OddsRatio_working_3-way'!Z8+'OddsRatio_working_3-way'!AF8</f>
        <v>1.0535733219571151</v>
      </c>
      <c r="AM8" s="11">
        <f>'OddsRatio_working_3-way'!AA8+'OddsRatio_working_3-way'!AG8</f>
        <v>-0.80594913656217271</v>
      </c>
      <c r="AN8" s="11">
        <f>'OddsRatio_working_3-way'!AB8+'OddsRatio_working_3-way'!AH8</f>
        <v>-0.24762418539494244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1.0535733219571151</v>
      </c>
      <c r="AS8" s="11">
        <f>IF(('OddsRatio_working_3-way'!X8=0),IF(Q8&gt;0,-Q8^(1/3),(-Q8)^(1/3)),'OddsRatio_working_3-way'!AM8-'OddsRatio_working_3-way'!R8/3)</f>
        <v>-0.80594913656217271</v>
      </c>
      <c r="AT8" s="11">
        <f>IF(('OddsRatio_working_3-way'!X8=0),IF(Q8&gt;0,-Q8^(1/3),(-Q8)^(1/3)),'OddsRatio_working_3-way'!AN8-'OddsRatio_working_3-way'!R8/3)</f>
        <v>-0.24762418539494244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2.84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2.76</v>
      </c>
      <c r="D9" s="9">
        <f t="shared" si="13"/>
        <v>0.34299405378803399</v>
      </c>
      <c r="E9" s="9">
        <f t="shared" si="14"/>
        <v>0.30392599559597849</v>
      </c>
      <c r="F9" s="9">
        <f t="shared" si="15"/>
        <v>0.35307995061598751</v>
      </c>
      <c r="G9" s="9">
        <f t="shared" si="16"/>
        <v>1.041033933634623</v>
      </c>
      <c r="H9" s="9">
        <f t="shared" si="17"/>
        <v>2.9155024378877057</v>
      </c>
      <c r="I9" s="9">
        <f t="shared" si="18"/>
        <v>3.2902746539961711</v>
      </c>
      <c r="J9" s="9">
        <f t="shared" si="19"/>
        <v>2.8322197231969359</v>
      </c>
      <c r="K9" s="11">
        <f t="shared" si="20"/>
        <v>0.35211267605633806</v>
      </c>
      <c r="L9" s="11">
        <f t="shared" si="21"/>
        <v>0.3125</v>
      </c>
      <c r="M9" s="11">
        <f t="shared" si="22"/>
        <v>0.3623188405797102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-0.284037558685446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0.23123341498264954</v>
      </c>
      <c r="Q9" s="11">
        <f>2*'OddsRatio_working_3-way'!K9*'OddsRatio_working_3-way'!L9*'OddsRatio_working_3-way'!M9</f>
        <v>7.9735660338844674E-2</v>
      </c>
      <c r="R9" s="11">
        <f t="shared" si="23"/>
        <v>0</v>
      </c>
      <c r="S9" s="11">
        <f t="shared" si="24"/>
        <v>-0.8140945023356092</v>
      </c>
      <c r="T9" s="11">
        <f t="shared" si="25"/>
        <v>-0.28072224218469283</v>
      </c>
      <c r="U9" s="11">
        <f>'OddsRatio_working_3-way'!S9-'OddsRatio_working_3-way'!R9^2/3</f>
        <v>-0.8140945023356092</v>
      </c>
      <c r="V9" s="11">
        <f>'OddsRatio_working_3-way'!S9*'OddsRatio_working_3-way'!R9/3-2*'OddsRatio_working_3-way'!R9^3/27-'OddsRatio_working_3-way'!T9</f>
        <v>0.28072224218469283</v>
      </c>
      <c r="W9" s="11">
        <f>'OddsRatio_working_3-way'!V9^2+4*'OddsRatio_working_3-way'!U9^3/27</f>
        <v>-1.1270251751376997E-3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0.14136124153417992</v>
      </c>
      <c r="Y9" s="11">
        <f>IF('OddsRatio_working_3-way'!W9&gt;=0,IF('OddsRatio_working_3-way'!V9+SQRT('OddsRatio_working_3-way'!W9)&gt;0,0,PI()),ACOS('OddsRatio_working_3-way'!V9/(2*'OddsRatio_working_3-way'!X9)))</f>
        <v>0.1190234014512257</v>
      </c>
      <c r="Z9" s="11">
        <f>'OddsRatio_working_3-way'!X9^(1/3)*COS('OddsRatio_working_3-way'!Y9/3)</f>
        <v>0.52051696681731152</v>
      </c>
      <c r="AA9" s="11">
        <f>'OddsRatio_working_3-way'!X9^(1/3)*COS(('OddsRatio_working_3-way'!Y9+2*PI())/3)</f>
        <v>-0.27815236575379493</v>
      </c>
      <c r="AB9" s="11">
        <f>'OddsRatio_working_3-way'!X9^(1/3)*COS(('OddsRatio_working_3-way'!Y9+4*PI())/3)</f>
        <v>-0.24236460106351668</v>
      </c>
      <c r="AC9" s="11">
        <f>'OddsRatio_working_3-way'!X9^(1/3)*SIN('OddsRatio_working_3-way'!Y9/3)</f>
        <v>2.0662075577627177E-2</v>
      </c>
      <c r="AD9" s="11">
        <f>'OddsRatio_working_3-way'!X9^(1/3)*SIN(('OddsRatio_working_3-way'!Y9+2*PI())/3)</f>
        <v>0.44044987857579981</v>
      </c>
      <c r="AE9" s="11">
        <f>'OddsRatio_working_3-way'!X9^(1/3)*SIN(('OddsRatio_working_3-way'!Y9+4*PI())/3)</f>
        <v>-0.46111195415342693</v>
      </c>
      <c r="AF9" s="11">
        <f>-'OddsRatio_working_3-way'!U9/(3*'OddsRatio_working_3-way'!X9^(1/3))*COS(('OddsRatio_working_3-way'!Y9)/3)</f>
        <v>0.52051696681731163</v>
      </c>
      <c r="AG9" s="11">
        <f>-'OddsRatio_working_3-way'!U9/(3*'OddsRatio_working_3-way'!X9^(1/3))*COS(('OddsRatio_working_3-way'!Y9+2*PI())/3)</f>
        <v>-0.27815236575379498</v>
      </c>
      <c r="AH9" s="11">
        <f>-'OddsRatio_working_3-way'!U9/(3*'OddsRatio_working_3-way'!X9^(1/3))*COS(('OddsRatio_working_3-way'!Y9+4*PI())/3)</f>
        <v>-0.24236460106351673</v>
      </c>
      <c r="AI9" s="11">
        <f>'OddsRatio_working_3-way'!U9/(3*'OddsRatio_working_3-way'!X9^(1/3))*SIN(('OddsRatio_working_3-way'!Y9)/3)</f>
        <v>-2.0662075577627184E-2</v>
      </c>
      <c r="AJ9" s="11">
        <f>'OddsRatio_working_3-way'!U9/(3*'OddsRatio_working_3-way'!X9^(1/3))*SIN(('OddsRatio_working_3-way'!Y9+2*PI())/3)</f>
        <v>-0.44044987857579992</v>
      </c>
      <c r="AK9" s="11">
        <f>'OddsRatio_working_3-way'!U9/(3*'OddsRatio_working_3-way'!X9^(1/3))*SIN(('OddsRatio_working_3-way'!Y9+4*PI())/3)</f>
        <v>0.46111195415342704</v>
      </c>
      <c r="AL9" s="11">
        <f>'OddsRatio_working_3-way'!Z9+'OddsRatio_working_3-way'!AF9</f>
        <v>1.041033933634623</v>
      </c>
      <c r="AM9" s="11">
        <f>'OddsRatio_working_3-way'!AA9+'OddsRatio_working_3-way'!AG9</f>
        <v>-0.55630473150758997</v>
      </c>
      <c r="AN9" s="11">
        <f>'OddsRatio_working_3-way'!AB9+'OddsRatio_working_3-way'!AH9</f>
        <v>-0.48472920212703341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1.041033933634623</v>
      </c>
      <c r="AS9" s="11">
        <f>IF(('OddsRatio_working_3-way'!X9=0),IF(Q9&gt;0,-Q9^(1/3),(-Q9)^(1/3)),'OddsRatio_working_3-way'!AM9-'OddsRatio_working_3-way'!R9/3)</f>
        <v>-0.55630473150758997</v>
      </c>
      <c r="AT9" s="11">
        <f>IF(('OddsRatio_working_3-way'!X9=0),IF(Q9&gt;0,-Q9^(1/3),(-Q9)^(1/3)),'OddsRatio_working_3-way'!AN9-'OddsRatio_working_3-way'!R9/3)</f>
        <v>-0.48472920212703341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4.55</v>
      </c>
      <c r="B10" s="4">
        <f>IF('True_Odds_Calculator_3-way'!B11="","",'True_Odds_Calculator_3-way'!B11)</f>
        <v>3.41</v>
      </c>
      <c r="C10" s="4">
        <f>IF('True_Odds_Calculator_3-way'!C11="","",'True_Odds_Calculator_3-way'!C11)</f>
        <v>1.93</v>
      </c>
      <c r="D10" s="9">
        <f t="shared" si="13"/>
        <v>0.21133479673260355</v>
      </c>
      <c r="E10" s="9">
        <f t="shared" si="14"/>
        <v>0.28301044779225337</v>
      </c>
      <c r="F10" s="9">
        <f t="shared" si="15"/>
        <v>0.50565475547514294</v>
      </c>
      <c r="G10" s="9">
        <f t="shared" si="16"/>
        <v>1.051219276819289</v>
      </c>
      <c r="H10" s="9">
        <f t="shared" si="17"/>
        <v>4.7318284327084772</v>
      </c>
      <c r="I10" s="9">
        <f t="shared" si="18"/>
        <v>3.533438457134487</v>
      </c>
      <c r="J10" s="9">
        <f t="shared" si="19"/>
        <v>1.9776339274419386</v>
      </c>
      <c r="K10" s="11">
        <f t="shared" si="20"/>
        <v>0.21978021978021978</v>
      </c>
      <c r="L10" s="11">
        <f t="shared" si="21"/>
        <v>0.29325513196480935</v>
      </c>
      <c r="M10" s="11">
        <f t="shared" si="22"/>
        <v>0.5181347150259068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-0.26570838487936932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0.23008914869185637</v>
      </c>
      <c r="Q10" s="11">
        <f>2*'OddsRatio_working_3-way'!K10*'OddsRatio_working_3-way'!L10*'OddsRatio_working_3-way'!M10</f>
        <v>6.6789302958448871E-2</v>
      </c>
      <c r="R10" s="11">
        <f t="shared" si="23"/>
        <v>0</v>
      </c>
      <c r="S10" s="11">
        <f t="shared" si="24"/>
        <v>-0.86594613412864652</v>
      </c>
      <c r="T10" s="11">
        <f t="shared" si="25"/>
        <v>-0.25136317391252438</v>
      </c>
      <c r="U10" s="11">
        <f>'OddsRatio_working_3-way'!S10-'OddsRatio_working_3-way'!R10^2/3</f>
        <v>-0.86594613412864652</v>
      </c>
      <c r="V10" s="11">
        <f>'OddsRatio_working_3-way'!S10*'OddsRatio_working_3-way'!R10/3-2*'OddsRatio_working_3-way'!R10^3/27-'OddsRatio_working_3-way'!T10</f>
        <v>0.25136317391252438</v>
      </c>
      <c r="W10" s="11">
        <f>'OddsRatio_working_3-way'!V10^2+4*'OddsRatio_working_3-way'!U10^3/27</f>
        <v>-3.301517886547739E-2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0.15507951514050411</v>
      </c>
      <c r="Y10" s="11">
        <f>IF('OddsRatio_working_3-way'!W10&gt;=0,IF('OddsRatio_working_3-way'!V10+SQRT('OddsRatio_working_3-way'!W10)&gt;0,0,PI()),ACOS('OddsRatio_working_3-way'!V10/(2*'OddsRatio_working_3-way'!X10)))</f>
        <v>0.6259051353714713</v>
      </c>
      <c r="Z10" s="11">
        <f>'OddsRatio_working_3-way'!X10^(1/3)*COS('OddsRatio_working_3-way'!Y10/3)</f>
        <v>0.52560963840964448</v>
      </c>
      <c r="AA10" s="11">
        <f>'OddsRatio_working_3-way'!X10^(1/3)*COS(('OddsRatio_working_3-way'!Y10+2*PI())/3)</f>
        <v>-0.35917605215492904</v>
      </c>
      <c r="AB10" s="11">
        <f>'OddsRatio_working_3-way'!X10^(1/3)*COS(('OddsRatio_working_3-way'!Y10+4*PI())/3)</f>
        <v>-0.16643358625471552</v>
      </c>
      <c r="AC10" s="11">
        <f>'OddsRatio_working_3-way'!X10^(1/3)*SIN('OddsRatio_working_3-way'!Y10/3)</f>
        <v>0.11127991457176069</v>
      </c>
      <c r="AD10" s="11">
        <f>'OddsRatio_working_3-way'!X10^(1/3)*SIN(('OddsRatio_working_3-way'!Y10+2*PI())/3)</f>
        <v>0.39955134205082482</v>
      </c>
      <c r="AE10" s="11">
        <f>'OddsRatio_working_3-way'!X10^(1/3)*SIN(('OddsRatio_working_3-way'!Y10+4*PI())/3)</f>
        <v>-0.51083125662258544</v>
      </c>
      <c r="AF10" s="11">
        <f>-'OddsRatio_working_3-way'!U10/(3*'OddsRatio_working_3-way'!X10^(1/3))*COS(('OddsRatio_working_3-way'!Y10)/3)</f>
        <v>0.52560963840964436</v>
      </c>
      <c r="AG10" s="11">
        <f>-'OddsRatio_working_3-way'!U10/(3*'OddsRatio_working_3-way'!X10^(1/3))*COS(('OddsRatio_working_3-way'!Y10+2*PI())/3)</f>
        <v>-0.35917605215492898</v>
      </c>
      <c r="AH10" s="11">
        <f>-'OddsRatio_working_3-way'!U10/(3*'OddsRatio_working_3-way'!X10^(1/3))*COS(('OddsRatio_working_3-way'!Y10+4*PI())/3)</f>
        <v>-0.16643358625471549</v>
      </c>
      <c r="AI10" s="11">
        <f>'OddsRatio_working_3-way'!U10/(3*'OddsRatio_working_3-way'!X10^(1/3))*SIN(('OddsRatio_working_3-way'!Y10)/3)</f>
        <v>-0.11127991457176066</v>
      </c>
      <c r="AJ10" s="11">
        <f>'OddsRatio_working_3-way'!U10/(3*'OddsRatio_working_3-way'!X10^(1/3))*SIN(('OddsRatio_working_3-way'!Y10+2*PI())/3)</f>
        <v>-0.39955134205082476</v>
      </c>
      <c r="AK10" s="11">
        <f>'OddsRatio_working_3-way'!U10/(3*'OddsRatio_working_3-way'!X10^(1/3))*SIN(('OddsRatio_working_3-way'!Y10+4*PI())/3)</f>
        <v>0.51083125662258533</v>
      </c>
      <c r="AL10" s="11">
        <f>'OddsRatio_working_3-way'!Z10+'OddsRatio_working_3-way'!AF10</f>
        <v>1.051219276819289</v>
      </c>
      <c r="AM10" s="11">
        <f>'OddsRatio_working_3-way'!AA10+'OddsRatio_working_3-way'!AG10</f>
        <v>-0.71835210430985796</v>
      </c>
      <c r="AN10" s="11">
        <f>'OddsRatio_working_3-way'!AB10+'OddsRatio_working_3-way'!AH10</f>
        <v>-0.33286717250943099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1.051219276819289</v>
      </c>
      <c r="AS10" s="11">
        <f>IF(('OddsRatio_working_3-way'!X10=0),IF(Q10&gt;0,-Q10^(1/3),(-Q10)^(1/3)),'OddsRatio_working_3-way'!AM10-'OddsRatio_working_3-way'!R10/3)</f>
        <v>-0.71835210430985796</v>
      </c>
      <c r="AT10" s="11">
        <f>IF(('OddsRatio_working_3-way'!X10=0),IF(Q10&gt;0,-Q10^(1/3),(-Q10)^(1/3)),'OddsRatio_working_3-way'!AN10-'OddsRatio_working_3-way'!R10/3)</f>
        <v>-0.33286717250943099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1.18</v>
      </c>
      <c r="B11" s="4">
        <f>IF('True_Odds_Calculator_3-way'!B12="","",'True_Odds_Calculator_3-way'!B12)</f>
        <v>6.64</v>
      </c>
      <c r="C11" s="4">
        <f>IF('True_Odds_Calculator_3-way'!C12="","",'True_Odds_Calculator_3-way'!C12)</f>
        <v>17.11</v>
      </c>
      <c r="D11" s="9">
        <f t="shared" si="13"/>
        <v>0.82223176114960128</v>
      </c>
      <c r="E11" s="9">
        <f t="shared" si="14"/>
        <v>0.12862840350638569</v>
      </c>
      <c r="F11" s="9">
        <f t="shared" si="15"/>
        <v>4.9139835344013255E-2</v>
      </c>
      <c r="G11" s="9">
        <f t="shared" si="16"/>
        <v>1.2011228142851693</v>
      </c>
      <c r="H11" s="9">
        <f t="shared" si="17"/>
        <v>1.2162021065713304</v>
      </c>
      <c r="I11" s="9">
        <f t="shared" si="18"/>
        <v>7.7743326725683533</v>
      </c>
      <c r="J11" s="9">
        <f t="shared" si="19"/>
        <v>20.350088538134077</v>
      </c>
      <c r="K11" s="11">
        <f t="shared" si="20"/>
        <v>0.84745762711864414</v>
      </c>
      <c r="L11" s="11">
        <f t="shared" si="21"/>
        <v>0.15060240963855423</v>
      </c>
      <c r="M11" s="11">
        <f t="shared" si="22"/>
        <v>5.8445353594389245E-2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-0.12199641068906686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0.16358313818727743</v>
      </c>
      <c r="Q11" s="11">
        <f>2*'OddsRatio_working_3-way'!K11*'OddsRatio_working_3-way'!L11*'OddsRatio_working_3-way'!M11</f>
        <v>1.4918662853376875E-2</v>
      </c>
      <c r="R11" s="11">
        <f t="shared" si="23"/>
        <v>0</v>
      </c>
      <c r="S11" s="11">
        <f t="shared" si="24"/>
        <v>-1.3408848445894279</v>
      </c>
      <c r="T11" s="11">
        <f t="shared" si="25"/>
        <v>-0.12228771952479962</v>
      </c>
      <c r="U11" s="11">
        <f>'OddsRatio_working_3-way'!S11-'OddsRatio_working_3-way'!R11^2/3</f>
        <v>-1.3408848445894279</v>
      </c>
      <c r="V11" s="11">
        <f>'OddsRatio_working_3-way'!S11*'OddsRatio_working_3-way'!R11/3-2*'OddsRatio_working_3-way'!R11^3/27-'OddsRatio_working_3-way'!T11</f>
        <v>0.12228771952479962</v>
      </c>
      <c r="W11" s="11">
        <f>'OddsRatio_working_3-way'!V11^2+4*'OddsRatio_working_3-way'!U11^3/27</f>
        <v>-0.34221217720689173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0.298817027440484</v>
      </c>
      <c r="Y11" s="11">
        <f>IF('OddsRatio_working_3-way'!W11&gt;=0,IF('OddsRatio_working_3-way'!V11+SQRT('OddsRatio_working_3-way'!W11)&gt;0,0,PI()),ACOS('OddsRatio_working_3-way'!V11/(2*'OddsRatio_working_3-way'!X11)))</f>
        <v>1.3647211241804558</v>
      </c>
      <c r="Z11" s="11">
        <f>'OddsRatio_working_3-way'!X11^(1/3)*COS('OddsRatio_working_3-way'!Y11/3)</f>
        <v>0.60056140714258466</v>
      </c>
      <c r="AA11" s="11">
        <f>'OddsRatio_working_3-way'!X11^(1/3)*COS(('OddsRatio_working_3-way'!Y11+2*PI())/3)</f>
        <v>-0.55467352645658119</v>
      </c>
      <c r="AB11" s="11">
        <f>'OddsRatio_working_3-way'!X11^(1/3)*COS(('OddsRatio_working_3-way'!Y11+4*PI())/3)</f>
        <v>-4.58878806860036E-2</v>
      </c>
      <c r="AC11" s="11">
        <f>'OddsRatio_working_3-way'!X11^(1/3)*SIN('OddsRatio_working_3-way'!Y11/3)</f>
        <v>0.29374752954546068</v>
      </c>
      <c r="AD11" s="11">
        <f>'OddsRatio_working_3-way'!X11^(1/3)*SIN(('OddsRatio_working_3-way'!Y11+2*PI())/3)</f>
        <v>0.37322767034527721</v>
      </c>
      <c r="AE11" s="11">
        <f>'OddsRatio_working_3-way'!X11^(1/3)*SIN(('OddsRatio_working_3-way'!Y11+4*PI())/3)</f>
        <v>-0.66697519989073784</v>
      </c>
      <c r="AF11" s="11">
        <f>-'OddsRatio_working_3-way'!U11/(3*'OddsRatio_working_3-way'!X11^(1/3))*COS(('OddsRatio_working_3-way'!Y11)/3)</f>
        <v>0.60056140714258466</v>
      </c>
      <c r="AG11" s="11">
        <f>-'OddsRatio_working_3-way'!U11/(3*'OddsRatio_working_3-way'!X11^(1/3))*COS(('OddsRatio_working_3-way'!Y11+2*PI())/3)</f>
        <v>-0.55467352645658119</v>
      </c>
      <c r="AH11" s="11">
        <f>-'OddsRatio_working_3-way'!U11/(3*'OddsRatio_working_3-way'!X11^(1/3))*COS(('OddsRatio_working_3-way'!Y11+4*PI())/3)</f>
        <v>-4.58878806860036E-2</v>
      </c>
      <c r="AI11" s="11">
        <f>'OddsRatio_working_3-way'!U11/(3*'OddsRatio_working_3-way'!X11^(1/3))*SIN(('OddsRatio_working_3-way'!Y11)/3)</f>
        <v>-0.29374752954546068</v>
      </c>
      <c r="AJ11" s="11">
        <f>'OddsRatio_working_3-way'!U11/(3*'OddsRatio_working_3-way'!X11^(1/3))*SIN(('OddsRatio_working_3-way'!Y11+2*PI())/3)</f>
        <v>-0.37322767034527721</v>
      </c>
      <c r="AK11" s="11">
        <f>'OddsRatio_working_3-way'!U11/(3*'OddsRatio_working_3-way'!X11^(1/3))*SIN(('OddsRatio_working_3-way'!Y11+4*PI())/3)</f>
        <v>0.66697519989073784</v>
      </c>
      <c r="AL11" s="11">
        <f>'OddsRatio_working_3-way'!Z11+'OddsRatio_working_3-way'!AF11</f>
        <v>1.2011228142851693</v>
      </c>
      <c r="AM11" s="11">
        <f>'OddsRatio_working_3-way'!AA11+'OddsRatio_working_3-way'!AG11</f>
        <v>-1.1093470529131624</v>
      </c>
      <c r="AN11" s="11">
        <f>'OddsRatio_working_3-way'!AB11+'OddsRatio_working_3-way'!AH11</f>
        <v>-9.17757613720072E-2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1.2011228142851693</v>
      </c>
      <c r="AS11" s="11">
        <f>IF(('OddsRatio_working_3-way'!X11=0),IF(Q11&gt;0,-Q11^(1/3),(-Q11)^(1/3)),'OddsRatio_working_3-way'!AM11-'OddsRatio_working_3-way'!R11/3)</f>
        <v>-1.1093470529131624</v>
      </c>
      <c r="AT11" s="11">
        <f>IF(('OddsRatio_working_3-way'!X11=0),IF(Q11&gt;0,-Q11^(1/3),(-Q11)^(1/3)),'OddsRatio_working_3-way'!AN11-'OddsRatio_working_3-way'!R11/3)</f>
        <v>-9.17757613720072E-2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3.52</v>
      </c>
      <c r="C12" s="4">
        <f>IF('True_Odds_Calculator_3-way'!C13="","",'True_Odds_Calculator_3-way'!C13)</f>
        <v>6.7</v>
      </c>
      <c r="D12" s="9">
        <f t="shared" si="13"/>
        <v>0.59356439261600991</v>
      </c>
      <c r="E12" s="9">
        <f t="shared" si="14"/>
        <v>0.2674548587384844</v>
      </c>
      <c r="F12" s="9">
        <f t="shared" si="15"/>
        <v>0.13898074864550553</v>
      </c>
      <c r="G12" s="9">
        <f t="shared" si="16"/>
        <v>1.0868844101196702</v>
      </c>
      <c r="H12" s="9">
        <f t="shared" si="17"/>
        <v>1.6847371783753922</v>
      </c>
      <c r="I12" s="9">
        <f t="shared" si="18"/>
        <v>3.7389487135015687</v>
      </c>
      <c r="J12" s="9">
        <f t="shared" si="19"/>
        <v>7.1952411376821201</v>
      </c>
      <c r="K12" s="11">
        <f t="shared" si="20"/>
        <v>0.61349693251533743</v>
      </c>
      <c r="L12" s="11">
        <f t="shared" si="21"/>
        <v>0.28409090909090912</v>
      </c>
      <c r="M12" s="11">
        <f t="shared" si="22"/>
        <v>0.14925373134328357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-0.23540239405315855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0.23021742930634059</v>
      </c>
      <c r="Q12" s="11">
        <f>2*'OddsRatio_working_3-way'!K12*'OddsRatio_working_3-way'!L12*'OddsRatio_working_3-way'!M12</f>
        <v>5.2026537696348157E-2</v>
      </c>
      <c r="R12" s="11">
        <f t="shared" si="23"/>
        <v>0</v>
      </c>
      <c r="S12" s="11">
        <f t="shared" si="24"/>
        <v>-0.97797403561814633</v>
      </c>
      <c r="T12" s="11">
        <f t="shared" si="25"/>
        <v>-0.22101108149562629</v>
      </c>
      <c r="U12" s="11">
        <f>'OddsRatio_working_3-way'!S12-'OddsRatio_working_3-way'!R12^2/3</f>
        <v>-0.97797403561814633</v>
      </c>
      <c r="V12" s="11">
        <f>'OddsRatio_working_3-way'!S12*'OddsRatio_working_3-way'!R12/3-2*'OddsRatio_working_3-way'!R12^3/27-'OddsRatio_working_3-way'!T12</f>
        <v>0.22101108149562629</v>
      </c>
      <c r="W12" s="11">
        <f>'OddsRatio_working_3-way'!V12^2+4*'OddsRatio_working_3-way'!U12^3/27</f>
        <v>-8.9726968586577666E-2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0.18612688328828539</v>
      </c>
      <c r="Y12" s="11">
        <f>IF('OddsRatio_working_3-way'!W12&gt;=0,IF('OddsRatio_working_3-way'!V12+SQRT('OddsRatio_working_3-way'!W12)&gt;0,0,PI()),ACOS('OddsRatio_working_3-way'!V12/(2*'OddsRatio_working_3-way'!X12)))</f>
        <v>0.93513375758270345</v>
      </c>
      <c r="Z12" s="11">
        <f>'OddsRatio_working_3-way'!X12^(1/3)*COS('OddsRatio_working_3-way'!Y12/3)</f>
        <v>0.54344220505983509</v>
      </c>
      <c r="AA12" s="11">
        <f>'OddsRatio_working_3-way'!X12^(1/3)*COS(('OddsRatio_working_3-way'!Y12+2*PI())/3)</f>
        <v>-0.42336686153528752</v>
      </c>
      <c r="AB12" s="11">
        <f>'OddsRatio_working_3-way'!X12^(1/3)*COS(('OddsRatio_working_3-way'!Y12+4*PI())/3)</f>
        <v>-0.12007534352454789</v>
      </c>
      <c r="AC12" s="11">
        <f>'OddsRatio_working_3-way'!X12^(1/3)*SIN('OddsRatio_working_3-way'!Y12/3)</f>
        <v>0.17510543956643096</v>
      </c>
      <c r="AD12" s="11">
        <f>'OddsRatio_working_3-way'!X12^(1/3)*SIN(('OddsRatio_working_3-way'!Y12+2*PI())/3)</f>
        <v>0.38308203528723384</v>
      </c>
      <c r="AE12" s="11">
        <f>'OddsRatio_working_3-way'!X12^(1/3)*SIN(('OddsRatio_working_3-way'!Y12+4*PI())/3)</f>
        <v>-0.55818747485366471</v>
      </c>
      <c r="AF12" s="11">
        <f>-'OddsRatio_working_3-way'!U12/(3*'OddsRatio_working_3-way'!X12^(1/3))*COS(('OddsRatio_working_3-way'!Y12)/3)</f>
        <v>0.54344220505983509</v>
      </c>
      <c r="AG12" s="11">
        <f>-'OddsRatio_working_3-way'!U12/(3*'OddsRatio_working_3-way'!X12^(1/3))*COS(('OddsRatio_working_3-way'!Y12+2*PI())/3)</f>
        <v>-0.42336686153528752</v>
      </c>
      <c r="AH12" s="11">
        <f>-'OddsRatio_working_3-way'!U12/(3*'OddsRatio_working_3-way'!X12^(1/3))*COS(('OddsRatio_working_3-way'!Y12+4*PI())/3)</f>
        <v>-0.12007534352454789</v>
      </c>
      <c r="AI12" s="11">
        <f>'OddsRatio_working_3-way'!U12/(3*'OddsRatio_working_3-way'!X12^(1/3))*SIN(('OddsRatio_working_3-way'!Y12)/3)</f>
        <v>-0.17510543956643096</v>
      </c>
      <c r="AJ12" s="11">
        <f>'OddsRatio_working_3-way'!U12/(3*'OddsRatio_working_3-way'!X12^(1/3))*SIN(('OddsRatio_working_3-way'!Y12+2*PI())/3)</f>
        <v>-0.38308203528723384</v>
      </c>
      <c r="AK12" s="11">
        <f>'OddsRatio_working_3-way'!U12/(3*'OddsRatio_working_3-way'!X12^(1/3))*SIN(('OddsRatio_working_3-way'!Y12+4*PI())/3)</f>
        <v>0.55818747485366471</v>
      </c>
      <c r="AL12" s="11">
        <f>'OddsRatio_working_3-way'!Z12+'OddsRatio_working_3-way'!AF12</f>
        <v>1.0868844101196702</v>
      </c>
      <c r="AM12" s="11">
        <f>'OddsRatio_working_3-way'!AA12+'OddsRatio_working_3-way'!AG12</f>
        <v>-0.84673372307057504</v>
      </c>
      <c r="AN12" s="11">
        <f>'OddsRatio_working_3-way'!AB12+'OddsRatio_working_3-way'!AH12</f>
        <v>-0.24015068704909578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1.0868844101196702</v>
      </c>
      <c r="AS12" s="11">
        <f>IF(('OddsRatio_working_3-way'!X12=0),IF(Q12&gt;0,-Q12^(1/3),(-Q12)^(1/3)),'OddsRatio_working_3-way'!AM12-'OddsRatio_working_3-way'!R12/3)</f>
        <v>-0.84673372307057504</v>
      </c>
      <c r="AT12" s="11">
        <f>IF(('OddsRatio_working_3-way'!X12=0),IF(Q12&gt;0,-Q12^(1/3),(-Q12)^(1/3)),'OddsRatio_working_3-way'!AN12-'OddsRatio_working_3-way'!R12/3)</f>
        <v>-0.24015068704909578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2.19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3.89</v>
      </c>
      <c r="D13" s="9">
        <f t="shared" si="13"/>
        <v>0.44363231627440974</v>
      </c>
      <c r="E13" s="9">
        <f t="shared" si="14"/>
        <v>0.30919273214516285</v>
      </c>
      <c r="F13" s="9">
        <f t="shared" si="15"/>
        <v>0.2471749515804276</v>
      </c>
      <c r="G13" s="9">
        <f t="shared" si="16"/>
        <v>1.0538814498531062</v>
      </c>
      <c r="H13" s="9">
        <f t="shared" si="17"/>
        <v>2.2541189253251961</v>
      </c>
      <c r="I13" s="9">
        <f t="shared" si="18"/>
        <v>3.2342286736885852</v>
      </c>
      <c r="J13" s="9">
        <f t="shared" si="19"/>
        <v>4.0457173900754775</v>
      </c>
      <c r="K13" s="11">
        <f t="shared" si="20"/>
        <v>0.45662100456621008</v>
      </c>
      <c r="L13" s="11">
        <f t="shared" si="21"/>
        <v>0.32051282051282048</v>
      </c>
      <c r="M13" s="11">
        <f t="shared" si="22"/>
        <v>0.25706940874035988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-0.27430413529297226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0.23326166932885956</v>
      </c>
      <c r="Q13" s="11">
        <f>2*'OddsRatio_working_3-way'!K13*'OddsRatio_working_3-way'!L13*'OddsRatio_working_3-way'!M13</f>
        <v>7.5245699783503067E-2</v>
      </c>
      <c r="R13" s="11">
        <f t="shared" si="23"/>
        <v>0</v>
      </c>
      <c r="S13" s="11">
        <f t="shared" si="24"/>
        <v>-0.85037605823814122</v>
      </c>
      <c r="T13" s="11">
        <f t="shared" si="25"/>
        <v>-0.27431485749617451</v>
      </c>
      <c r="U13" s="11">
        <f>'OddsRatio_working_3-way'!S13-'OddsRatio_working_3-way'!R13^2/3</f>
        <v>-0.85037605823814122</v>
      </c>
      <c r="V13" s="11">
        <f>'OddsRatio_working_3-way'!S13*'OddsRatio_working_3-way'!R13/3-2*'OddsRatio_working_3-way'!R13^3/27-'OddsRatio_working_3-way'!T13</f>
        <v>0.27431485749617451</v>
      </c>
      <c r="W13" s="11">
        <f>'OddsRatio_working_3-way'!V13^2+4*'OddsRatio_working_3-way'!U13^3/27</f>
        <v>-1.5853650350162993E-2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0.15091578064711253</v>
      </c>
      <c r="Y13" s="11">
        <f>IF('OddsRatio_working_3-way'!W13&gt;=0,IF('OddsRatio_working_3-way'!V13+SQRT('OddsRatio_working_3-way'!W13)&gt;0,0,PI()),ACOS('OddsRatio_working_3-way'!V13/(2*'OddsRatio_working_3-way'!X13)))</f>
        <v>0.4303153612020012</v>
      </c>
      <c r="Z13" s="11">
        <f>'OddsRatio_working_3-way'!X13^(1/3)*COS('OddsRatio_working_3-way'!Y13/3)</f>
        <v>0.52694072492655308</v>
      </c>
      <c r="AA13" s="11">
        <f>'OddsRatio_working_3-way'!X13^(1/3)*COS(('OddsRatio_working_3-way'!Y13+2*PI())/3)</f>
        <v>-0.32938029244309286</v>
      </c>
      <c r="AB13" s="11">
        <f>'OddsRatio_working_3-way'!X13^(1/3)*COS(('OddsRatio_working_3-way'!Y13+4*PI())/3)</f>
        <v>-0.19756043248345995</v>
      </c>
      <c r="AC13" s="11">
        <f>'OddsRatio_working_3-way'!X13^(1/3)*SIN('OddsRatio_working_3-way'!Y13/3)</f>
        <v>7.6106231632232818E-2</v>
      </c>
      <c r="AD13" s="11">
        <f>'OddsRatio_working_3-way'!X13^(1/3)*SIN(('OddsRatio_working_3-way'!Y13+2*PI())/3)</f>
        <v>0.41829093825886671</v>
      </c>
      <c r="AE13" s="11">
        <f>'OddsRatio_working_3-way'!X13^(1/3)*SIN(('OddsRatio_working_3-way'!Y13+4*PI())/3)</f>
        <v>-0.49439716989109944</v>
      </c>
      <c r="AF13" s="11">
        <f>-'OddsRatio_working_3-way'!U13/(3*'OddsRatio_working_3-way'!X13^(1/3))*COS(('OddsRatio_working_3-way'!Y13)/3)</f>
        <v>0.52694072492655308</v>
      </c>
      <c r="AG13" s="11">
        <f>-'OddsRatio_working_3-way'!U13/(3*'OddsRatio_working_3-way'!X13^(1/3))*COS(('OddsRatio_working_3-way'!Y13+2*PI())/3)</f>
        <v>-0.32938029244309286</v>
      </c>
      <c r="AH13" s="11">
        <f>-'OddsRatio_working_3-way'!U13/(3*'OddsRatio_working_3-way'!X13^(1/3))*COS(('OddsRatio_working_3-way'!Y13+4*PI())/3)</f>
        <v>-0.19756043248345995</v>
      </c>
      <c r="AI13" s="11">
        <f>'OddsRatio_working_3-way'!U13/(3*'OddsRatio_working_3-way'!X13^(1/3))*SIN(('OddsRatio_working_3-way'!Y13)/3)</f>
        <v>-7.6106231632232818E-2</v>
      </c>
      <c r="AJ13" s="11">
        <f>'OddsRatio_working_3-way'!U13/(3*'OddsRatio_working_3-way'!X13^(1/3))*SIN(('OddsRatio_working_3-way'!Y13+2*PI())/3)</f>
        <v>-0.41829093825886671</v>
      </c>
      <c r="AK13" s="11">
        <f>'OddsRatio_working_3-way'!U13/(3*'OddsRatio_working_3-way'!X13^(1/3))*SIN(('OddsRatio_working_3-way'!Y13+4*PI())/3)</f>
        <v>0.49439716989109944</v>
      </c>
      <c r="AL13" s="11">
        <f>'OddsRatio_working_3-way'!Z13+'OddsRatio_working_3-way'!AF13</f>
        <v>1.0538814498531062</v>
      </c>
      <c r="AM13" s="11">
        <f>'OddsRatio_working_3-way'!AA13+'OddsRatio_working_3-way'!AG13</f>
        <v>-0.65876058488618572</v>
      </c>
      <c r="AN13" s="11">
        <f>'OddsRatio_working_3-way'!AB13+'OddsRatio_working_3-way'!AH13</f>
        <v>-0.39512086496691989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1.0538814498531062</v>
      </c>
      <c r="AS13" s="11">
        <f>IF(('OddsRatio_working_3-way'!X13=0),IF(Q13&gt;0,-Q13^(1/3),(-Q13)^(1/3)),'OddsRatio_working_3-way'!AM13-'OddsRatio_working_3-way'!R13/3)</f>
        <v>-0.65876058488618572</v>
      </c>
      <c r="AT13" s="11">
        <f>IF(('OddsRatio_working_3-way'!X13=0),IF(Q13&gt;0,-Q13^(1/3),(-Q13)^(1/3)),'OddsRatio_working_3-way'!AN13-'OddsRatio_working_3-way'!R13/3)</f>
        <v>-0.39512086496691989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3.46</v>
      </c>
      <c r="B14" s="4">
        <f>IF('True_Odds_Calculator_3-way'!B15="","",'True_Odds_Calculator_3-way'!B15)</f>
        <v>3.41</v>
      </c>
      <c r="C14" s="4">
        <f>IF('True_Odds_Calculator_3-way'!C15="","",'True_Odds_Calculator_3-way'!C15)</f>
        <v>2.16</v>
      </c>
      <c r="D14" s="9">
        <f t="shared" si="13"/>
        <v>0.27502710409244974</v>
      </c>
      <c r="E14" s="9">
        <f t="shared" si="14"/>
        <v>0.27914029820534447</v>
      </c>
      <c r="F14" s="9">
        <f t="shared" si="15"/>
        <v>0.4458325977022059</v>
      </c>
      <c r="G14" s="9">
        <f t="shared" si="16"/>
        <v>1.071546857911311</v>
      </c>
      <c r="H14" s="9">
        <f t="shared" si="17"/>
        <v>3.6360052704618244</v>
      </c>
      <c r="I14" s="9">
        <f t="shared" si="18"/>
        <v>3.5824279275662598</v>
      </c>
      <c r="J14" s="9">
        <f t="shared" si="19"/>
        <v>2.2429943551771205</v>
      </c>
      <c r="K14" s="11">
        <f t="shared" si="20"/>
        <v>0.28901734104046245</v>
      </c>
      <c r="L14" s="11">
        <f t="shared" si="21"/>
        <v>0.29325513196480935</v>
      </c>
      <c r="M14" s="11">
        <f t="shared" si="22"/>
        <v>0.46296296296296291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-0.26985216701793246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0.23660999327603838</v>
      </c>
      <c r="Q14" s="11">
        <f>2*'OddsRatio_working_3-way'!K14*'OddsRatio_working_3-way'!L14*'OddsRatio_working_3-way'!M14</f>
        <v>7.8477609710128807E-2</v>
      </c>
      <c r="R14" s="11">
        <f t="shared" si="23"/>
        <v>0</v>
      </c>
      <c r="S14" s="11">
        <f t="shared" si="24"/>
        <v>-0.87681338968204381</v>
      </c>
      <c r="T14" s="11">
        <f t="shared" si="25"/>
        <v>-0.29081704467066127</v>
      </c>
      <c r="U14" s="11">
        <f>'OddsRatio_working_3-way'!S14-'OddsRatio_working_3-way'!R14^2/3</f>
        <v>-0.87681338968204381</v>
      </c>
      <c r="V14" s="11">
        <f>'OddsRatio_working_3-way'!S14*'OddsRatio_working_3-way'!R14/3-2*'OddsRatio_working_3-way'!R14^3/27-'OddsRatio_working_3-way'!T14</f>
        <v>0.29081704467066127</v>
      </c>
      <c r="W14" s="11">
        <f>'OddsRatio_working_3-way'!V14^2+4*'OddsRatio_working_3-way'!U14^3/27</f>
        <v>-1.5291467624159991E-2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0.15800792788269943</v>
      </c>
      <c r="Y14" s="11">
        <f>IF('OddsRatio_working_3-way'!W14&gt;=0,IF('OddsRatio_working_3-way'!V14+SQRT('OddsRatio_working_3-way'!W14)&gt;0,0,PI()),ACOS('OddsRatio_working_3-way'!V14/(2*'OddsRatio_working_3-way'!X14)))</f>
        <v>0.40204954930557779</v>
      </c>
      <c r="Z14" s="11">
        <f>'OddsRatio_working_3-way'!X14^(1/3)*COS('OddsRatio_working_3-way'!Y14/3)</f>
        <v>0.5357734289556555</v>
      </c>
      <c r="AA14" s="11">
        <f>'OddsRatio_working_3-way'!X14^(1/3)*COS(('OddsRatio_working_3-way'!Y14+2*PI())/3)</f>
        <v>-0.33044446411234779</v>
      </c>
      <c r="AB14" s="11">
        <f>'OddsRatio_working_3-way'!X14^(1/3)*COS(('OddsRatio_working_3-way'!Y14+4*PI())/3)</f>
        <v>-0.20532896484330806</v>
      </c>
      <c r="AC14" s="11">
        <f>'OddsRatio_working_3-way'!X14^(1/3)*SIN('OddsRatio_working_3-way'!Y14/3)</f>
        <v>7.2235467182774765E-2</v>
      </c>
      <c r="AD14" s="11">
        <f>'OddsRatio_working_3-way'!X14^(1/3)*SIN(('OddsRatio_working_3-way'!Y14+2*PI())/3)</f>
        <v>0.42787566655690751</v>
      </c>
      <c r="AE14" s="11">
        <f>'OddsRatio_working_3-way'!X14^(1/3)*SIN(('OddsRatio_working_3-way'!Y14+4*PI())/3)</f>
        <v>-0.50011113373968208</v>
      </c>
      <c r="AF14" s="11">
        <f>-'OddsRatio_working_3-way'!U14/(3*'OddsRatio_working_3-way'!X14^(1/3))*COS(('OddsRatio_working_3-way'!Y14)/3)</f>
        <v>0.53577342895565561</v>
      </c>
      <c r="AG14" s="11">
        <f>-'OddsRatio_working_3-way'!U14/(3*'OddsRatio_working_3-way'!X14^(1/3))*COS(('OddsRatio_working_3-way'!Y14+2*PI())/3)</f>
        <v>-0.33044446411234785</v>
      </c>
      <c r="AH14" s="11">
        <f>-'OddsRatio_working_3-way'!U14/(3*'OddsRatio_working_3-way'!X14^(1/3))*COS(('OddsRatio_working_3-way'!Y14+4*PI())/3)</f>
        <v>-0.20532896484330809</v>
      </c>
      <c r="AI14" s="11">
        <f>'OddsRatio_working_3-way'!U14/(3*'OddsRatio_working_3-way'!X14^(1/3))*SIN(('OddsRatio_working_3-way'!Y14)/3)</f>
        <v>-7.2235467182774779E-2</v>
      </c>
      <c r="AJ14" s="11">
        <f>'OddsRatio_working_3-way'!U14/(3*'OddsRatio_working_3-way'!X14^(1/3))*SIN(('OddsRatio_working_3-way'!Y14+2*PI())/3)</f>
        <v>-0.42787566655690762</v>
      </c>
      <c r="AK14" s="11">
        <f>'OddsRatio_working_3-way'!U14/(3*'OddsRatio_working_3-way'!X14^(1/3))*SIN(('OddsRatio_working_3-way'!Y14+4*PI())/3)</f>
        <v>0.50011113373968219</v>
      </c>
      <c r="AL14" s="11">
        <f>'OddsRatio_working_3-way'!Z14+'OddsRatio_working_3-way'!AF14</f>
        <v>1.071546857911311</v>
      </c>
      <c r="AM14" s="11">
        <f>'OddsRatio_working_3-way'!AA14+'OddsRatio_working_3-way'!AG14</f>
        <v>-0.66088892822469569</v>
      </c>
      <c r="AN14" s="11">
        <f>'OddsRatio_working_3-way'!AB14+'OddsRatio_working_3-way'!AH14</f>
        <v>-0.41065792968661619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1.071546857911311</v>
      </c>
      <c r="AS14" s="11">
        <f>IF(('OddsRatio_working_3-way'!X14=0),IF(Q14&gt;0,-Q14^(1/3),(-Q14)^(1/3)),'OddsRatio_working_3-way'!AM14-'OddsRatio_working_3-way'!R14/3)</f>
        <v>-0.66088892822469569</v>
      </c>
      <c r="AT14" s="11">
        <f>IF(('OddsRatio_working_3-way'!X14=0),IF(Q14&gt;0,-Q14^(1/3),(-Q14)^(1/3)),'OddsRatio_working_3-way'!AN14-'OddsRatio_working_3-way'!R14/3)</f>
        <v>-0.41065792968661619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2.15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3.82</v>
      </c>
      <c r="D15" s="9">
        <f t="shared" si="13"/>
        <v>0.44786382147703535</v>
      </c>
      <c r="E15" s="9">
        <f t="shared" si="14"/>
        <v>0.30357119931848781</v>
      </c>
      <c r="F15" s="9">
        <f t="shared" si="15"/>
        <v>0.24856497920447698</v>
      </c>
      <c r="G15" s="9">
        <f t="shared" si="16"/>
        <v>1.0720187545480147</v>
      </c>
      <c r="H15" s="9">
        <f t="shared" si="17"/>
        <v>2.2328215677302166</v>
      </c>
      <c r="I15" s="9">
        <f t="shared" si="18"/>
        <v>3.2941201347327516</v>
      </c>
      <c r="J15" s="9">
        <f t="shared" si="19"/>
        <v>4.0230928878254009</v>
      </c>
      <c r="K15" s="11">
        <f t="shared" si="20"/>
        <v>0.46511627906976744</v>
      </c>
      <c r="L15" s="11">
        <f t="shared" si="21"/>
        <v>0.31847133757961782</v>
      </c>
      <c r="M15" s="11">
        <f t="shared" si="22"/>
        <v>0.26178010471204188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-0.26910963743203442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0.23692437265450683</v>
      </c>
      <c r="Q15" s="11">
        <f>2*'OddsRatio_working_3-way'!K15*'OddsRatio_working_3-way'!L15*'OddsRatio_working_3-way'!M15</f>
        <v>7.7552986138954769E-2</v>
      </c>
      <c r="R15" s="11">
        <f t="shared" si="23"/>
        <v>0</v>
      </c>
      <c r="S15" s="11">
        <f t="shared" si="24"/>
        <v>-0.88040092103480982</v>
      </c>
      <c r="T15" s="11">
        <f t="shared" si="25"/>
        <v>-0.28818360754003591</v>
      </c>
      <c r="U15" s="11">
        <f>'OddsRatio_working_3-way'!S15-'OddsRatio_working_3-way'!R15^2/3</f>
        <v>-0.88040092103480982</v>
      </c>
      <c r="V15" s="11">
        <f>'OddsRatio_working_3-way'!S15*'OddsRatio_working_3-way'!R15/3-2*'OddsRatio_working_3-way'!R15^3/27-'OddsRatio_working_3-way'!T15</f>
        <v>0.28818360754003591</v>
      </c>
      <c r="W15" s="11">
        <f>'OddsRatio_working_3-way'!V15^2+4*'OddsRatio_working_3-way'!U15^3/27</f>
        <v>-1.8047074146688824E-2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0.15897866665175414</v>
      </c>
      <c r="Y15" s="11">
        <f>IF('OddsRatio_working_3-way'!W15&gt;=0,IF('OddsRatio_working_3-way'!V15+SQRT('OddsRatio_working_3-way'!W15)&gt;0,0,PI()),ACOS('OddsRatio_working_3-way'!V15/(2*'OddsRatio_working_3-way'!X15)))</f>
        <v>0.43621024698647259</v>
      </c>
      <c r="Z15" s="11">
        <f>'OddsRatio_working_3-way'!X15^(1/3)*COS('OddsRatio_working_3-way'!Y15/3)</f>
        <v>0.53600937727400744</v>
      </c>
      <c r="AA15" s="11">
        <f>'OddsRatio_working_3-way'!X15^(1/3)*COS(('OddsRatio_working_3-way'!Y15+2*PI())/3)</f>
        <v>-0.33598035240316743</v>
      </c>
      <c r="AB15" s="11">
        <f>'OddsRatio_working_3-way'!X15^(1/3)*COS(('OddsRatio_working_3-way'!Y15+4*PI())/3)</f>
        <v>-0.20002902487084018</v>
      </c>
      <c r="AC15" s="11">
        <f>'OddsRatio_working_3-way'!X15^(1/3)*SIN('OddsRatio_working_3-way'!Y15/3)</f>
        <v>7.8491535547476052E-2</v>
      </c>
      <c r="AD15" s="11">
        <f>'OddsRatio_working_3-way'!X15^(1/3)*SIN(('OddsRatio_working_3-way'!Y15+2*PI())/3)</f>
        <v>0.42495196961222975</v>
      </c>
      <c r="AE15" s="11">
        <f>'OddsRatio_working_3-way'!X15^(1/3)*SIN(('OddsRatio_working_3-way'!Y15+4*PI())/3)</f>
        <v>-0.50344350515970582</v>
      </c>
      <c r="AF15" s="11">
        <f>-'OddsRatio_working_3-way'!U15/(3*'OddsRatio_working_3-way'!X15^(1/3))*COS(('OddsRatio_working_3-way'!Y15)/3)</f>
        <v>0.53600937727400733</v>
      </c>
      <c r="AG15" s="11">
        <f>-'OddsRatio_working_3-way'!U15/(3*'OddsRatio_working_3-way'!X15^(1/3))*COS(('OddsRatio_working_3-way'!Y15+2*PI())/3)</f>
        <v>-0.33598035240316737</v>
      </c>
      <c r="AH15" s="11">
        <f>-'OddsRatio_working_3-way'!U15/(3*'OddsRatio_working_3-way'!X15^(1/3))*COS(('OddsRatio_working_3-way'!Y15+4*PI())/3)</f>
        <v>-0.20002902487084015</v>
      </c>
      <c r="AI15" s="11">
        <f>'OddsRatio_working_3-way'!U15/(3*'OddsRatio_working_3-way'!X15^(1/3))*SIN(('OddsRatio_working_3-way'!Y15)/3)</f>
        <v>-7.8491535547476024E-2</v>
      </c>
      <c r="AJ15" s="11">
        <f>'OddsRatio_working_3-way'!U15/(3*'OddsRatio_working_3-way'!X15^(1/3))*SIN(('OddsRatio_working_3-way'!Y15+2*PI())/3)</f>
        <v>-0.42495196961222964</v>
      </c>
      <c r="AK15" s="11">
        <f>'OddsRatio_working_3-way'!U15/(3*'OddsRatio_working_3-way'!X15^(1/3))*SIN(('OddsRatio_working_3-way'!Y15+4*PI())/3)</f>
        <v>0.50344350515970571</v>
      </c>
      <c r="AL15" s="11">
        <f>'OddsRatio_working_3-way'!Z15+'OddsRatio_working_3-way'!AF15</f>
        <v>1.0720187545480147</v>
      </c>
      <c r="AM15" s="11">
        <f>'OddsRatio_working_3-way'!AA15+'OddsRatio_working_3-way'!AG15</f>
        <v>-0.67196070480633474</v>
      </c>
      <c r="AN15" s="11">
        <f>'OddsRatio_working_3-way'!AB15+'OddsRatio_working_3-way'!AH15</f>
        <v>-0.40005804974168035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1.0720187545480147</v>
      </c>
      <c r="AS15" s="11">
        <f>IF(('OddsRatio_working_3-way'!X15=0),IF(Q15&gt;0,-Q15^(1/3),(-Q15)^(1/3)),'OddsRatio_working_3-way'!AM15-'OddsRatio_working_3-way'!R15/3)</f>
        <v>-0.67196070480633474</v>
      </c>
      <c r="AT15" s="11">
        <f>IF(('OddsRatio_working_3-way'!X15=0),IF(Q15&gt;0,-Q15^(1/3),(-Q15)^(1/3)),'OddsRatio_working_3-way'!AN15-'OddsRatio_working_3-way'!R15/3)</f>
        <v>-0.40005804974168035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1.45</v>
      </c>
      <c r="B16" s="4">
        <f>IF('True_Odds_Calculator_3-way'!B17="","",'True_Odds_Calculator_3-way'!B17)</f>
        <v>4.5199999999999996</v>
      </c>
      <c r="C16" s="4">
        <f>IF('True_Odds_Calculator_3-way'!C17="","",'True_Odds_Calculator_3-way'!C17)</f>
        <v>7.11</v>
      </c>
      <c r="D16" s="9">
        <f t="shared" si="13"/>
        <v>0.66725971303057652</v>
      </c>
      <c r="E16" s="9">
        <f t="shared" si="14"/>
        <v>0.20405319963705368</v>
      </c>
      <c r="F16" s="9">
        <f t="shared" si="15"/>
        <v>0.12868708733236978</v>
      </c>
      <c r="G16" s="9">
        <f t="shared" si="16"/>
        <v>1.108148514727082</v>
      </c>
      <c r="H16" s="9">
        <f t="shared" si="17"/>
        <v>1.4986668316271867</v>
      </c>
      <c r="I16" s="9">
        <f t="shared" si="18"/>
        <v>4.9006827718393282</v>
      </c>
      <c r="J16" s="9">
        <f t="shared" si="19"/>
        <v>7.77078742498247</v>
      </c>
      <c r="K16" s="11">
        <f t="shared" si="20"/>
        <v>0.68965517241379315</v>
      </c>
      <c r="L16" s="11">
        <f t="shared" si="21"/>
        <v>0.22123893805309736</v>
      </c>
      <c r="M16" s="11">
        <f t="shared" si="22"/>
        <v>0.14064697609001406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-0.20769227797885526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0.21631393332123008</v>
      </c>
      <c r="Q16" s="11">
        <f>2*'OddsRatio_working_3-way'!K16*'OddsRatio_working_3-way'!L16*'OddsRatio_working_3-way'!M16</f>
        <v>4.2919431214529777E-2</v>
      </c>
      <c r="R16" s="11">
        <f t="shared" si="23"/>
        <v>0</v>
      </c>
      <c r="S16" s="11">
        <f t="shared" si="24"/>
        <v>-1.0415116798095525</v>
      </c>
      <c r="T16" s="11">
        <f t="shared" si="25"/>
        <v>-0.20664914281935567</v>
      </c>
      <c r="U16" s="11">
        <f>'OddsRatio_working_3-way'!S16-'OddsRatio_working_3-way'!R16^2/3</f>
        <v>-1.0415116798095525</v>
      </c>
      <c r="V16" s="11">
        <f>'OddsRatio_working_3-way'!S16*'OddsRatio_working_3-way'!R16/3-2*'OddsRatio_working_3-way'!R16^3/27-'OddsRatio_working_3-way'!T16</f>
        <v>0.20664914281935567</v>
      </c>
      <c r="W16" s="11">
        <f>'OddsRatio_working_3-way'!V16^2+4*'OddsRatio_working_3-way'!U16^3/27</f>
        <v>-0.12467038834226726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0.20455699485121603</v>
      </c>
      <c r="Y16" s="11">
        <f>IF('OddsRatio_working_3-way'!W16&gt;=0,IF('OddsRatio_working_3-way'!V16+SQRT('OddsRatio_working_3-way'!W16)&gt;0,0,PI()),ACOS('OddsRatio_working_3-way'!V16/(2*'OddsRatio_working_3-way'!X16)))</f>
        <v>1.0412824499909501</v>
      </c>
      <c r="Z16" s="11">
        <f>'OddsRatio_working_3-way'!X16^(1/3)*COS('OddsRatio_working_3-way'!Y16/3)</f>
        <v>0.5540742573635411</v>
      </c>
      <c r="AA16" s="11">
        <f>'OddsRatio_working_3-way'!X16^(1/3)*COS(('OddsRatio_working_3-way'!Y16+2*PI())/3)</f>
        <v>-0.45061479990612058</v>
      </c>
      <c r="AB16" s="11">
        <f>'OddsRatio_working_3-way'!X16^(1/3)*COS(('OddsRatio_working_3-way'!Y16+4*PI())/3)</f>
        <v>-0.1034594574574204</v>
      </c>
      <c r="AC16" s="11">
        <f>'OddsRatio_working_3-way'!X16^(1/3)*SIN('OddsRatio_working_3-way'!Y16/3)</f>
        <v>0.20043023041337371</v>
      </c>
      <c r="AD16" s="11">
        <f>'OddsRatio_working_3-way'!X16^(1/3)*SIN(('OddsRatio_working_3-way'!Y16+2*PI())/3)</f>
        <v>0.37962726725313678</v>
      </c>
      <c r="AE16" s="11">
        <f>'OddsRatio_working_3-way'!X16^(1/3)*SIN(('OddsRatio_working_3-way'!Y16+4*PI())/3)</f>
        <v>-0.58005749766651049</v>
      </c>
      <c r="AF16" s="11">
        <f>-'OddsRatio_working_3-way'!U16/(3*'OddsRatio_working_3-way'!X16^(1/3))*COS(('OddsRatio_working_3-way'!Y16)/3)</f>
        <v>0.55407425736354088</v>
      </c>
      <c r="AG16" s="11">
        <f>-'OddsRatio_working_3-way'!U16/(3*'OddsRatio_working_3-way'!X16^(1/3))*COS(('OddsRatio_working_3-way'!Y16+2*PI())/3)</f>
        <v>-0.45061479990612036</v>
      </c>
      <c r="AH16" s="11">
        <f>-'OddsRatio_working_3-way'!U16/(3*'OddsRatio_working_3-way'!X16^(1/3))*COS(('OddsRatio_working_3-way'!Y16+4*PI())/3)</f>
        <v>-0.10345945745742036</v>
      </c>
      <c r="AI16" s="11">
        <f>'OddsRatio_working_3-way'!U16/(3*'OddsRatio_working_3-way'!X16^(1/3))*SIN(('OddsRatio_working_3-way'!Y16)/3)</f>
        <v>-0.20043023041337363</v>
      </c>
      <c r="AJ16" s="11">
        <f>'OddsRatio_working_3-way'!U16/(3*'OddsRatio_working_3-way'!X16^(1/3))*SIN(('OddsRatio_working_3-way'!Y16+2*PI())/3)</f>
        <v>-0.37962726725313667</v>
      </c>
      <c r="AK16" s="11">
        <f>'OddsRatio_working_3-way'!U16/(3*'OddsRatio_working_3-way'!X16^(1/3))*SIN(('OddsRatio_working_3-way'!Y16+4*PI())/3)</f>
        <v>0.58005749766651027</v>
      </c>
      <c r="AL16" s="11">
        <f>'OddsRatio_working_3-way'!Z16+'OddsRatio_working_3-way'!AF16</f>
        <v>1.108148514727082</v>
      </c>
      <c r="AM16" s="11">
        <f>'OddsRatio_working_3-way'!AA16+'OddsRatio_working_3-way'!AG16</f>
        <v>-0.90122959981224093</v>
      </c>
      <c r="AN16" s="11">
        <f>'OddsRatio_working_3-way'!AB16+'OddsRatio_working_3-way'!AH16</f>
        <v>-0.20691891491484077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1.108148514727082</v>
      </c>
      <c r="AS16" s="11">
        <f>IF(('OddsRatio_working_3-way'!X16=0),IF(Q16&gt;0,-Q16^(1/3),(-Q16)^(1/3)),'OddsRatio_working_3-way'!AM16-'OddsRatio_working_3-way'!R16/3)</f>
        <v>-0.90122959981224093</v>
      </c>
      <c r="AT16" s="11">
        <f>IF(('OddsRatio_working_3-way'!X16=0),IF(Q16&gt;0,-Q16^(1/3),(-Q16)^(1/3)),'OddsRatio_working_3-way'!AN16-'OddsRatio_working_3-way'!R16/3)</f>
        <v>-0.20691891491484077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2.62</v>
      </c>
      <c r="B17" s="4">
        <f>IF('True_Odds_Calculator_3-way'!B18="","",'True_Odds_Calculator_3-way'!B18)</f>
        <v>3.09</v>
      </c>
      <c r="C17" s="4">
        <f>IF('True_Odds_Calculator_3-way'!C18="","",'True_Odds_Calculator_3-way'!C18)</f>
        <v>2.96</v>
      </c>
      <c r="D17" s="9">
        <f t="shared" si="13"/>
        <v>0.36664395476101591</v>
      </c>
      <c r="E17" s="9">
        <f t="shared" si="14"/>
        <v>0.3097305234476338</v>
      </c>
      <c r="F17" s="9">
        <f t="shared" si="15"/>
        <v>0.32362552179135018</v>
      </c>
      <c r="G17" s="9">
        <f t="shared" si="16"/>
        <v>1.0663220180659825</v>
      </c>
      <c r="H17" s="9">
        <f t="shared" si="17"/>
        <v>2.7274416692668919</v>
      </c>
      <c r="I17" s="9">
        <f t="shared" si="18"/>
        <v>3.2286130177579033</v>
      </c>
      <c r="J17" s="9">
        <f t="shared" si="19"/>
        <v>3.0899911554093253</v>
      </c>
      <c r="K17" s="11">
        <f t="shared" si="20"/>
        <v>0.38167938931297707</v>
      </c>
      <c r="L17" s="11">
        <f t="shared" si="21"/>
        <v>0.3236245954692557</v>
      </c>
      <c r="M17" s="11">
        <f t="shared" si="22"/>
        <v>0.33783783783783783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-0.27692737575639814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0.23660917272419532</v>
      </c>
      <c r="Q17" s="11">
        <f>2*'OddsRatio_working_3-way'!K17*'OddsRatio_working_3-way'!L17*'OddsRatio_working_3-way'!M17</f>
        <v>8.3460025652273492E-2</v>
      </c>
      <c r="R17" s="11">
        <f t="shared" si="23"/>
        <v>0</v>
      </c>
      <c r="S17" s="11">
        <f t="shared" si="24"/>
        <v>-0.8544087491455914</v>
      </c>
      <c r="T17" s="11">
        <f t="shared" si="25"/>
        <v>-0.30137874749403581</v>
      </c>
      <c r="U17" s="11">
        <f>'OddsRatio_working_3-way'!S17-'OddsRatio_working_3-way'!R17^2/3</f>
        <v>-0.8544087491455914</v>
      </c>
      <c r="V17" s="11">
        <f>'OddsRatio_working_3-way'!S17*'OddsRatio_working_3-way'!R17/3-2*'OddsRatio_working_3-way'!R17^3/27-'OddsRatio_working_3-way'!T17</f>
        <v>0.30137874749403581</v>
      </c>
      <c r="W17" s="11">
        <f>'OddsRatio_working_3-way'!V17^2+4*'OddsRatio_working_3-way'!U17^3/27</f>
        <v>-1.5753859651860685E-3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0.1519905715877303</v>
      </c>
      <c r="Y17" s="11">
        <f>IF('OddsRatio_working_3-way'!W17&gt;=0,IF('OddsRatio_working_3-way'!V17+SQRT('OddsRatio_working_3-way'!W17)&gt;0,0,PI()),ACOS('OddsRatio_working_3-way'!V17/(2*'OddsRatio_working_3-way'!X17)))</f>
        <v>0.13094492239195277</v>
      </c>
      <c r="Z17" s="11">
        <f>'OddsRatio_working_3-way'!X17^(1/3)*COS('OddsRatio_working_3-way'!Y17/3)</f>
        <v>0.53316100903299124</v>
      </c>
      <c r="AA17" s="11">
        <f>'OddsRatio_working_3-way'!X17^(1/3)*COS(('OddsRatio_working_3-way'!Y17+2*PI())/3)</f>
        <v>-0.28674708879816918</v>
      </c>
      <c r="AB17" s="11">
        <f>'OddsRatio_working_3-way'!X17^(1/3)*COS(('OddsRatio_working_3-way'!Y17+4*PI())/3)</f>
        <v>-0.24641392023482214</v>
      </c>
      <c r="AC17" s="11">
        <f>'OddsRatio_working_3-way'!X17^(1/3)*SIN('OddsRatio_working_3-way'!Y17/3)</f>
        <v>2.3286365727319187E-2</v>
      </c>
      <c r="AD17" s="11">
        <f>'OddsRatio_working_3-way'!X17^(1/3)*SIN(('OddsRatio_working_3-way'!Y17+2*PI())/3)</f>
        <v>0.45008779526625547</v>
      </c>
      <c r="AE17" s="11">
        <f>'OddsRatio_working_3-way'!X17^(1/3)*SIN(('OddsRatio_working_3-way'!Y17+4*PI())/3)</f>
        <v>-0.47337416099357443</v>
      </c>
      <c r="AF17" s="11">
        <f>-'OddsRatio_working_3-way'!U17/(3*'OddsRatio_working_3-way'!X17^(1/3))*COS(('OddsRatio_working_3-way'!Y17)/3)</f>
        <v>0.53316100903299124</v>
      </c>
      <c r="AG17" s="11">
        <f>-'OddsRatio_working_3-way'!U17/(3*'OddsRatio_working_3-way'!X17^(1/3))*COS(('OddsRatio_working_3-way'!Y17+2*PI())/3)</f>
        <v>-0.28674708879816918</v>
      </c>
      <c r="AH17" s="11">
        <f>-'OddsRatio_working_3-way'!U17/(3*'OddsRatio_working_3-way'!X17^(1/3))*COS(('OddsRatio_working_3-way'!Y17+4*PI())/3)</f>
        <v>-0.24641392023482214</v>
      </c>
      <c r="AI17" s="11">
        <f>'OddsRatio_working_3-way'!U17/(3*'OddsRatio_working_3-way'!X17^(1/3))*SIN(('OddsRatio_working_3-way'!Y17)/3)</f>
        <v>-2.3286365727319187E-2</v>
      </c>
      <c r="AJ17" s="11">
        <f>'OddsRatio_working_3-way'!U17/(3*'OddsRatio_working_3-way'!X17^(1/3))*SIN(('OddsRatio_working_3-way'!Y17+2*PI())/3)</f>
        <v>-0.45008779526625547</v>
      </c>
      <c r="AK17" s="11">
        <f>'OddsRatio_working_3-way'!U17/(3*'OddsRatio_working_3-way'!X17^(1/3))*SIN(('OddsRatio_working_3-way'!Y17+4*PI())/3)</f>
        <v>0.47337416099357443</v>
      </c>
      <c r="AL17" s="11">
        <f>'OddsRatio_working_3-way'!Z17+'OddsRatio_working_3-way'!AF17</f>
        <v>1.0663220180659825</v>
      </c>
      <c r="AM17" s="11">
        <f>'OddsRatio_working_3-way'!AA17+'OddsRatio_working_3-way'!AG17</f>
        <v>-0.57349417759633836</v>
      </c>
      <c r="AN17" s="11">
        <f>'OddsRatio_working_3-way'!AB17+'OddsRatio_working_3-way'!AH17</f>
        <v>-0.49282784046964428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1.0663220180659825</v>
      </c>
      <c r="AS17" s="11">
        <f>IF(('OddsRatio_working_3-way'!X17=0),IF(Q17&gt;0,-Q17^(1/3),(-Q17)^(1/3)),'OddsRatio_working_3-way'!AM17-'OddsRatio_working_3-way'!R17/3)</f>
        <v>-0.57349417759633836</v>
      </c>
      <c r="AT17" s="11">
        <f>IF(('OddsRatio_working_3-way'!X17=0),IF(Q17&gt;0,-Q17^(1/3),(-Q17)^(1/3)),'OddsRatio_working_3-way'!AN17-'OddsRatio_working_3-way'!R17/3)</f>
        <v>-0.49282784046964428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2.39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3.18</v>
      </c>
      <c r="D18" s="9">
        <f t="shared" si="13"/>
        <v>0.40821321216501061</v>
      </c>
      <c r="E18" s="9">
        <f t="shared" si="14"/>
        <v>0.28631554534140419</v>
      </c>
      <c r="F18" s="9">
        <f t="shared" si="15"/>
        <v>0.30547124249358532</v>
      </c>
      <c r="G18" s="9">
        <f t="shared" si="16"/>
        <v>1.0429498062318268</v>
      </c>
      <c r="H18" s="9">
        <f t="shared" si="17"/>
        <v>2.4497002306622391</v>
      </c>
      <c r="I18" s="9">
        <f t="shared" si="18"/>
        <v>3.4926500368940663</v>
      </c>
      <c r="J18" s="9">
        <f t="shared" si="19"/>
        <v>3.273630577585382</v>
      </c>
      <c r="K18" s="11">
        <f t="shared" si="20"/>
        <v>0.41841004184100417</v>
      </c>
      <c r="L18" s="11">
        <f t="shared" si="21"/>
        <v>0.29498525073746312</v>
      </c>
      <c r="M18" s="11">
        <f t="shared" si="22"/>
        <v>0.31446540880503143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-0.28108940464926446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0.23132445125066184</v>
      </c>
      <c r="Q18" s="11">
        <f>2*'OddsRatio_working_3-way'!K18*'OddsRatio_working_3-way'!L18*'OddsRatio_working_3-way'!M18</f>
        <v>7.7625654782101289E-2</v>
      </c>
      <c r="R18" s="11">
        <f t="shared" si="23"/>
        <v>0</v>
      </c>
      <c r="S18" s="11">
        <f t="shared" si="24"/>
        <v>-0.82295685082581482</v>
      </c>
      <c r="T18" s="11">
        <f t="shared" si="25"/>
        <v>-0.27616001705564258</v>
      </c>
      <c r="U18" s="11">
        <f>'OddsRatio_working_3-way'!S18-'OddsRatio_working_3-way'!R18^2/3</f>
        <v>-0.82295685082581482</v>
      </c>
      <c r="V18" s="11">
        <f>'OddsRatio_working_3-way'!S18*'OddsRatio_working_3-way'!R18/3-2*'OddsRatio_working_3-way'!R18^3/27-'OddsRatio_working_3-way'!T18</f>
        <v>0.27616001705564258</v>
      </c>
      <c r="W18" s="11">
        <f>'OddsRatio_working_3-way'!V18^2+4*'OddsRatio_working_3-way'!U18^3/27</f>
        <v>-6.3066217258753998E-3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0.14367583020992797</v>
      </c>
      <c r="Y18" s="11">
        <f>IF('OddsRatio_working_3-way'!W18&gt;=0,IF('OddsRatio_working_3-way'!V18+SQRT('OddsRatio_working_3-way'!W18)&gt;0,0,PI()),ACOS('OddsRatio_working_3-way'!V18/(2*'OddsRatio_working_3-way'!X18)))</f>
        <v>0.28001081562485286</v>
      </c>
      <c r="Z18" s="11">
        <f>'OddsRatio_working_3-way'!X18^(1/3)*COS('OddsRatio_working_3-way'!Y18/3)</f>
        <v>0.52147490311591338</v>
      </c>
      <c r="AA18" s="11">
        <f>'OddsRatio_working_3-way'!X18^(1/3)*COS(('OddsRatio_working_3-way'!Y18+2*PI())/3)</f>
        <v>-0.30301222857262922</v>
      </c>
      <c r="AB18" s="11">
        <f>'OddsRatio_working_3-way'!X18^(1/3)*COS(('OddsRatio_working_3-way'!Y18+4*PI())/3)</f>
        <v>-0.21846267454328433</v>
      </c>
      <c r="AC18" s="11">
        <f>'OddsRatio_working_3-way'!X18^(1/3)*SIN('OddsRatio_working_3-way'!Y18/3)</f>
        <v>4.8814707778705238E-2</v>
      </c>
      <c r="AD18" s="11">
        <f>'OddsRatio_working_3-way'!X18^(1/3)*SIN(('OddsRatio_working_3-way'!Y18+2*PI())/3)</f>
        <v>0.4272031596450574</v>
      </c>
      <c r="AE18" s="11">
        <f>'OddsRatio_working_3-way'!X18^(1/3)*SIN(('OddsRatio_working_3-way'!Y18+4*PI())/3)</f>
        <v>-0.47601786742376251</v>
      </c>
      <c r="AF18" s="11">
        <f>-'OddsRatio_working_3-way'!U18/(3*'OddsRatio_working_3-way'!X18^(1/3))*COS(('OddsRatio_working_3-way'!Y18)/3)</f>
        <v>0.52147490311591327</v>
      </c>
      <c r="AG18" s="11">
        <f>-'OddsRatio_working_3-way'!U18/(3*'OddsRatio_working_3-way'!X18^(1/3))*COS(('OddsRatio_working_3-way'!Y18+2*PI())/3)</f>
        <v>-0.30301222857262916</v>
      </c>
      <c r="AH18" s="11">
        <f>-'OddsRatio_working_3-way'!U18/(3*'OddsRatio_working_3-way'!X18^(1/3))*COS(('OddsRatio_working_3-way'!Y18+4*PI())/3)</f>
        <v>-0.2184626745432843</v>
      </c>
      <c r="AI18" s="11">
        <f>'OddsRatio_working_3-way'!U18/(3*'OddsRatio_working_3-way'!X18^(1/3))*SIN(('OddsRatio_working_3-way'!Y18)/3)</f>
        <v>-4.8814707778705224E-2</v>
      </c>
      <c r="AJ18" s="11">
        <f>'OddsRatio_working_3-way'!U18/(3*'OddsRatio_working_3-way'!X18^(1/3))*SIN(('OddsRatio_working_3-way'!Y18+2*PI())/3)</f>
        <v>-0.42720315964505734</v>
      </c>
      <c r="AK18" s="11">
        <f>'OddsRatio_working_3-way'!U18/(3*'OddsRatio_working_3-way'!X18^(1/3))*SIN(('OddsRatio_working_3-way'!Y18+4*PI())/3)</f>
        <v>0.4760178674237624</v>
      </c>
      <c r="AL18" s="11">
        <f>'OddsRatio_working_3-way'!Z18+'OddsRatio_working_3-way'!AF18</f>
        <v>1.0429498062318268</v>
      </c>
      <c r="AM18" s="11">
        <f>'OddsRatio_working_3-way'!AA18+'OddsRatio_working_3-way'!AG18</f>
        <v>-0.60602445714525843</v>
      </c>
      <c r="AN18" s="11">
        <f>'OddsRatio_working_3-way'!AB18+'OddsRatio_working_3-way'!AH18</f>
        <v>-0.43692534908656866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1.0429498062318268</v>
      </c>
      <c r="AS18" s="11">
        <f>IF(('OddsRatio_working_3-way'!X18=0),IF(Q18&gt;0,-Q18^(1/3),(-Q18)^(1/3)),'OddsRatio_working_3-way'!AM18-'OddsRatio_working_3-way'!R18/3)</f>
        <v>-0.60602445714525843</v>
      </c>
      <c r="AT18" s="11">
        <f>IF(('OddsRatio_working_3-way'!X18=0),IF(Q18&gt;0,-Q18^(1/3),(-Q18)^(1/3)),'OddsRatio_working_3-way'!AN18-'OddsRatio_working_3-way'!R18/3)</f>
        <v>-0.43692534908656866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3.16</v>
      </c>
      <c r="B19" s="4">
        <f>IF('True_Odds_Calculator_3-way'!B20="","",'True_Odds_Calculator_3-way'!B20)</f>
        <v>3.56</v>
      </c>
      <c r="C19" s="4">
        <f>IF('True_Odds_Calculator_3-way'!C20="","",'True_Odds_Calculator_3-way'!C20)</f>
        <v>2.3199999999999998</v>
      </c>
      <c r="D19" s="9">
        <f t="shared" si="13"/>
        <v>0.30721364852628202</v>
      </c>
      <c r="E19" s="9">
        <f t="shared" si="14"/>
        <v>0.27228161408296497</v>
      </c>
      <c r="F19" s="9">
        <f t="shared" si="15"/>
        <v>0.42050473739075289</v>
      </c>
      <c r="G19" s="9">
        <f t="shared" si="16"/>
        <v>1.0440109790601779</v>
      </c>
      <c r="H19" s="9">
        <f t="shared" si="17"/>
        <v>3.2550637147699848</v>
      </c>
      <c r="I19" s="9">
        <f t="shared" si="18"/>
        <v>3.6726681063940556</v>
      </c>
      <c r="J19" s="9">
        <f t="shared" si="19"/>
        <v>2.3780944923594349</v>
      </c>
      <c r="K19" s="11">
        <f t="shared" si="20"/>
        <v>0.31645569620253161</v>
      </c>
      <c r="L19" s="11">
        <f t="shared" si="21"/>
        <v>0.2808988764044944</v>
      </c>
      <c r="M19" s="11">
        <f t="shared" si="22"/>
        <v>0.43103448275862072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-0.27966787478114152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0.231425852995846</v>
      </c>
      <c r="Q19" s="11">
        <f>2*'OddsRatio_working_3-way'!K19*'OddsRatio_working_3-way'!L19*'OddsRatio_working_3-way'!M19</f>
        <v>7.6631077150942389E-2</v>
      </c>
      <c r="R19" s="11">
        <f t="shared" si="23"/>
        <v>0</v>
      </c>
      <c r="S19" s="11">
        <f t="shared" si="24"/>
        <v>-0.82750245510662224</v>
      </c>
      <c r="T19" s="11">
        <f t="shared" si="25"/>
        <v>-0.27400743546576894</v>
      </c>
      <c r="U19" s="11">
        <f>'OddsRatio_working_3-way'!S19-'OddsRatio_working_3-way'!R19^2/3</f>
        <v>-0.82750245510662224</v>
      </c>
      <c r="V19" s="11">
        <f>'OddsRatio_working_3-way'!S19*'OddsRatio_working_3-way'!R19/3-2*'OddsRatio_working_3-way'!R19^3/27-'OddsRatio_working_3-way'!T19</f>
        <v>0.27400743546576894</v>
      </c>
      <c r="W19" s="11">
        <f>'OddsRatio_working_3-way'!V19^2+4*'OddsRatio_working_3-way'!U19^3/27</f>
        <v>-8.8667164707725149E-3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0.1448678632075624</v>
      </c>
      <c r="Y19" s="11">
        <f>IF('OddsRatio_working_3-way'!W19&gt;=0,IF('OddsRatio_working_3-way'!V19+SQRT('OddsRatio_working_3-way'!W19)&gt;0,0,PI()),ACOS('OddsRatio_working_3-way'!V19/(2*'OddsRatio_working_3-way'!X19)))</f>
        <v>0.33100856266429424</v>
      </c>
      <c r="Z19" s="11">
        <f>'OddsRatio_working_3-way'!X19^(1/3)*COS('OddsRatio_working_3-way'!Y19/3)</f>
        <v>0.52200548953008907</v>
      </c>
      <c r="AA19" s="11">
        <f>'OddsRatio_working_3-way'!X19^(1/3)*COS(('OddsRatio_working_3-way'!Y19+2*PI())/3)</f>
        <v>-0.31108583025300757</v>
      </c>
      <c r="AB19" s="11">
        <f>'OddsRatio_working_3-way'!X19^(1/3)*COS(('OddsRatio_working_3-way'!Y19+4*PI())/3)</f>
        <v>-0.21091965927708162</v>
      </c>
      <c r="AC19" s="11">
        <f>'OddsRatio_working_3-way'!X19^(1/3)*SIN('OddsRatio_working_3-way'!Y19/3)</f>
        <v>5.783096577664508E-2</v>
      </c>
      <c r="AD19" s="11">
        <f>'OddsRatio_working_3-way'!X19^(1/3)*SIN(('OddsRatio_working_3-way'!Y19+2*PI())/3)</f>
        <v>0.42315453195966651</v>
      </c>
      <c r="AE19" s="11">
        <f>'OddsRatio_working_3-way'!X19^(1/3)*SIN(('OddsRatio_working_3-way'!Y19+4*PI())/3)</f>
        <v>-0.48098549773631138</v>
      </c>
      <c r="AF19" s="11">
        <f>-'OddsRatio_working_3-way'!U19/(3*'OddsRatio_working_3-way'!X19^(1/3))*COS(('OddsRatio_working_3-way'!Y19)/3)</f>
        <v>0.52200548953008896</v>
      </c>
      <c r="AG19" s="11">
        <f>-'OddsRatio_working_3-way'!U19/(3*'OddsRatio_working_3-way'!X19^(1/3))*COS(('OddsRatio_working_3-way'!Y19+2*PI())/3)</f>
        <v>-0.31108583025300751</v>
      </c>
      <c r="AH19" s="11">
        <f>-'OddsRatio_working_3-way'!U19/(3*'OddsRatio_working_3-way'!X19^(1/3))*COS(('OddsRatio_working_3-way'!Y19+4*PI())/3)</f>
        <v>-0.21091965927708159</v>
      </c>
      <c r="AI19" s="11">
        <f>'OddsRatio_working_3-way'!U19/(3*'OddsRatio_working_3-way'!X19^(1/3))*SIN(('OddsRatio_working_3-way'!Y19)/3)</f>
        <v>-5.7830965776645073E-2</v>
      </c>
      <c r="AJ19" s="11">
        <f>'OddsRatio_working_3-way'!U19/(3*'OddsRatio_working_3-way'!X19^(1/3))*SIN(('OddsRatio_working_3-way'!Y19+2*PI())/3)</f>
        <v>-0.4231545319596664</v>
      </c>
      <c r="AK19" s="11">
        <f>'OddsRatio_working_3-way'!U19/(3*'OddsRatio_working_3-way'!X19^(1/3))*SIN(('OddsRatio_working_3-way'!Y19+4*PI())/3)</f>
        <v>0.48098549773631127</v>
      </c>
      <c r="AL19" s="11">
        <f>'OddsRatio_working_3-way'!Z19+'OddsRatio_working_3-way'!AF19</f>
        <v>1.0440109790601779</v>
      </c>
      <c r="AM19" s="11">
        <f>'OddsRatio_working_3-way'!AA19+'OddsRatio_working_3-way'!AG19</f>
        <v>-0.62217166050601502</v>
      </c>
      <c r="AN19" s="11">
        <f>'OddsRatio_working_3-way'!AB19+'OddsRatio_working_3-way'!AH19</f>
        <v>-0.42183931855416323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1.0440109790601779</v>
      </c>
      <c r="AS19" s="11">
        <f>IF(('OddsRatio_working_3-way'!X19=0),IF(Q19&gt;0,-Q19^(1/3),(-Q19)^(1/3)),'OddsRatio_working_3-way'!AM19-'OddsRatio_working_3-way'!R19/3)</f>
        <v>-0.62217166050601502</v>
      </c>
      <c r="AT19" s="11">
        <f>IF(('OddsRatio_working_3-way'!X19=0),IF(Q19&gt;0,-Q19^(1/3),(-Q19)^(1/3)),'OddsRatio_working_3-way'!AN19-'OddsRatio_working_3-way'!R19/3)</f>
        <v>-0.42183931855416323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3.45</v>
      </c>
      <c r="B20" s="4">
        <f>IF('True_Odds_Calculator_3-way'!B21="","",'True_Odds_Calculator_3-way'!B21)</f>
        <v>3.9</v>
      </c>
      <c r="C20" s="4">
        <f>IF('True_Odds_Calculator_3-way'!C21="","",'True_Odds_Calculator_3-way'!C21)</f>
        <v>2.0699999999999998</v>
      </c>
      <c r="D20" s="9">
        <f t="shared" si="13"/>
        <v>0.28053162331294074</v>
      </c>
      <c r="E20" s="9">
        <f t="shared" si="14"/>
        <v>0.24778722255788652</v>
      </c>
      <c r="F20" s="9">
        <f t="shared" si="15"/>
        <v>0.47168115412917277</v>
      </c>
      <c r="G20" s="9">
        <f t="shared" si="16"/>
        <v>1.0468002089928343</v>
      </c>
      <c r="H20" s="9">
        <f t="shared" si="17"/>
        <v>3.5646605120324439</v>
      </c>
      <c r="I20" s="9">
        <f t="shared" si="18"/>
        <v>4.0357206060792183</v>
      </c>
      <c r="J20" s="9">
        <f t="shared" si="19"/>
        <v>2.1200762236223327</v>
      </c>
      <c r="K20" s="11">
        <f t="shared" si="20"/>
        <v>0.28985507246376813</v>
      </c>
      <c r="L20" s="11">
        <f t="shared" si="21"/>
        <v>0.25641025641025644</v>
      </c>
      <c r="M20" s="11">
        <f t="shared" si="22"/>
        <v>0.48309178743961356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-0.27295673357425088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0.23050533447508875</v>
      </c>
      <c r="Q20" s="11">
        <f>2*'OddsRatio_working_3-way'!K20*'OddsRatio_working_3-way'!L20*'OddsRatio_working_3-way'!M20</f>
        <v>7.1808515412800256E-2</v>
      </c>
      <c r="R20" s="11">
        <f t="shared" si="23"/>
        <v>0</v>
      </c>
      <c r="S20" s="11">
        <f t="shared" si="24"/>
        <v>-0.84447572132301219</v>
      </c>
      <c r="T20" s="11">
        <f t="shared" si="25"/>
        <v>-0.26307654869875774</v>
      </c>
      <c r="U20" s="11">
        <f>'OddsRatio_working_3-way'!S20-'OddsRatio_working_3-way'!R20^2/3</f>
        <v>-0.84447572132301219</v>
      </c>
      <c r="V20" s="11">
        <f>'OddsRatio_working_3-way'!S20*'OddsRatio_working_3-way'!R20/3-2*'OddsRatio_working_3-way'!R20^3/27-'OddsRatio_working_3-way'!T20</f>
        <v>0.26307654869875774</v>
      </c>
      <c r="W20" s="11">
        <f>'OddsRatio_working_3-way'!V20^2+4*'OddsRatio_working_3-way'!U20^3/27</f>
        <v>-2.0009807658023654E-2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0.14934781395560626</v>
      </c>
      <c r="Y20" s="11">
        <f>IF('OddsRatio_working_3-way'!W20&gt;=0,IF('OddsRatio_working_3-way'!V20+SQRT('OddsRatio_working_3-way'!W20)&gt;0,0,PI()),ACOS('OddsRatio_working_3-way'!V20/(2*'OddsRatio_working_3-way'!X20)))</f>
        <v>0.4933501274226586</v>
      </c>
      <c r="Z20" s="11">
        <f>'OddsRatio_working_3-way'!X20^(1/3)*COS('OddsRatio_working_3-way'!Y20/3)</f>
        <v>0.52340010449641716</v>
      </c>
      <c r="AA20" s="11">
        <f>'OddsRatio_working_3-way'!X20^(1/3)*COS(('OddsRatio_working_3-way'!Y20+2*PI())/3)</f>
        <v>-0.33692091564798432</v>
      </c>
      <c r="AB20" s="11">
        <f>'OddsRatio_working_3-way'!X20^(1/3)*COS(('OddsRatio_working_3-way'!Y20+4*PI())/3)</f>
        <v>-0.18647918884843268</v>
      </c>
      <c r="AC20" s="11">
        <f>'OddsRatio_working_3-way'!X20^(1/3)*SIN('OddsRatio_working_3-way'!Y20/3)</f>
        <v>8.685757146507328E-2</v>
      </c>
      <c r="AD20" s="11">
        <f>'OddsRatio_working_3-way'!X20^(1/3)*SIN(('OddsRatio_working_3-way'!Y20+2*PI())/3)</f>
        <v>0.40984900110479039</v>
      </c>
      <c r="AE20" s="11">
        <f>'OddsRatio_working_3-way'!X20^(1/3)*SIN(('OddsRatio_working_3-way'!Y20+4*PI())/3)</f>
        <v>-0.49670657256986367</v>
      </c>
      <c r="AF20" s="11">
        <f>-'OddsRatio_working_3-way'!U20/(3*'OddsRatio_working_3-way'!X20^(1/3))*COS(('OddsRatio_working_3-way'!Y20)/3)</f>
        <v>0.52340010449641727</v>
      </c>
      <c r="AG20" s="11">
        <f>-'OddsRatio_working_3-way'!U20/(3*'OddsRatio_working_3-way'!X20^(1/3))*COS(('OddsRatio_working_3-way'!Y20+2*PI())/3)</f>
        <v>-0.33692091564798443</v>
      </c>
      <c r="AH20" s="11">
        <f>-'OddsRatio_working_3-way'!U20/(3*'OddsRatio_working_3-way'!X20^(1/3))*COS(('OddsRatio_working_3-way'!Y20+4*PI())/3)</f>
        <v>-0.18647918884843273</v>
      </c>
      <c r="AI20" s="11">
        <f>'OddsRatio_working_3-way'!U20/(3*'OddsRatio_working_3-way'!X20^(1/3))*SIN(('OddsRatio_working_3-way'!Y20)/3)</f>
        <v>-8.6857571465073294E-2</v>
      </c>
      <c r="AJ20" s="11">
        <f>'OddsRatio_working_3-way'!U20/(3*'OddsRatio_working_3-way'!X20^(1/3))*SIN(('OddsRatio_working_3-way'!Y20+2*PI())/3)</f>
        <v>-0.4098490011047905</v>
      </c>
      <c r="AK20" s="11">
        <f>'OddsRatio_working_3-way'!U20/(3*'OddsRatio_working_3-way'!X20^(1/3))*SIN(('OddsRatio_working_3-way'!Y20+4*PI())/3)</f>
        <v>0.49670657256986378</v>
      </c>
      <c r="AL20" s="11">
        <f>'OddsRatio_working_3-way'!Z20+'OddsRatio_working_3-way'!AF20</f>
        <v>1.0468002089928343</v>
      </c>
      <c r="AM20" s="11">
        <f>'OddsRatio_working_3-way'!AA20+'OddsRatio_working_3-way'!AG20</f>
        <v>-0.67384183129596875</v>
      </c>
      <c r="AN20" s="11">
        <f>'OddsRatio_working_3-way'!AB20+'OddsRatio_working_3-way'!AH20</f>
        <v>-0.37295837769686541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1.0468002089928343</v>
      </c>
      <c r="AS20" s="11">
        <f>IF(('OddsRatio_working_3-way'!X20=0),IF(Q20&gt;0,-Q20^(1/3),(-Q20)^(1/3)),'OddsRatio_working_3-way'!AM20-'OddsRatio_working_3-way'!R20/3)</f>
        <v>-0.67384183129596875</v>
      </c>
      <c r="AT20" s="11">
        <f>IF(('OddsRatio_working_3-way'!X20=0),IF(Q20&gt;0,-Q20^(1/3),(-Q20)^(1/3)),'OddsRatio_working_3-way'!AN20-'OddsRatio_working_3-way'!R20/3)</f>
        <v>-0.37295837769686541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2.44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3.04</v>
      </c>
      <c r="D21" s="9">
        <f t="shared" si="13"/>
        <v>0.3997446092281805</v>
      </c>
      <c r="E21" s="9">
        <f t="shared" si="14"/>
        <v>0.28048692536100372</v>
      </c>
      <c r="F21" s="9">
        <f t="shared" si="15"/>
        <v>0.31976846541081616</v>
      </c>
      <c r="G21" s="9">
        <f t="shared" si="16"/>
        <v>1.0427758417409403</v>
      </c>
      <c r="H21" s="9">
        <f t="shared" si="17"/>
        <v>2.5015972121069536</v>
      </c>
      <c r="I21" s="9">
        <f t="shared" si="18"/>
        <v>3.5652285706827125</v>
      </c>
      <c r="J21" s="9">
        <f t="shared" si="19"/>
        <v>3.1272627171515177</v>
      </c>
      <c r="K21" s="11">
        <f t="shared" si="20"/>
        <v>0.4098360655737705</v>
      </c>
      <c r="L21" s="11">
        <f t="shared" si="21"/>
        <v>0.28901734104046245</v>
      </c>
      <c r="M21" s="11">
        <f t="shared" si="22"/>
        <v>0.32894736842105265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-0.28157121696499388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0.23144453809592686</v>
      </c>
      <c r="Q21" s="11">
        <f>2*'OddsRatio_working_3-way'!K21*'OddsRatio_working_3-way'!L21*'OddsRatio_working_3-way'!M21</f>
        <v>7.7927453904352476E-2</v>
      </c>
      <c r="R21" s="11">
        <f t="shared" si="23"/>
        <v>0</v>
      </c>
      <c r="S21" s="11">
        <f t="shared" si="24"/>
        <v>-0.82197513151602075</v>
      </c>
      <c r="T21" s="11">
        <f t="shared" si="25"/>
        <v>-0.27675930354074774</v>
      </c>
      <c r="U21" s="11">
        <f>'OddsRatio_working_3-way'!S21-'OddsRatio_working_3-way'!R21^2/3</f>
        <v>-0.82197513151602075</v>
      </c>
      <c r="V21" s="11">
        <f>'OddsRatio_working_3-way'!S21*'OddsRatio_working_3-way'!R21/3-2*'OddsRatio_working_3-way'!R21^3/27-'OddsRatio_working_3-way'!T21</f>
        <v>0.27675930354074774</v>
      </c>
      <c r="W21" s="11">
        <f>'OddsRatio_working_3-way'!V21^2+4*'OddsRatio_working_3-way'!U21^3/27</f>
        <v>-5.6801160243623722E-3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0.14341881686229505</v>
      </c>
      <c r="Y21" s="11">
        <f>IF('OddsRatio_working_3-way'!W21&gt;=0,IF('OddsRatio_working_3-way'!V21+SQRT('OddsRatio_working_3-way'!W21)&gt;0,0,PI()),ACOS('OddsRatio_working_3-way'!V21/(2*'OddsRatio_working_3-way'!X21)))</f>
        <v>0.26587108606861398</v>
      </c>
      <c r="Z21" s="11">
        <f>'OddsRatio_working_3-way'!X21^(1/3)*COS('OddsRatio_working_3-way'!Y21/3)</f>
        <v>0.52138792087047026</v>
      </c>
      <c r="AA21" s="11">
        <f>'OddsRatio_working_3-way'!X21^(1/3)*COS(('OddsRatio_working_3-way'!Y21+2*PI())/3)</f>
        <v>-0.30081577316573582</v>
      </c>
      <c r="AB21" s="11">
        <f>'OddsRatio_working_3-way'!X21^(1/3)*COS(('OddsRatio_working_3-way'!Y21+4*PI())/3)</f>
        <v>-0.22057214770473457</v>
      </c>
      <c r="AC21" s="11">
        <f>'OddsRatio_working_3-way'!X21^(1/3)*SIN('OddsRatio_working_3-way'!Y21/3)</f>
        <v>4.632867876066072E-2</v>
      </c>
      <c r="AD21" s="11">
        <f>'OddsRatio_working_3-way'!X21^(1/3)*SIN(('OddsRatio_working_3-way'!Y21+2*PI())/3)</f>
        <v>0.42837084531984765</v>
      </c>
      <c r="AE21" s="11">
        <f>'OddsRatio_working_3-way'!X21^(1/3)*SIN(('OddsRatio_working_3-way'!Y21+4*PI())/3)</f>
        <v>-0.4746995240805082</v>
      </c>
      <c r="AF21" s="11">
        <f>-'OddsRatio_working_3-way'!U21/(3*'OddsRatio_working_3-way'!X21^(1/3))*COS(('OddsRatio_working_3-way'!Y21)/3)</f>
        <v>0.52138792087047015</v>
      </c>
      <c r="AG21" s="11">
        <f>-'OddsRatio_working_3-way'!U21/(3*'OddsRatio_working_3-way'!X21^(1/3))*COS(('OddsRatio_working_3-way'!Y21+2*PI())/3)</f>
        <v>-0.30081577316573577</v>
      </c>
      <c r="AH21" s="11">
        <f>-'OddsRatio_working_3-way'!U21/(3*'OddsRatio_working_3-way'!X21^(1/3))*COS(('OddsRatio_working_3-way'!Y21+4*PI())/3)</f>
        <v>-0.22057214770473452</v>
      </c>
      <c r="AI21" s="11">
        <f>'OddsRatio_working_3-way'!U21/(3*'OddsRatio_working_3-way'!X21^(1/3))*SIN(('OddsRatio_working_3-way'!Y21)/3)</f>
        <v>-4.6328678760660713E-2</v>
      </c>
      <c r="AJ21" s="11">
        <f>'OddsRatio_working_3-way'!U21/(3*'OddsRatio_working_3-way'!X21^(1/3))*SIN(('OddsRatio_working_3-way'!Y21+2*PI())/3)</f>
        <v>-0.42837084531984754</v>
      </c>
      <c r="AK21" s="11">
        <f>'OddsRatio_working_3-way'!U21/(3*'OddsRatio_working_3-way'!X21^(1/3))*SIN(('OddsRatio_working_3-way'!Y21+4*PI())/3)</f>
        <v>0.47469952408050814</v>
      </c>
      <c r="AL21" s="11">
        <f>'OddsRatio_working_3-way'!Z21+'OddsRatio_working_3-way'!AF21</f>
        <v>1.0427758417409403</v>
      </c>
      <c r="AM21" s="11">
        <f>'OddsRatio_working_3-way'!AA21+'OddsRatio_working_3-way'!AG21</f>
        <v>-0.60163154633147164</v>
      </c>
      <c r="AN21" s="11">
        <f>'OddsRatio_working_3-way'!AB21+'OddsRatio_working_3-way'!AH21</f>
        <v>-0.44114429540946909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1.0427758417409403</v>
      </c>
      <c r="AS21" s="11">
        <f>IF(('OddsRatio_working_3-way'!X21=0),IF(Q21&gt;0,-Q21^(1/3),(-Q21)^(1/3)),'OddsRatio_working_3-way'!AM21-'OddsRatio_working_3-way'!R21/3)</f>
        <v>-0.60163154633147164</v>
      </c>
      <c r="AT21" s="11">
        <f>IF(('OddsRatio_working_3-way'!X21=0),IF(Q21&gt;0,-Q21^(1/3),(-Q21)^(1/3)),'OddsRatio_working_3-way'!AN21-'OddsRatio_working_3-way'!R21/3)</f>
        <v>-0.44114429540946909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2.94</v>
      </c>
      <c r="B22" s="4">
        <f>IF('True_Odds_Calculator_3-way'!B23="","",'True_Odds_Calculator_3-way'!B23)</f>
        <v>3.24</v>
      </c>
      <c r="C22" s="4">
        <f>IF('True_Odds_Calculator_3-way'!C23="","",'True_Odds_Calculator_3-way'!C23)</f>
        <v>2.64</v>
      </c>
      <c r="D22" s="9">
        <f t="shared" si="13"/>
        <v>0.33094606530240556</v>
      </c>
      <c r="E22" s="9">
        <f t="shared" si="14"/>
        <v>0.2999161554260395</v>
      </c>
      <c r="F22" s="9">
        <f t="shared" si="15"/>
        <v>0.36913777927155494</v>
      </c>
      <c r="G22" s="9">
        <f t="shared" si="16"/>
        <v>1.0420826786386577</v>
      </c>
      <c r="H22" s="9">
        <f t="shared" si="17"/>
        <v>3.0216403965589955</v>
      </c>
      <c r="I22" s="9">
        <f t="shared" si="18"/>
        <v>3.3342652001505932</v>
      </c>
      <c r="J22" s="9">
        <f t="shared" si="19"/>
        <v>2.7090155929673982</v>
      </c>
      <c r="K22" s="11">
        <f t="shared" si="20"/>
        <v>0.3401360544217687</v>
      </c>
      <c r="L22" s="11">
        <f t="shared" si="21"/>
        <v>0.30864197530864196</v>
      </c>
      <c r="M22" s="11">
        <f t="shared" si="22"/>
        <v>0.37878787878787878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-0.28339835747243147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0.23143376317979494</v>
      </c>
      <c r="Q22" s="11">
        <f>2*'OddsRatio_working_3-way'!K22*'OddsRatio_working_3-way'!L22*'OddsRatio_working_3-way'!M22</f>
        <v>7.9530502810926079E-2</v>
      </c>
      <c r="R22" s="11">
        <f t="shared" si="23"/>
        <v>0</v>
      </c>
      <c r="S22" s="11">
        <f t="shared" si="24"/>
        <v>-0.81663763066202122</v>
      </c>
      <c r="T22" s="11">
        <f t="shared" si="25"/>
        <v>-0.28063148820000722</v>
      </c>
      <c r="U22" s="11">
        <f>'OddsRatio_working_3-way'!S22-'OddsRatio_working_3-way'!R22^2/3</f>
        <v>-0.81663763066202122</v>
      </c>
      <c r="V22" s="11">
        <f>'OddsRatio_working_3-way'!S22*'OddsRatio_working_3-way'!R22/3-2*'OddsRatio_working_3-way'!R22^3/27-'OddsRatio_working_3-way'!T22</f>
        <v>0.28063148820000722</v>
      </c>
      <c r="W22" s="11">
        <f>'OddsRatio_working_3-way'!V22^2+4*'OddsRatio_working_3-way'!U22^3/27</f>
        <v>-1.92940518707585E-3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0.14202415054879455</v>
      </c>
      <c r="Y22" s="11">
        <f>IF('OddsRatio_working_3-way'!W22&gt;=0,IF('OddsRatio_working_3-way'!V22+SQRT('OddsRatio_working_3-way'!W22)&gt;0,0,PI()),ACOS('OddsRatio_working_3-way'!V22/(2*'OddsRatio_working_3-way'!X22)))</f>
        <v>0.15526222495307729</v>
      </c>
      <c r="Z22" s="11">
        <f>'OddsRatio_working_3-way'!X22^(1/3)*COS('OddsRatio_working_3-way'!Y22/3)</f>
        <v>0.52104133931932883</v>
      </c>
      <c r="AA22" s="11">
        <f>'OddsRatio_working_3-way'!X22^(1/3)*COS(('OddsRatio_working_3-way'!Y22+2*PI())/3)</f>
        <v>-0.28389479436510112</v>
      </c>
      <c r="AB22" s="11">
        <f>'OddsRatio_working_3-way'!X22^(1/3)*COS(('OddsRatio_working_3-way'!Y22+4*PI())/3)</f>
        <v>-0.23714654495422788</v>
      </c>
      <c r="AC22" s="11">
        <f>'OddsRatio_working_3-way'!X22^(1/3)*SIN('OddsRatio_working_3-way'!Y22/3)</f>
        <v>2.6990114381511644E-2</v>
      </c>
      <c r="AD22" s="11">
        <f>'OddsRatio_working_3-way'!X22^(1/3)*SIN(('OddsRatio_working_3-way'!Y22+2*PI())/3)</f>
        <v>0.43773997908165074</v>
      </c>
      <c r="AE22" s="11">
        <f>'OddsRatio_working_3-way'!X22^(1/3)*SIN(('OddsRatio_working_3-way'!Y22+4*PI())/3)</f>
        <v>-0.46473009346316219</v>
      </c>
      <c r="AF22" s="11">
        <f>-'OddsRatio_working_3-way'!U22/(3*'OddsRatio_working_3-way'!X22^(1/3))*COS(('OddsRatio_working_3-way'!Y22)/3)</f>
        <v>0.52104133931932883</v>
      </c>
      <c r="AG22" s="11">
        <f>-'OddsRatio_working_3-way'!U22/(3*'OddsRatio_working_3-way'!X22^(1/3))*COS(('OddsRatio_working_3-way'!Y22+2*PI())/3)</f>
        <v>-0.28389479436510112</v>
      </c>
      <c r="AH22" s="11">
        <f>-'OddsRatio_working_3-way'!U22/(3*'OddsRatio_working_3-way'!X22^(1/3))*COS(('OddsRatio_working_3-way'!Y22+4*PI())/3)</f>
        <v>-0.23714654495422788</v>
      </c>
      <c r="AI22" s="11">
        <f>'OddsRatio_working_3-way'!U22/(3*'OddsRatio_working_3-way'!X22^(1/3))*SIN(('OddsRatio_working_3-way'!Y22)/3)</f>
        <v>-2.6990114381511644E-2</v>
      </c>
      <c r="AJ22" s="11">
        <f>'OddsRatio_working_3-way'!U22/(3*'OddsRatio_working_3-way'!X22^(1/3))*SIN(('OddsRatio_working_3-way'!Y22+2*PI())/3)</f>
        <v>-0.43773997908165074</v>
      </c>
      <c r="AK22" s="11">
        <f>'OddsRatio_working_3-way'!U22/(3*'OddsRatio_working_3-way'!X22^(1/3))*SIN(('OddsRatio_working_3-way'!Y22+4*PI())/3)</f>
        <v>0.46473009346316219</v>
      </c>
      <c r="AL22" s="11">
        <f>'OddsRatio_working_3-way'!Z22+'OddsRatio_working_3-way'!AF22</f>
        <v>1.0420826786386577</v>
      </c>
      <c r="AM22" s="11">
        <f>'OddsRatio_working_3-way'!AA22+'OddsRatio_working_3-way'!AG22</f>
        <v>-0.56778958873020224</v>
      </c>
      <c r="AN22" s="11">
        <f>'OddsRatio_working_3-way'!AB22+'OddsRatio_working_3-way'!AH22</f>
        <v>-0.47429308990845576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1.0420826786386577</v>
      </c>
      <c r="AS22" s="11">
        <f>IF(('OddsRatio_working_3-way'!X22=0),IF(Q22&gt;0,-Q22^(1/3),(-Q22)^(1/3)),'OddsRatio_working_3-way'!AM22-'OddsRatio_working_3-way'!R22/3)</f>
        <v>-0.56778958873020224</v>
      </c>
      <c r="AT22" s="11">
        <f>IF(('OddsRatio_working_3-way'!X22=0),IF(Q22&gt;0,-Q22^(1/3),(-Q22)^(1/3)),'OddsRatio_working_3-way'!AN22-'OddsRatio_working_3-way'!R22/3)</f>
        <v>-0.47429308990845576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2.46</v>
      </c>
      <c r="B23" s="4">
        <f>IF('True_Odds_Calculator_3-way'!B24="","",'True_Odds_Calculator_3-way'!B24)</f>
        <v>3.07</v>
      </c>
      <c r="C23" s="4">
        <f>IF('True_Odds_Calculator_3-way'!C24="","",'True_Odds_Calculator_3-way'!C24)</f>
        <v>3.38</v>
      </c>
      <c r="D23" s="9">
        <f t="shared" si="13"/>
        <v>0.39634962561295739</v>
      </c>
      <c r="E23" s="9">
        <f t="shared" si="14"/>
        <v>0.3165200707403048</v>
      </c>
      <c r="F23" s="9">
        <f t="shared" si="15"/>
        <v>0.28713030364673769</v>
      </c>
      <c r="G23" s="9">
        <f t="shared" si="16"/>
        <v>1.0431677837456079</v>
      </c>
      <c r="H23" s="9">
        <f t="shared" si="17"/>
        <v>2.523024964268588</v>
      </c>
      <c r="I23" s="9">
        <f t="shared" si="18"/>
        <v>3.159357312353408</v>
      </c>
      <c r="J23" s="9">
        <f t="shared" si="19"/>
        <v>3.482739325314546</v>
      </c>
      <c r="K23" s="11">
        <f t="shared" si="20"/>
        <v>0.4065040650406504</v>
      </c>
      <c r="L23" s="11">
        <f t="shared" si="21"/>
        <v>0.32573289902280134</v>
      </c>
      <c r="M23" s="11">
        <f t="shared" si="22"/>
        <v>0.29585798816568049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-0.28177987714383623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0.23152468288169956</v>
      </c>
      <c r="Q23" s="11">
        <f>2*'OddsRatio_working_3-way'!K23*'OddsRatio_working_3-way'!L23*'OddsRatio_working_3-way'!M23</f>
        <v>7.8350146491268896E-2</v>
      </c>
      <c r="R23" s="11">
        <f t="shared" si="23"/>
        <v>0</v>
      </c>
      <c r="S23" s="11">
        <f t="shared" si="24"/>
        <v>-0.8216508759549086</v>
      </c>
      <c r="T23" s="11">
        <f t="shared" si="25"/>
        <v>-0.27805444194751561</v>
      </c>
      <c r="U23" s="11">
        <f>'OddsRatio_working_3-way'!S23-'OddsRatio_working_3-way'!R23^2/3</f>
        <v>-0.8216508759549086</v>
      </c>
      <c r="V23" s="11">
        <f>'OddsRatio_working_3-way'!S23*'OddsRatio_working_3-way'!R23/3-2*'OddsRatio_working_3-way'!R23^3/27-'OddsRatio_working_3-way'!T23</f>
        <v>0.27805444194751561</v>
      </c>
      <c r="W23" s="11">
        <f>'OddsRatio_working_3-way'!V23^2+4*'OddsRatio_working_3-way'!U23^3/27</f>
        <v>-4.8642244893170594E-3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0.14333396071418436</v>
      </c>
      <c r="Y23" s="11">
        <f>IF('OddsRatio_working_3-way'!W23&gt;=0,IF('OddsRatio_working_3-way'!V23+SQRT('OddsRatio_working_3-way'!W23)&gt;0,0,PI()),ACOS('OddsRatio_working_3-way'!V23/(2*'OddsRatio_working_3-way'!X23)))</f>
        <v>0.24575832274168996</v>
      </c>
      <c r="Z23" s="11">
        <f>'OddsRatio_working_3-way'!X23^(1/3)*COS('OddsRatio_working_3-way'!Y23/3)</f>
        <v>0.52158389187280396</v>
      </c>
      <c r="AA23" s="11">
        <f>'OddsRatio_working_3-way'!X23^(1/3)*COS(('OddsRatio_working_3-way'!Y23+2*PI())/3)</f>
        <v>-0.29787835574972255</v>
      </c>
      <c r="AB23" s="11">
        <f>'OddsRatio_working_3-way'!X23^(1/3)*COS(('OddsRatio_working_3-way'!Y23+4*PI())/3)</f>
        <v>-0.2237055361230815</v>
      </c>
      <c r="AC23" s="11">
        <f>'OddsRatio_working_3-way'!X23^(1/3)*SIN('OddsRatio_working_3-way'!Y23/3)</f>
        <v>4.2823697377995011E-2</v>
      </c>
      <c r="AD23" s="11">
        <f>'OddsRatio_working_3-way'!X23^(1/3)*SIN(('OddsRatio_working_3-way'!Y23+2*PI())/3)</f>
        <v>0.43029305187760664</v>
      </c>
      <c r="AE23" s="11">
        <f>'OddsRatio_working_3-way'!X23^(1/3)*SIN(('OddsRatio_working_3-way'!Y23+4*PI())/3)</f>
        <v>-0.47311674925560143</v>
      </c>
      <c r="AF23" s="11">
        <f>-'OddsRatio_working_3-way'!U23/(3*'OddsRatio_working_3-way'!X23^(1/3))*COS(('OddsRatio_working_3-way'!Y23)/3)</f>
        <v>0.52158389187280385</v>
      </c>
      <c r="AG23" s="11">
        <f>-'OddsRatio_working_3-way'!U23/(3*'OddsRatio_working_3-way'!X23^(1/3))*COS(('OddsRatio_working_3-way'!Y23+2*PI())/3)</f>
        <v>-0.29787835574972249</v>
      </c>
      <c r="AH23" s="11">
        <f>-'OddsRatio_working_3-way'!U23/(3*'OddsRatio_working_3-way'!X23^(1/3))*COS(('OddsRatio_working_3-way'!Y23+4*PI())/3)</f>
        <v>-0.22370553612308144</v>
      </c>
      <c r="AI23" s="11">
        <f>'OddsRatio_working_3-way'!U23/(3*'OddsRatio_working_3-way'!X23^(1/3))*SIN(('OddsRatio_working_3-way'!Y23)/3)</f>
        <v>-4.2823697377995004E-2</v>
      </c>
      <c r="AJ23" s="11">
        <f>'OddsRatio_working_3-way'!U23/(3*'OddsRatio_working_3-way'!X23^(1/3))*SIN(('OddsRatio_working_3-way'!Y23+2*PI())/3)</f>
        <v>-0.43029305187760652</v>
      </c>
      <c r="AK23" s="11">
        <f>'OddsRatio_working_3-way'!U23/(3*'OddsRatio_working_3-way'!X23^(1/3))*SIN(('OddsRatio_working_3-way'!Y23+4*PI())/3)</f>
        <v>0.47311674925560132</v>
      </c>
      <c r="AL23" s="11">
        <f>'OddsRatio_working_3-way'!Z23+'OddsRatio_working_3-way'!AF23</f>
        <v>1.0431677837456079</v>
      </c>
      <c r="AM23" s="11">
        <f>'OddsRatio_working_3-way'!AA23+'OddsRatio_working_3-way'!AG23</f>
        <v>-0.59575671149944509</v>
      </c>
      <c r="AN23" s="11">
        <f>'OddsRatio_working_3-way'!AB23+'OddsRatio_working_3-way'!AH23</f>
        <v>-0.44741107224616294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1.0431677837456079</v>
      </c>
      <c r="AS23" s="11">
        <f>IF(('OddsRatio_working_3-way'!X23=0),IF(Q23&gt;0,-Q23^(1/3),(-Q23)^(1/3)),'OddsRatio_working_3-way'!AM23-'OddsRatio_working_3-way'!R23/3)</f>
        <v>-0.59575671149944509</v>
      </c>
      <c r="AT23" s="11">
        <f>IF(('OddsRatio_working_3-way'!X23=0),IF(Q23&gt;0,-Q23^(1/3),(-Q23)^(1/3)),'OddsRatio_working_3-way'!AN23-'OddsRatio_working_3-way'!R23/3)</f>
        <v>-0.44741107224616294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2.35</v>
      </c>
      <c r="B24" s="4">
        <f>IF('True_Odds_Calculator_3-way'!B25="","",'True_Odds_Calculator_3-way'!B25)</f>
        <v>3.15</v>
      </c>
      <c r="C24" s="4">
        <f>IF('True_Odds_Calculator_3-way'!C25="","",'True_Odds_Calculator_3-way'!C25)</f>
        <v>3.5</v>
      </c>
      <c r="D24" s="9">
        <f t="shared" si="13"/>
        <v>0.41494719492814602</v>
      </c>
      <c r="E24" s="9">
        <f t="shared" si="14"/>
        <v>0.30812194545204707</v>
      </c>
      <c r="F24" s="9">
        <f t="shared" si="15"/>
        <v>0.27693085961980729</v>
      </c>
      <c r="G24" s="9">
        <f t="shared" si="16"/>
        <v>1.0444038506548234</v>
      </c>
      <c r="H24" s="9">
        <f t="shared" si="17"/>
        <v>2.4099451983840114</v>
      </c>
      <c r="I24" s="9">
        <f t="shared" si="18"/>
        <v>3.2454682789078704</v>
      </c>
      <c r="J24" s="9">
        <f t="shared" si="19"/>
        <v>3.6110096266370584</v>
      </c>
      <c r="K24" s="11">
        <f t="shared" si="20"/>
        <v>0.42553191489361702</v>
      </c>
      <c r="L24" s="11">
        <f t="shared" si="21"/>
        <v>0.31746031746031744</v>
      </c>
      <c r="M24" s="11">
        <f t="shared" si="22"/>
        <v>0.2857142857142857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-0.28006947459835019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0.23158199449992758</v>
      </c>
      <c r="Q24" s="11">
        <f>2*'OddsRatio_working_3-way'!K24*'OddsRatio_working_3-way'!L24*'OddsRatio_working_3-way'!M24</f>
        <v>7.7193998166642533E-2</v>
      </c>
      <c r="R24" s="11">
        <f t="shared" si="23"/>
        <v>0</v>
      </c>
      <c r="S24" s="11">
        <f t="shared" si="24"/>
        <v>-0.82687338501291907</v>
      </c>
      <c r="T24" s="11">
        <f t="shared" si="25"/>
        <v>-0.27562446167097304</v>
      </c>
      <c r="U24" s="11">
        <f>'OddsRatio_working_3-way'!S24-'OddsRatio_working_3-way'!R24^2/3</f>
        <v>-0.82687338501291907</v>
      </c>
      <c r="V24" s="11">
        <f>'OddsRatio_working_3-way'!S24*'OddsRatio_working_3-way'!R24/3-2*'OddsRatio_working_3-way'!R24^3/27-'OddsRatio_working_3-way'!T24</f>
        <v>0.27562446167097304</v>
      </c>
      <c r="W24" s="11">
        <f>'OddsRatio_working_3-way'!V24^2+4*'OddsRatio_working_3-way'!U24^3/27</f>
        <v>-7.7866429118846892E-3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0.14470270106609825</v>
      </c>
      <c r="Y24" s="11">
        <f>IF('OddsRatio_working_3-way'!W24&gt;=0,IF('OddsRatio_working_3-way'!V24+SQRT('OddsRatio_working_3-way'!W24)&gt;0,0,PI()),ACOS('OddsRatio_working_3-way'!V24/(2*'OddsRatio_working_3-way'!X24)))</f>
        <v>0.30984158945979678</v>
      </c>
      <c r="Z24" s="11">
        <f>'OddsRatio_working_3-way'!X24^(1/3)*COS('OddsRatio_working_3-way'!Y24/3)</f>
        <v>0.52220192532741183</v>
      </c>
      <c r="AA24" s="11">
        <f>'OddsRatio_working_3-way'!X24^(1/3)*COS(('OddsRatio_working_3-way'!Y24+2*PI())/3)</f>
        <v>-0.30797534950223365</v>
      </c>
      <c r="AB24" s="11">
        <f>'OddsRatio_working_3-way'!X24^(1/3)*COS(('OddsRatio_working_3-way'!Y24+4*PI())/3)</f>
        <v>-0.21422657582517832</v>
      </c>
      <c r="AC24" s="11">
        <f>'OddsRatio_working_3-way'!X24^(1/3)*SIN('OddsRatio_working_3-way'!Y24/3)</f>
        <v>5.4125879718645187E-2</v>
      </c>
      <c r="AD24" s="11">
        <f>'OddsRatio_working_3-way'!X24^(1/3)*SIN(('OddsRatio_working_3-way'!Y24+2*PI())/3)</f>
        <v>0.42517719337936055</v>
      </c>
      <c r="AE24" s="11">
        <f>'OddsRatio_working_3-way'!X24^(1/3)*SIN(('OddsRatio_working_3-way'!Y24+4*PI())/3)</f>
        <v>-0.47930307309800568</v>
      </c>
      <c r="AF24" s="11">
        <f>-'OddsRatio_working_3-way'!U24/(3*'OddsRatio_working_3-way'!X24^(1/3))*COS(('OddsRatio_working_3-way'!Y24)/3)</f>
        <v>0.52220192532741172</v>
      </c>
      <c r="AG24" s="11">
        <f>-'OddsRatio_working_3-way'!U24/(3*'OddsRatio_working_3-way'!X24^(1/3))*COS(('OddsRatio_working_3-way'!Y24+2*PI())/3)</f>
        <v>-0.3079753495022336</v>
      </c>
      <c r="AH24" s="11">
        <f>-'OddsRatio_working_3-way'!U24/(3*'OddsRatio_working_3-way'!X24^(1/3))*COS(('OddsRatio_working_3-way'!Y24+4*PI())/3)</f>
        <v>-0.21422657582517829</v>
      </c>
      <c r="AI24" s="11">
        <f>'OddsRatio_working_3-way'!U24/(3*'OddsRatio_working_3-way'!X24^(1/3))*SIN(('OddsRatio_working_3-way'!Y24)/3)</f>
        <v>-5.4125879718645173E-2</v>
      </c>
      <c r="AJ24" s="11">
        <f>'OddsRatio_working_3-way'!U24/(3*'OddsRatio_working_3-way'!X24^(1/3))*SIN(('OddsRatio_working_3-way'!Y24+2*PI())/3)</f>
        <v>-0.42517719337936044</v>
      </c>
      <c r="AK24" s="11">
        <f>'OddsRatio_working_3-way'!U24/(3*'OddsRatio_working_3-way'!X24^(1/3))*SIN(('OddsRatio_working_3-way'!Y24+4*PI())/3)</f>
        <v>0.47930307309800557</v>
      </c>
      <c r="AL24" s="11">
        <f>'OddsRatio_working_3-way'!Z24+'OddsRatio_working_3-way'!AF24</f>
        <v>1.0444038506548234</v>
      </c>
      <c r="AM24" s="11">
        <f>'OddsRatio_working_3-way'!AA24+'OddsRatio_working_3-way'!AG24</f>
        <v>-0.61595069900446719</v>
      </c>
      <c r="AN24" s="11">
        <f>'OddsRatio_working_3-way'!AB24+'OddsRatio_working_3-way'!AH24</f>
        <v>-0.42845315165035658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1.0444038506548234</v>
      </c>
      <c r="AS24" s="11">
        <f>IF(('OddsRatio_working_3-way'!X24=0),IF(Q24&gt;0,-Q24^(1/3),(-Q24)^(1/3)),'OddsRatio_working_3-way'!AM24-'OddsRatio_working_3-way'!R24/3)</f>
        <v>-0.61595069900446719</v>
      </c>
      <c r="AT24" s="11">
        <f>IF(('OddsRatio_working_3-way'!X24=0),IF(Q24&gt;0,-Q24^(1/3),(-Q24)^(1/3)),'OddsRatio_working_3-way'!AN24-'OddsRatio_working_3-way'!R24/3)</f>
        <v>-0.42845315165035658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2.33</v>
      </c>
      <c r="B25" s="4">
        <f>IF('True_Odds_Calculator_3-way'!B26="","",'True_Odds_Calculator_3-way'!B26)</f>
        <v>3.26</v>
      </c>
      <c r="C25" s="4">
        <f>IF('True_Odds_Calculator_3-way'!C26="","",'True_Odds_Calculator_3-way'!C26)</f>
        <v>3.42</v>
      </c>
      <c r="D25" s="9">
        <f t="shared" si="13"/>
        <v>0.41870388371263667</v>
      </c>
      <c r="E25" s="9">
        <f t="shared" si="14"/>
        <v>0.29769836485361995</v>
      </c>
      <c r="F25" s="9">
        <f t="shared" si="15"/>
        <v>0.28359775143374349</v>
      </c>
      <c r="G25" s="9">
        <f t="shared" si="16"/>
        <v>1.0438516720045707</v>
      </c>
      <c r="H25" s="9">
        <f t="shared" si="17"/>
        <v>2.3883227237660791</v>
      </c>
      <c r="I25" s="9">
        <f t="shared" si="18"/>
        <v>3.3591047787303299</v>
      </c>
      <c r="J25" s="9">
        <f t="shared" si="19"/>
        <v>3.526121046251061</v>
      </c>
      <c r="K25" s="11">
        <f t="shared" si="20"/>
        <v>0.42918454935622319</v>
      </c>
      <c r="L25" s="11">
        <f t="shared" si="21"/>
        <v>0.30674846625766872</v>
      </c>
      <c r="M25" s="11">
        <f t="shared" si="22"/>
        <v>0.29239766081871343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-0.28001146832606327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0.23135284519345792</v>
      </c>
      <c r="Q25" s="11">
        <f>2*'OddsRatio_working_3-way'!K25*'OddsRatio_working_3-way'!L25*'OddsRatio_working_3-way'!M25</f>
        <v>7.6989299565210625E-2</v>
      </c>
      <c r="R25" s="11">
        <f t="shared" si="23"/>
        <v>0</v>
      </c>
      <c r="S25" s="11">
        <f t="shared" si="24"/>
        <v>-0.82622632057361256</v>
      </c>
      <c r="T25" s="11">
        <f t="shared" si="25"/>
        <v>-0.27495052265344844</v>
      </c>
      <c r="U25" s="11">
        <f>'OddsRatio_working_3-way'!S25-'OddsRatio_working_3-way'!R25^2/3</f>
        <v>-0.82622632057361256</v>
      </c>
      <c r="V25" s="11">
        <f>'OddsRatio_working_3-way'!S25*'OddsRatio_working_3-way'!R25/3-2*'OddsRatio_working_3-way'!R25^3/27-'OddsRatio_working_3-way'!T25</f>
        <v>0.27495052265344844</v>
      </c>
      <c r="W25" s="11">
        <f>'OddsRatio_working_3-way'!V25^2+4*'OddsRatio_working_3-way'!U25^3/27</f>
        <v>-7.9612237554520793E-3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0.1445328800505758</v>
      </c>
      <c r="Y25" s="11">
        <f>IF('OddsRatio_working_3-way'!W25&gt;=0,IF('OddsRatio_working_3-way'!V25+SQRT('OddsRatio_working_3-way'!W25)&gt;0,0,PI()),ACOS('OddsRatio_working_3-way'!V25/(2*'OddsRatio_working_3-way'!X25)))</f>
        <v>0.31379356925622992</v>
      </c>
      <c r="Z25" s="11">
        <f>'OddsRatio_working_3-way'!X25^(1/3)*COS('OddsRatio_working_3-way'!Y25/3)</f>
        <v>0.52192583600228526</v>
      </c>
      <c r="AA25" s="11">
        <f>'OddsRatio_working_3-way'!X25^(1/3)*COS(('OddsRatio_working_3-way'!Y25+2*PI())/3)</f>
        <v>-0.30841443460904222</v>
      </c>
      <c r="AB25" s="11">
        <f>'OddsRatio_working_3-way'!X25^(1/3)*COS(('OddsRatio_working_3-way'!Y25+4*PI())/3)</f>
        <v>-0.21351140139324298</v>
      </c>
      <c r="AC25" s="11">
        <f>'OddsRatio_working_3-way'!X25^(1/3)*SIN('OddsRatio_working_3-way'!Y25/3)</f>
        <v>5.4792291774053641E-2</v>
      </c>
      <c r="AD25" s="11">
        <f>'OddsRatio_working_3-way'!X25^(1/3)*SIN(('OddsRatio_working_3-way'!Y25+2*PI())/3)</f>
        <v>0.42460488698238308</v>
      </c>
      <c r="AE25" s="11">
        <f>'OddsRatio_working_3-way'!X25^(1/3)*SIN(('OddsRatio_working_3-way'!Y25+4*PI())/3)</f>
        <v>-0.47939717875643667</v>
      </c>
      <c r="AF25" s="11">
        <f>-'OddsRatio_working_3-way'!U25/(3*'OddsRatio_working_3-way'!X25^(1/3))*COS(('OddsRatio_working_3-way'!Y25)/3)</f>
        <v>0.52192583600228537</v>
      </c>
      <c r="AG25" s="11">
        <f>-'OddsRatio_working_3-way'!U25/(3*'OddsRatio_working_3-way'!X25^(1/3))*COS(('OddsRatio_working_3-way'!Y25+2*PI())/3)</f>
        <v>-0.30841443460904228</v>
      </c>
      <c r="AH25" s="11">
        <f>-'OddsRatio_working_3-way'!U25/(3*'OddsRatio_working_3-way'!X25^(1/3))*COS(('OddsRatio_working_3-way'!Y25+4*PI())/3)</f>
        <v>-0.21351140139324304</v>
      </c>
      <c r="AI25" s="11">
        <f>'OddsRatio_working_3-way'!U25/(3*'OddsRatio_working_3-way'!X25^(1/3))*SIN(('OddsRatio_working_3-way'!Y25)/3)</f>
        <v>-5.4792291774053647E-2</v>
      </c>
      <c r="AJ25" s="11">
        <f>'OddsRatio_working_3-way'!U25/(3*'OddsRatio_working_3-way'!X25^(1/3))*SIN(('OddsRatio_working_3-way'!Y25+2*PI())/3)</f>
        <v>-0.42460488698238313</v>
      </c>
      <c r="AK25" s="11">
        <f>'OddsRatio_working_3-way'!U25/(3*'OddsRatio_working_3-way'!X25^(1/3))*SIN(('OddsRatio_working_3-way'!Y25+4*PI())/3)</f>
        <v>0.47939717875643678</v>
      </c>
      <c r="AL25" s="11">
        <f>'OddsRatio_working_3-way'!Z25+'OddsRatio_working_3-way'!AF25</f>
        <v>1.0438516720045707</v>
      </c>
      <c r="AM25" s="11">
        <f>'OddsRatio_working_3-way'!AA25+'OddsRatio_working_3-way'!AG25</f>
        <v>-0.61682886921808455</v>
      </c>
      <c r="AN25" s="11">
        <f>'OddsRatio_working_3-way'!AB25+'OddsRatio_working_3-way'!AH25</f>
        <v>-0.42702280278648602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1.0438516720045707</v>
      </c>
      <c r="AS25" s="11">
        <f>IF(('OddsRatio_working_3-way'!X25=0),IF(Q25&gt;0,-Q25^(1/3),(-Q25)^(1/3)),'OddsRatio_working_3-way'!AM25-'OddsRatio_working_3-way'!R25/3)</f>
        <v>-0.61682886921808455</v>
      </c>
      <c r="AT25" s="11">
        <f>IF(('OddsRatio_working_3-way'!X25=0),IF(Q25&gt;0,-Q25^(1/3),(-Q25)^(1/3)),'OddsRatio_working_3-way'!AN25-'OddsRatio_working_3-way'!R25/3)</f>
        <v>-0.42702280278648602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4.1900000000000004</v>
      </c>
      <c r="D26" s="9">
        <f t="shared" si="13"/>
        <v>0.48874564512808694</v>
      </c>
      <c r="E26" s="9">
        <f t="shared" si="14"/>
        <v>0.2806755667257777</v>
      </c>
      <c r="F26" s="9">
        <f t="shared" si="15"/>
        <v>0.23057878814613517</v>
      </c>
      <c r="G26" s="9">
        <f t="shared" si="16"/>
        <v>1.0460540364260988</v>
      </c>
      <c r="H26" s="9">
        <f t="shared" si="17"/>
        <v>2.0460540364260988</v>
      </c>
      <c r="I26" s="9">
        <f t="shared" si="18"/>
        <v>3.5628323892439417</v>
      </c>
      <c r="J26" s="9">
        <f t="shared" si="19"/>
        <v>4.3369123761992565</v>
      </c>
      <c r="K26" s="11">
        <f t="shared" si="20"/>
        <v>0.5</v>
      </c>
      <c r="L26" s="11">
        <f t="shared" si="21"/>
        <v>0.28985507246376813</v>
      </c>
      <c r="M26" s="11">
        <f t="shared" si="22"/>
        <v>0.2386634844868735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-0.27032963231987817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0.22967036768012172</v>
      </c>
      <c r="Q26" s="11">
        <f>2*'OddsRatio_working_3-way'!K26*'OddsRatio_working_3-way'!L26*'OddsRatio_working_3-way'!M26</f>
        <v>6.917782159039812E-2</v>
      </c>
      <c r="R26" s="11">
        <f t="shared" si="23"/>
        <v>0</v>
      </c>
      <c r="S26" s="11">
        <f t="shared" si="24"/>
        <v>-0.84959375599769704</v>
      </c>
      <c r="T26" s="11">
        <f t="shared" si="25"/>
        <v>-0.25590173373424613</v>
      </c>
      <c r="U26" s="11">
        <f>'OddsRatio_working_3-way'!S26-'OddsRatio_working_3-way'!R26^2/3</f>
        <v>-0.84959375599769704</v>
      </c>
      <c r="V26" s="11">
        <f>'OddsRatio_working_3-way'!S26*'OddsRatio_working_3-way'!R26/3-2*'OddsRatio_working_3-way'!R26^3/27-'OddsRatio_working_3-way'!T26</f>
        <v>0.25590173373424613</v>
      </c>
      <c r="W26" s="11">
        <f>'OddsRatio_working_3-way'!V26^2+4*'OddsRatio_working_3-way'!U26^3/27</f>
        <v>-2.536539702664363E-2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0.15070757641442303</v>
      </c>
      <c r="Y26" s="11">
        <f>IF('OddsRatio_working_3-way'!W26&gt;=0,IF('OddsRatio_working_3-way'!V26+SQRT('OddsRatio_working_3-way'!W26)&gt;0,0,PI()),ACOS('OddsRatio_working_3-way'!V26/(2*'OddsRatio_working_3-way'!X26)))</f>
        <v>0.5567047627493138</v>
      </c>
      <c r="Z26" s="11">
        <f>'OddsRatio_working_3-way'!X26^(1/3)*COS('OddsRatio_working_3-way'!Y26/3)</f>
        <v>0.52302701821304942</v>
      </c>
      <c r="AA26" s="11">
        <f>'OddsRatio_working_3-way'!X26^(1/3)*COS(('OddsRatio_working_3-way'!Y26+2*PI())/3)</f>
        <v>-0.34654581275519203</v>
      </c>
      <c r="AB26" s="11">
        <f>'OddsRatio_working_3-way'!X26^(1/3)*COS(('OddsRatio_working_3-way'!Y26+4*PI())/3)</f>
        <v>-0.17648120545785748</v>
      </c>
      <c r="AC26" s="11">
        <f>'OddsRatio_working_3-way'!X26^(1/3)*SIN('OddsRatio_working_3-way'!Y26/3)</f>
        <v>9.8186846802744213E-2</v>
      </c>
      <c r="AD26" s="11">
        <f>'OddsRatio_working_3-way'!X26^(1/3)*SIN(('OddsRatio_working_3-way'!Y26+2*PI())/3)</f>
        <v>0.40386126123675498</v>
      </c>
      <c r="AE26" s="11">
        <f>'OddsRatio_working_3-way'!X26^(1/3)*SIN(('OddsRatio_working_3-way'!Y26+4*PI())/3)</f>
        <v>-0.50204810803949906</v>
      </c>
      <c r="AF26" s="11">
        <f>-'OddsRatio_working_3-way'!U26/(3*'OddsRatio_working_3-way'!X26^(1/3))*COS(('OddsRatio_working_3-way'!Y26)/3)</f>
        <v>0.52302701821304942</v>
      </c>
      <c r="AG26" s="11">
        <f>-'OddsRatio_working_3-way'!U26/(3*'OddsRatio_working_3-way'!X26^(1/3))*COS(('OddsRatio_working_3-way'!Y26+2*PI())/3)</f>
        <v>-0.34654581275519203</v>
      </c>
      <c r="AH26" s="11">
        <f>-'OddsRatio_working_3-way'!U26/(3*'OddsRatio_working_3-way'!X26^(1/3))*COS(('OddsRatio_working_3-way'!Y26+4*PI())/3)</f>
        <v>-0.17648120545785748</v>
      </c>
      <c r="AI26" s="11">
        <f>'OddsRatio_working_3-way'!U26/(3*'OddsRatio_working_3-way'!X26^(1/3))*SIN(('OddsRatio_working_3-way'!Y26)/3)</f>
        <v>-9.8186846802744213E-2</v>
      </c>
      <c r="AJ26" s="11">
        <f>'OddsRatio_working_3-way'!U26/(3*'OddsRatio_working_3-way'!X26^(1/3))*SIN(('OddsRatio_working_3-way'!Y26+2*PI())/3)</f>
        <v>-0.40386126123675498</v>
      </c>
      <c r="AK26" s="11">
        <f>'OddsRatio_working_3-way'!U26/(3*'OddsRatio_working_3-way'!X26^(1/3))*SIN(('OddsRatio_working_3-way'!Y26+4*PI())/3)</f>
        <v>0.50204810803949906</v>
      </c>
      <c r="AL26" s="11">
        <f>'OddsRatio_working_3-way'!Z26+'OddsRatio_working_3-way'!AF26</f>
        <v>1.0460540364260988</v>
      </c>
      <c r="AM26" s="11">
        <f>'OddsRatio_working_3-way'!AA26+'OddsRatio_working_3-way'!AG26</f>
        <v>-0.69309162551038406</v>
      </c>
      <c r="AN26" s="11">
        <f>'OddsRatio_working_3-way'!AB26+'OddsRatio_working_3-way'!AH26</f>
        <v>-0.35296241091571495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1.0460540364260988</v>
      </c>
      <c r="AS26" s="11">
        <f>IF(('OddsRatio_working_3-way'!X26=0),IF(Q26&gt;0,-Q26^(1/3),(-Q26)^(1/3)),'OddsRatio_working_3-way'!AM26-'OddsRatio_working_3-way'!R26/3)</f>
        <v>-0.69309162551038406</v>
      </c>
      <c r="AT26" s="11">
        <f>IF(('OddsRatio_working_3-way'!X26=0),IF(Q26&gt;0,-Q26^(1/3),(-Q26)^(1/3)),'OddsRatio_working_3-way'!AN26-'OddsRatio_working_3-way'!R26/3)</f>
        <v>-0.35296241091571495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2.0299999999999998</v>
      </c>
      <c r="B27" s="4">
        <f>IF('True_Odds_Calculator_3-way'!B28="","",'True_Odds_Calculator_3-way'!B28)</f>
        <v>3.3</v>
      </c>
      <c r="C27" s="4">
        <f>IF('True_Odds_Calculator_3-way'!C28="","",'True_Odds_Calculator_3-way'!C28)</f>
        <v>3.98</v>
      </c>
      <c r="D27" s="9">
        <f t="shared" si="13"/>
        <v>0.47438499258228334</v>
      </c>
      <c r="E27" s="9">
        <f t="shared" si="14"/>
        <v>0.28783953003284357</v>
      </c>
      <c r="F27" s="9">
        <f t="shared" si="15"/>
        <v>0.23777547738487315</v>
      </c>
      <c r="G27" s="9">
        <f t="shared" si="16"/>
        <v>1.0757208605326429</v>
      </c>
      <c r="H27" s="9">
        <f t="shared" si="17"/>
        <v>2.1079924863486217</v>
      </c>
      <c r="I27" s="9">
        <f t="shared" si="18"/>
        <v>3.4741579792250783</v>
      </c>
      <c r="J27" s="9">
        <f t="shared" si="19"/>
        <v>4.2056481643872763</v>
      </c>
      <c r="K27" s="11">
        <f t="shared" si="20"/>
        <v>0.49261083743842371</v>
      </c>
      <c r="L27" s="11">
        <f t="shared" si="21"/>
        <v>0.30303030303030304</v>
      </c>
      <c r="M27" s="11">
        <f t="shared" si="22"/>
        <v>0.25125628140703515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-0.26478188824402649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0.23666623909216181</v>
      </c>
      <c r="Q27" s="11">
        <f>2*'OddsRatio_working_3-way'!K27*'OddsRatio_working_3-way'!L27*'OddsRatio_working_3-way'!M27</f>
        <v>7.5013071027626568E-2</v>
      </c>
      <c r="R27" s="11">
        <f t="shared" si="23"/>
        <v>0</v>
      </c>
      <c r="S27" s="11">
        <f t="shared" si="24"/>
        <v>-0.89381581444893643</v>
      </c>
      <c r="T27" s="11">
        <f t="shared" si="25"/>
        <v>-0.28330136749570095</v>
      </c>
      <c r="U27" s="11">
        <f>'OddsRatio_working_3-way'!S27-'OddsRatio_working_3-way'!R27^2/3</f>
        <v>-0.89381581444893643</v>
      </c>
      <c r="V27" s="11">
        <f>'OddsRatio_working_3-way'!S27*'OddsRatio_working_3-way'!R27/3-2*'OddsRatio_working_3-way'!R27^3/27-'OddsRatio_working_3-way'!T27</f>
        <v>0.28330136749570095</v>
      </c>
      <c r="W27" s="11">
        <f>'OddsRatio_working_3-way'!V27^2+4*'OddsRatio_working_3-way'!U27^3/27</f>
        <v>-2.5529290998695567E-2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0.16262607096006299</v>
      </c>
      <c r="Y27" s="11">
        <f>IF('OddsRatio_working_3-way'!W27&gt;=0,IF('OddsRatio_working_3-way'!V27+SQRT('OddsRatio_working_3-way'!W27)&gt;0,0,PI()),ACOS('OddsRatio_working_3-way'!V27/(2*'OddsRatio_working_3-way'!X27)))</f>
        <v>0.51351992171720262</v>
      </c>
      <c r="Z27" s="11">
        <f>'OddsRatio_working_3-way'!X27^(1/3)*COS('OddsRatio_working_3-way'!Y27/3)</f>
        <v>0.53786043026632147</v>
      </c>
      <c r="AA27" s="11">
        <f>'OddsRatio_working_3-way'!X27^(1/3)*COS(('OddsRatio_working_3-way'!Y27+2*PI())/3)</f>
        <v>-0.34945084464839599</v>
      </c>
      <c r="AB27" s="11">
        <f>'OddsRatio_working_3-way'!X27^(1/3)*COS(('OddsRatio_working_3-way'!Y27+4*PI())/3)</f>
        <v>-0.18840958561792559</v>
      </c>
      <c r="AC27" s="11">
        <f>'OddsRatio_working_3-way'!X27^(1/3)*SIN('OddsRatio_working_3-way'!Y27/3)</f>
        <v>9.2977214251878548E-2</v>
      </c>
      <c r="AD27" s="11">
        <f>'OddsRatio_working_3-way'!X27^(1/3)*SIN(('OddsRatio_working_3-way'!Y27+2*PI())/3)</f>
        <v>0.41931218917512381</v>
      </c>
      <c r="AE27" s="11">
        <f>'OddsRatio_working_3-way'!X27^(1/3)*SIN(('OddsRatio_working_3-way'!Y27+4*PI())/3)</f>
        <v>-0.51228940342700213</v>
      </c>
      <c r="AF27" s="11">
        <f>-'OddsRatio_working_3-way'!U27/(3*'OddsRatio_working_3-way'!X27^(1/3))*COS(('OddsRatio_working_3-way'!Y27)/3)</f>
        <v>0.53786043026632147</v>
      </c>
      <c r="AG27" s="11">
        <f>-'OddsRatio_working_3-way'!U27/(3*'OddsRatio_working_3-way'!X27^(1/3))*COS(('OddsRatio_working_3-way'!Y27+2*PI())/3)</f>
        <v>-0.34945084464839599</v>
      </c>
      <c r="AH27" s="11">
        <f>-'OddsRatio_working_3-way'!U27/(3*'OddsRatio_working_3-way'!X27^(1/3))*COS(('OddsRatio_working_3-way'!Y27+4*PI())/3)</f>
        <v>-0.18840958561792559</v>
      </c>
      <c r="AI27" s="11">
        <f>'OddsRatio_working_3-way'!U27/(3*'OddsRatio_working_3-way'!X27^(1/3))*SIN(('OddsRatio_working_3-way'!Y27)/3)</f>
        <v>-9.2977214251878548E-2</v>
      </c>
      <c r="AJ27" s="11">
        <f>'OddsRatio_working_3-way'!U27/(3*'OddsRatio_working_3-way'!X27^(1/3))*SIN(('OddsRatio_working_3-way'!Y27+2*PI())/3)</f>
        <v>-0.41931218917512381</v>
      </c>
      <c r="AK27" s="11">
        <f>'OddsRatio_working_3-way'!U27/(3*'OddsRatio_working_3-way'!X27^(1/3))*SIN(('OddsRatio_working_3-way'!Y27+4*PI())/3)</f>
        <v>0.51228940342700213</v>
      </c>
      <c r="AL27" s="11">
        <f>'OddsRatio_working_3-way'!Z27+'OddsRatio_working_3-way'!AF27</f>
        <v>1.0757208605326429</v>
      </c>
      <c r="AM27" s="11">
        <f>'OddsRatio_working_3-way'!AA27+'OddsRatio_working_3-way'!AG27</f>
        <v>-0.69890168929679197</v>
      </c>
      <c r="AN27" s="11">
        <f>'OddsRatio_working_3-way'!AB27+'OddsRatio_working_3-way'!AH27</f>
        <v>-0.37681917123585118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1.0757208605326429</v>
      </c>
      <c r="AS27" s="11">
        <f>IF(('OddsRatio_working_3-way'!X27=0),IF(Q27&gt;0,-Q27^(1/3),(-Q27)^(1/3)),'OddsRatio_working_3-way'!AM27-'OddsRatio_working_3-way'!R27/3)</f>
        <v>-0.69890168929679197</v>
      </c>
      <c r="AT27" s="11">
        <f>IF(('OddsRatio_working_3-way'!X27=0),IF(Q27&gt;0,-Q27^(1/3),(-Q27)^(1/3)),'OddsRatio_working_3-way'!AN27-'OddsRatio_working_3-way'!R27/3)</f>
        <v>-0.37681917123585118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3.84</v>
      </c>
      <c r="B28" s="4">
        <f>IF('True_Odds_Calculator_3-way'!B29="","",'True_Odds_Calculator_3-way'!B29)</f>
        <v>3.13</v>
      </c>
      <c r="C28" s="4">
        <f>IF('True_Odds_Calculator_3-way'!C29="","",'True_Odds_Calculator_3-way'!C29)</f>
        <v>2.23</v>
      </c>
      <c r="D28" s="9">
        <f t="shared" si="13"/>
        <v>0.25214674358863748</v>
      </c>
      <c r="E28" s="9">
        <f t="shared" si="14"/>
        <v>0.31012960172935106</v>
      </c>
      <c r="F28" s="9">
        <f t="shared" si="15"/>
        <v>0.43772365468201158</v>
      </c>
      <c r="G28" s="9">
        <f t="shared" si="16"/>
        <v>1.0443466675978836</v>
      </c>
      <c r="H28" s="9">
        <f t="shared" si="17"/>
        <v>3.9659445359779895</v>
      </c>
      <c r="I28" s="9">
        <f t="shared" si="18"/>
        <v>3.2244584019834917</v>
      </c>
      <c r="J28" s="9">
        <f t="shared" si="19"/>
        <v>2.2845464011453971</v>
      </c>
      <c r="K28" s="11">
        <f t="shared" si="20"/>
        <v>0.26041666666666669</v>
      </c>
      <c r="L28" s="11">
        <f t="shared" si="21"/>
        <v>0.31948881789137379</v>
      </c>
      <c r="M28" s="11">
        <f t="shared" si="22"/>
        <v>0.44843049327354262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-0.27760202510064624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0.23131897782680749</v>
      </c>
      <c r="Q28" s="11">
        <f>2*'OddsRatio_working_3-way'!K28*'OddsRatio_working_3-way'!L28*'OddsRatio_working_3-way'!M28</f>
        <v>7.461902510542176E-2</v>
      </c>
      <c r="R28" s="11">
        <f t="shared" si="23"/>
        <v>0</v>
      </c>
      <c r="S28" s="11">
        <f t="shared" si="24"/>
        <v>-0.83327554164254181</v>
      </c>
      <c r="T28" s="11">
        <f t="shared" si="25"/>
        <v>-0.26879856182017475</v>
      </c>
      <c r="U28" s="11">
        <f>'OddsRatio_working_3-way'!S28-'OddsRatio_working_3-way'!R28^2/3</f>
        <v>-0.83327554164254181</v>
      </c>
      <c r="V28" s="11">
        <f>'OddsRatio_working_3-way'!S28*'OddsRatio_working_3-way'!R28/3-2*'OddsRatio_working_3-way'!R28^3/27-'OddsRatio_working_3-way'!T28</f>
        <v>0.26879856182017475</v>
      </c>
      <c r="W28" s="11">
        <f>'OddsRatio_working_3-way'!V28^2+4*'OddsRatio_working_3-way'!U28^3/27</f>
        <v>-1.3463379488945507E-2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0.14638651434262978</v>
      </c>
      <c r="Y28" s="11">
        <f>IF('OddsRatio_working_3-way'!W28&gt;=0,IF('OddsRatio_working_3-way'!V28+SQRT('OddsRatio_working_3-way'!W28)&gt;0,0,PI()),ACOS('OddsRatio_working_3-way'!V28/(2*'OddsRatio_working_3-way'!X28)))</f>
        <v>0.40750512711589937</v>
      </c>
      <c r="Z28" s="11">
        <f>'OddsRatio_working_3-way'!X28^(1/3)*COS('OddsRatio_working_3-way'!Y28/3)</f>
        <v>0.52217333379894182</v>
      </c>
      <c r="AA28" s="11">
        <f>'OddsRatio_working_3-way'!X28^(1/3)*COS(('OddsRatio_working_3-way'!Y28+2*PI())/3)</f>
        <v>-0.32289396835010548</v>
      </c>
      <c r="AB28" s="11">
        <f>'OddsRatio_working_3-way'!X28^(1/3)*COS(('OddsRatio_working_3-way'!Y28+4*PI())/3)</f>
        <v>-0.19927936544883648</v>
      </c>
      <c r="AC28" s="11">
        <f>'OddsRatio_working_3-way'!X28^(1/3)*SIN('OddsRatio_working_3-way'!Y28/3)</f>
        <v>7.1368924260816466E-2</v>
      </c>
      <c r="AD28" s="11">
        <f>'OddsRatio_working_3-way'!X28^(1/3)*SIN(('OddsRatio_working_3-way'!Y28+2*PI())/3)</f>
        <v>0.41653091011828691</v>
      </c>
      <c r="AE28" s="11">
        <f>'OddsRatio_working_3-way'!X28^(1/3)*SIN(('OddsRatio_working_3-way'!Y28+4*PI())/3)</f>
        <v>-0.48789983437910323</v>
      </c>
      <c r="AF28" s="11">
        <f>-'OddsRatio_working_3-way'!U28/(3*'OddsRatio_working_3-way'!X28^(1/3))*COS(('OddsRatio_working_3-way'!Y28)/3)</f>
        <v>0.52217333379894182</v>
      </c>
      <c r="AG28" s="11">
        <f>-'OddsRatio_working_3-way'!U28/(3*'OddsRatio_working_3-way'!X28^(1/3))*COS(('OddsRatio_working_3-way'!Y28+2*PI())/3)</f>
        <v>-0.32289396835010548</v>
      </c>
      <c r="AH28" s="11">
        <f>-'OddsRatio_working_3-way'!U28/(3*'OddsRatio_working_3-way'!X28^(1/3))*COS(('OddsRatio_working_3-way'!Y28+4*PI())/3)</f>
        <v>-0.19927936544883648</v>
      </c>
      <c r="AI28" s="11">
        <f>'OddsRatio_working_3-way'!U28/(3*'OddsRatio_working_3-way'!X28^(1/3))*SIN(('OddsRatio_working_3-way'!Y28)/3)</f>
        <v>-7.1368924260816466E-2</v>
      </c>
      <c r="AJ28" s="11">
        <f>'OddsRatio_working_3-way'!U28/(3*'OddsRatio_working_3-way'!X28^(1/3))*SIN(('OddsRatio_working_3-way'!Y28+2*PI())/3)</f>
        <v>-0.41653091011828691</v>
      </c>
      <c r="AK28" s="11">
        <f>'OddsRatio_working_3-way'!U28/(3*'OddsRatio_working_3-way'!X28^(1/3))*SIN(('OddsRatio_working_3-way'!Y28+4*PI())/3)</f>
        <v>0.48789983437910323</v>
      </c>
      <c r="AL28" s="11">
        <f>'OddsRatio_working_3-way'!Z28+'OddsRatio_working_3-way'!AF28</f>
        <v>1.0443466675978836</v>
      </c>
      <c r="AM28" s="11">
        <f>'OddsRatio_working_3-way'!AA28+'OddsRatio_working_3-way'!AG28</f>
        <v>-0.64578793670021095</v>
      </c>
      <c r="AN28" s="11">
        <f>'OddsRatio_working_3-way'!AB28+'OddsRatio_working_3-way'!AH28</f>
        <v>-0.39855873089767296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1.0443466675978836</v>
      </c>
      <c r="AS28" s="11">
        <f>IF(('OddsRatio_working_3-way'!X28=0),IF(Q28&gt;0,-Q28^(1/3),(-Q28)^(1/3)),'OddsRatio_working_3-way'!AM28-'OddsRatio_working_3-way'!R28/3)</f>
        <v>-0.64578793670021095</v>
      </c>
      <c r="AT28" s="11">
        <f>IF(('OddsRatio_working_3-way'!X28=0),IF(Q28&gt;0,-Q28^(1/3),(-Q28)^(1/3)),'OddsRatio_working_3-way'!AN28-'OddsRatio_working_3-way'!R28/3)</f>
        <v>-0.39855873089767296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4.53</v>
      </c>
      <c r="C29" s="4">
        <f>IF('True_Odds_Calculator_3-way'!C30="","",'True_Odds_Calculator_3-way'!C30)</f>
        <v>9.31</v>
      </c>
      <c r="D29" s="9">
        <f t="shared" si="13"/>
        <v>0.68977344896082315</v>
      </c>
      <c r="E29" s="9">
        <f t="shared" si="14"/>
        <v>0.20920269477651604</v>
      </c>
      <c r="F29" s="9">
        <f t="shared" si="15"/>
        <v>0.10102385626266089</v>
      </c>
      <c r="G29" s="9">
        <f t="shared" si="16"/>
        <v>1.0708365861924123</v>
      </c>
      <c r="H29" s="9">
        <f t="shared" si="17"/>
        <v>1.4497513662008128</v>
      </c>
      <c r="I29" s="9">
        <f t="shared" si="18"/>
        <v>4.7800531492592162</v>
      </c>
      <c r="J29" s="9">
        <f t="shared" si="19"/>
        <v>9.8986520312589459</v>
      </c>
      <c r="K29" s="11">
        <f t="shared" si="20"/>
        <v>0.70422535211267612</v>
      </c>
      <c r="L29" s="11">
        <f t="shared" si="21"/>
        <v>0.22075055187637968</v>
      </c>
      <c r="M29" s="11">
        <f t="shared" si="22"/>
        <v>0.10741138560687433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-0.2057258153311643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0.20471715753199007</v>
      </c>
      <c r="Q29" s="11">
        <f>2*'OddsRatio_working_3-way'!K29*'OddsRatio_working_3-way'!L29*'OddsRatio_working_3-way'!M29</f>
        <v>3.3395947395104417E-2</v>
      </c>
      <c r="R29" s="11">
        <f t="shared" si="23"/>
        <v>0</v>
      </c>
      <c r="S29" s="11">
        <f t="shared" si="24"/>
        <v>-0.99509707715800977</v>
      </c>
      <c r="T29" s="11">
        <f t="shared" si="25"/>
        <v>-0.16233231275008317</v>
      </c>
      <c r="U29" s="11">
        <f>'OddsRatio_working_3-way'!S29-'OddsRatio_working_3-way'!R29^2/3</f>
        <v>-0.99509707715800977</v>
      </c>
      <c r="V29" s="11">
        <f>'OddsRatio_working_3-way'!S29*'OddsRatio_working_3-way'!R29/3-2*'OddsRatio_working_3-way'!R29^3/27-'OddsRatio_working_3-way'!T29</f>
        <v>0.16233231275008317</v>
      </c>
      <c r="W29" s="11">
        <f>'OddsRatio_working_3-way'!V29^2+4*'OddsRatio_working_3-way'!U29^3/27</f>
        <v>-0.11962795795151362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0.19103647407910385</v>
      </c>
      <c r="Y29" s="11">
        <f>IF('OddsRatio_working_3-way'!W29&gt;=0,IF('OddsRatio_working_3-way'!V29+SQRT('OddsRatio_working_3-way'!W29)&gt;0,0,PI()),ACOS('OddsRatio_working_3-way'!V29/(2*'OddsRatio_working_3-way'!X29)))</f>
        <v>1.1319752207816551</v>
      </c>
      <c r="Z29" s="11">
        <f>'OddsRatio_working_3-way'!X29^(1/3)*COS('OddsRatio_working_3-way'!Y29/3)</f>
        <v>0.53541829309620614</v>
      </c>
      <c r="AA29" s="11">
        <f>'OddsRatio_working_3-way'!X29^(1/3)*COS(('OddsRatio_working_3-way'!Y29+2*PI())/3)</f>
        <v>-0.45147450741070194</v>
      </c>
      <c r="AB29" s="11">
        <f>'OddsRatio_working_3-way'!X29^(1/3)*COS(('OddsRatio_working_3-way'!Y29+4*PI())/3)</f>
        <v>-8.394378568550416E-2</v>
      </c>
      <c r="AC29" s="11">
        <f>'OddsRatio_working_3-way'!X29^(1/3)*SIN('OddsRatio_working_3-way'!Y29/3)</f>
        <v>0.21219396112350042</v>
      </c>
      <c r="AD29" s="11">
        <f>'OddsRatio_working_3-way'!X29^(1/3)*SIN(('OddsRatio_working_3-way'!Y29+2*PI())/3)</f>
        <v>0.35758886291046676</v>
      </c>
      <c r="AE29" s="11">
        <f>'OddsRatio_working_3-way'!X29^(1/3)*SIN(('OddsRatio_working_3-way'!Y29+4*PI())/3)</f>
        <v>-0.56978282403396707</v>
      </c>
      <c r="AF29" s="11">
        <f>-'OddsRatio_working_3-way'!U29/(3*'OddsRatio_working_3-way'!X29^(1/3))*COS(('OddsRatio_working_3-way'!Y29)/3)</f>
        <v>0.53541829309620614</v>
      </c>
      <c r="AG29" s="11">
        <f>-'OddsRatio_working_3-way'!U29/(3*'OddsRatio_working_3-way'!X29^(1/3))*COS(('OddsRatio_working_3-way'!Y29+2*PI())/3)</f>
        <v>-0.45147450741070194</v>
      </c>
      <c r="AH29" s="11">
        <f>-'OddsRatio_working_3-way'!U29/(3*'OddsRatio_working_3-way'!X29^(1/3))*COS(('OddsRatio_working_3-way'!Y29+4*PI())/3)</f>
        <v>-8.394378568550416E-2</v>
      </c>
      <c r="AI29" s="11">
        <f>'OddsRatio_working_3-way'!U29/(3*'OddsRatio_working_3-way'!X29^(1/3))*SIN(('OddsRatio_working_3-way'!Y29)/3)</f>
        <v>-0.21219396112350042</v>
      </c>
      <c r="AJ29" s="11">
        <f>'OddsRatio_working_3-way'!U29/(3*'OddsRatio_working_3-way'!X29^(1/3))*SIN(('OddsRatio_working_3-way'!Y29+2*PI())/3)</f>
        <v>-0.35758886291046676</v>
      </c>
      <c r="AK29" s="11">
        <f>'OddsRatio_working_3-way'!U29/(3*'OddsRatio_working_3-way'!X29^(1/3))*SIN(('OddsRatio_working_3-way'!Y29+4*PI())/3)</f>
        <v>0.56978282403396707</v>
      </c>
      <c r="AL29" s="11">
        <f>'OddsRatio_working_3-way'!Z29+'OddsRatio_working_3-way'!AF29</f>
        <v>1.0708365861924123</v>
      </c>
      <c r="AM29" s="11">
        <f>'OddsRatio_working_3-way'!AA29+'OddsRatio_working_3-way'!AG29</f>
        <v>-0.90294901482140388</v>
      </c>
      <c r="AN29" s="11">
        <f>'OddsRatio_working_3-way'!AB29+'OddsRatio_working_3-way'!AH29</f>
        <v>-0.16788757137100832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1.0708365861924123</v>
      </c>
      <c r="AS29" s="11">
        <f>IF(('OddsRatio_working_3-way'!X29=0),IF(Q29&gt;0,-Q29^(1/3),(-Q29)^(1/3)),'OddsRatio_working_3-way'!AM29-'OddsRatio_working_3-way'!R29/3)</f>
        <v>-0.90294901482140388</v>
      </c>
      <c r="AT29" s="11">
        <f>IF(('OddsRatio_working_3-way'!X29=0),IF(Q29&gt;0,-Q29^(1/3),(-Q29)^(1/3)),'OddsRatio_working_3-way'!AN29-'OddsRatio_working_3-way'!R29/3)</f>
        <v>-0.16788757137100832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3.27</v>
      </c>
      <c r="B30" s="4">
        <f>IF('True_Odds_Calculator_3-way'!B31="","",'True_Odds_Calculator_3-way'!B31)</f>
        <v>3.42</v>
      </c>
      <c r="C30" s="4">
        <f>IF('True_Odds_Calculator_3-way'!C31="","",'True_Odds_Calculator_3-way'!C31)</f>
        <v>2.33</v>
      </c>
      <c r="D30" s="9">
        <f t="shared" si="13"/>
        <v>0.29706987413786495</v>
      </c>
      <c r="E30" s="9">
        <f t="shared" si="14"/>
        <v>0.28388372296302306</v>
      </c>
      <c r="F30" s="9">
        <f t="shared" si="15"/>
        <v>0.41904640289911221</v>
      </c>
      <c r="G30" s="9">
        <f t="shared" si="16"/>
        <v>1.0423838812201738</v>
      </c>
      <c r="H30" s="9">
        <f t="shared" si="17"/>
        <v>3.3662114103697953</v>
      </c>
      <c r="I30" s="9">
        <f t="shared" si="18"/>
        <v>3.5225689925528201</v>
      </c>
      <c r="J30" s="9">
        <f t="shared" si="19"/>
        <v>2.3863705620228308</v>
      </c>
      <c r="K30" s="11">
        <f t="shared" si="20"/>
        <v>0.3058103975535168</v>
      </c>
      <c r="L30" s="11">
        <f t="shared" si="21"/>
        <v>0.29239766081871343</v>
      </c>
      <c r="M30" s="11">
        <f t="shared" si="22"/>
        <v>0.42918454935622319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-0.28039036398291439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0.2310291134292311</v>
      </c>
      <c r="Q30" s="11">
        <f>2*'OddsRatio_working_3-way'!K30*'OddsRatio_working_3-way'!L30*'OddsRatio_working_3-way'!M30</f>
        <v>7.6753858282136586E-2</v>
      </c>
      <c r="R30" s="11">
        <f t="shared" si="23"/>
        <v>0</v>
      </c>
      <c r="S30" s="11">
        <f t="shared" si="24"/>
        <v>-0.82395525348121046</v>
      </c>
      <c r="T30" s="11">
        <f t="shared" si="25"/>
        <v>-0.2737392868708341</v>
      </c>
      <c r="U30" s="11">
        <f>'OddsRatio_working_3-way'!S30-'OddsRatio_working_3-way'!R30^2/3</f>
        <v>-0.82395525348121046</v>
      </c>
      <c r="V30" s="11">
        <f>'OddsRatio_working_3-way'!S30*'OddsRatio_working_3-way'!R30/3-2*'OddsRatio_working_3-way'!R30^3/27-'OddsRatio_working_3-way'!T30</f>
        <v>0.2737392868708341</v>
      </c>
      <c r="W30" s="11">
        <f>'OddsRatio_working_3-way'!V30^2+4*'OddsRatio_working_3-way'!U30^3/27</f>
        <v>-7.9386670475138227E-3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0.14393736851845201</v>
      </c>
      <c r="Y30" s="11">
        <f>IF('OddsRatio_working_3-way'!W30&gt;=0,IF('OddsRatio_working_3-way'!V30+SQRT('OddsRatio_working_3-way'!W30)&gt;0,0,PI()),ACOS('OddsRatio_working_3-way'!V30/(2*'OddsRatio_working_3-way'!X30)))</f>
        <v>0.3146743539543233</v>
      </c>
      <c r="Z30" s="11">
        <f>'OddsRatio_working_3-way'!X30^(1/3)*COS('OddsRatio_working_3-way'!Y30/3)</f>
        <v>0.52119194061008689</v>
      </c>
      <c r="AA30" s="11">
        <f>'OddsRatio_working_3-way'!X30^(1/3)*COS(('OddsRatio_working_3-way'!Y30+2*PI())/3)</f>
        <v>-0.30811474714769105</v>
      </c>
      <c r="AB30" s="11">
        <f>'OddsRatio_working_3-way'!X30^(1/3)*COS(('OddsRatio_working_3-way'!Y30+4*PI())/3)</f>
        <v>-0.21307719346239584</v>
      </c>
      <c r="AC30" s="11">
        <f>'OddsRatio_working_3-way'!X30^(1/3)*SIN('OddsRatio_working_3-way'!Y30/3)</f>
        <v>5.4869957203328587E-2</v>
      </c>
      <c r="AD30" s="11">
        <f>'OddsRatio_working_3-way'!X30^(1/3)*SIN(('OddsRatio_working_3-way'!Y30+2*PI())/3)</f>
        <v>0.4239304822143814</v>
      </c>
      <c r="AE30" s="11">
        <f>'OddsRatio_working_3-way'!X30^(1/3)*SIN(('OddsRatio_working_3-way'!Y30+4*PI())/3)</f>
        <v>-0.47880043941771006</v>
      </c>
      <c r="AF30" s="11">
        <f>-'OddsRatio_working_3-way'!U30/(3*'OddsRatio_working_3-way'!X30^(1/3))*COS(('OddsRatio_working_3-way'!Y30)/3)</f>
        <v>0.52119194061008689</v>
      </c>
      <c r="AG30" s="11">
        <f>-'OddsRatio_working_3-way'!U30/(3*'OddsRatio_working_3-way'!X30^(1/3))*COS(('OddsRatio_working_3-way'!Y30+2*PI())/3)</f>
        <v>-0.30811474714769105</v>
      </c>
      <c r="AH30" s="11">
        <f>-'OddsRatio_working_3-way'!U30/(3*'OddsRatio_working_3-way'!X30^(1/3))*COS(('OddsRatio_working_3-way'!Y30+4*PI())/3)</f>
        <v>-0.21307719346239584</v>
      </c>
      <c r="AI30" s="11">
        <f>'OddsRatio_working_3-way'!U30/(3*'OddsRatio_working_3-way'!X30^(1/3))*SIN(('OddsRatio_working_3-way'!Y30)/3)</f>
        <v>-5.4869957203328587E-2</v>
      </c>
      <c r="AJ30" s="11">
        <f>'OddsRatio_working_3-way'!U30/(3*'OddsRatio_working_3-way'!X30^(1/3))*SIN(('OddsRatio_working_3-way'!Y30+2*PI())/3)</f>
        <v>-0.4239304822143814</v>
      </c>
      <c r="AK30" s="11">
        <f>'OddsRatio_working_3-way'!U30/(3*'OddsRatio_working_3-way'!X30^(1/3))*SIN(('OddsRatio_working_3-way'!Y30+4*PI())/3)</f>
        <v>0.47880043941771006</v>
      </c>
      <c r="AL30" s="11">
        <f>'OddsRatio_working_3-way'!Z30+'OddsRatio_working_3-way'!AF30</f>
        <v>1.0423838812201738</v>
      </c>
      <c r="AM30" s="11">
        <f>'OddsRatio_working_3-way'!AA30+'OddsRatio_working_3-way'!AG30</f>
        <v>-0.6162294942953821</v>
      </c>
      <c r="AN30" s="11">
        <f>'OddsRatio_working_3-way'!AB30+'OddsRatio_working_3-way'!AH30</f>
        <v>-0.42615438692479168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1.0423838812201738</v>
      </c>
      <c r="AS30" s="11">
        <f>IF(('OddsRatio_working_3-way'!X30=0),IF(Q30&gt;0,-Q30^(1/3),(-Q30)^(1/3)),'OddsRatio_working_3-way'!AM30-'OddsRatio_working_3-way'!R30/3)</f>
        <v>-0.6162294942953821</v>
      </c>
      <c r="AT30" s="11">
        <f>IF(('OddsRatio_working_3-way'!X30=0),IF(Q30&gt;0,-Q30^(1/3),(-Q30)^(1/3)),'OddsRatio_working_3-way'!AN30-'OddsRatio_working_3-way'!R30/3)</f>
        <v>-0.42615438692479168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3.27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2.33</v>
      </c>
      <c r="D31" s="9">
        <f t="shared" si="13"/>
        <v>0.29706987413786495</v>
      </c>
      <c r="E31" s="9">
        <f t="shared" si="14"/>
        <v>0.28388372296302306</v>
      </c>
      <c r="F31" s="9">
        <f t="shared" si="15"/>
        <v>0.41904640289911221</v>
      </c>
      <c r="G31" s="9">
        <f t="shared" si="16"/>
        <v>1.0423838812201738</v>
      </c>
      <c r="H31" s="9">
        <f t="shared" si="17"/>
        <v>3.3662114103697953</v>
      </c>
      <c r="I31" s="9">
        <f t="shared" si="18"/>
        <v>3.5225689925528201</v>
      </c>
      <c r="J31" s="9">
        <f t="shared" si="19"/>
        <v>2.3863705620228308</v>
      </c>
      <c r="K31" s="11">
        <f t="shared" si="20"/>
        <v>0.3058103975535168</v>
      </c>
      <c r="L31" s="11">
        <f t="shared" si="21"/>
        <v>0.29239766081871343</v>
      </c>
      <c r="M31" s="11">
        <f t="shared" si="22"/>
        <v>0.42918454935622319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-0.28039036398291439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0.2310291134292311</v>
      </c>
      <c r="Q31" s="11">
        <f>2*'OddsRatio_working_3-way'!K31*'OddsRatio_working_3-way'!L31*'OddsRatio_working_3-way'!M31</f>
        <v>7.6753858282136586E-2</v>
      </c>
      <c r="R31" s="11">
        <f t="shared" si="23"/>
        <v>0</v>
      </c>
      <c r="S31" s="11">
        <f t="shared" si="24"/>
        <v>-0.82395525348121046</v>
      </c>
      <c r="T31" s="11">
        <f t="shared" si="25"/>
        <v>-0.2737392868708341</v>
      </c>
      <c r="U31" s="11">
        <f>'OddsRatio_working_3-way'!S31-'OddsRatio_working_3-way'!R31^2/3</f>
        <v>-0.82395525348121046</v>
      </c>
      <c r="V31" s="11">
        <f>'OddsRatio_working_3-way'!S31*'OddsRatio_working_3-way'!R31/3-2*'OddsRatio_working_3-way'!R31^3/27-'OddsRatio_working_3-way'!T31</f>
        <v>0.2737392868708341</v>
      </c>
      <c r="W31" s="11">
        <f>'OddsRatio_working_3-way'!V31^2+4*'OddsRatio_working_3-way'!U31^3/27</f>
        <v>-7.9386670475138227E-3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0.14393736851845201</v>
      </c>
      <c r="Y31" s="11">
        <f>IF('OddsRatio_working_3-way'!W31&gt;=0,IF('OddsRatio_working_3-way'!V31+SQRT('OddsRatio_working_3-way'!W31)&gt;0,0,PI()),ACOS('OddsRatio_working_3-way'!V31/(2*'OddsRatio_working_3-way'!X31)))</f>
        <v>0.3146743539543233</v>
      </c>
      <c r="Z31" s="11">
        <f>'OddsRatio_working_3-way'!X31^(1/3)*COS('OddsRatio_working_3-way'!Y31/3)</f>
        <v>0.52119194061008689</v>
      </c>
      <c r="AA31" s="11">
        <f>'OddsRatio_working_3-way'!X31^(1/3)*COS(('OddsRatio_working_3-way'!Y31+2*PI())/3)</f>
        <v>-0.30811474714769105</v>
      </c>
      <c r="AB31" s="11">
        <f>'OddsRatio_working_3-way'!X31^(1/3)*COS(('OddsRatio_working_3-way'!Y31+4*PI())/3)</f>
        <v>-0.21307719346239584</v>
      </c>
      <c r="AC31" s="11">
        <f>'OddsRatio_working_3-way'!X31^(1/3)*SIN('OddsRatio_working_3-way'!Y31/3)</f>
        <v>5.4869957203328587E-2</v>
      </c>
      <c r="AD31" s="11">
        <f>'OddsRatio_working_3-way'!X31^(1/3)*SIN(('OddsRatio_working_3-way'!Y31+2*PI())/3)</f>
        <v>0.4239304822143814</v>
      </c>
      <c r="AE31" s="11">
        <f>'OddsRatio_working_3-way'!X31^(1/3)*SIN(('OddsRatio_working_3-way'!Y31+4*PI())/3)</f>
        <v>-0.47880043941771006</v>
      </c>
      <c r="AF31" s="11">
        <f>-'OddsRatio_working_3-way'!U31/(3*'OddsRatio_working_3-way'!X31^(1/3))*COS(('OddsRatio_working_3-way'!Y31)/3)</f>
        <v>0.52119194061008689</v>
      </c>
      <c r="AG31" s="11">
        <f>-'OddsRatio_working_3-way'!U31/(3*'OddsRatio_working_3-way'!X31^(1/3))*COS(('OddsRatio_working_3-way'!Y31+2*PI())/3)</f>
        <v>-0.30811474714769105</v>
      </c>
      <c r="AH31" s="11">
        <f>-'OddsRatio_working_3-way'!U31/(3*'OddsRatio_working_3-way'!X31^(1/3))*COS(('OddsRatio_working_3-way'!Y31+4*PI())/3)</f>
        <v>-0.21307719346239584</v>
      </c>
      <c r="AI31" s="11">
        <f>'OddsRatio_working_3-way'!U31/(3*'OddsRatio_working_3-way'!X31^(1/3))*SIN(('OddsRatio_working_3-way'!Y31)/3)</f>
        <v>-5.4869957203328587E-2</v>
      </c>
      <c r="AJ31" s="11">
        <f>'OddsRatio_working_3-way'!U31/(3*'OddsRatio_working_3-way'!X31^(1/3))*SIN(('OddsRatio_working_3-way'!Y31+2*PI())/3)</f>
        <v>-0.4239304822143814</v>
      </c>
      <c r="AK31" s="11">
        <f>'OddsRatio_working_3-way'!U31/(3*'OddsRatio_working_3-way'!X31^(1/3))*SIN(('OddsRatio_working_3-way'!Y31+4*PI())/3)</f>
        <v>0.47880043941771006</v>
      </c>
      <c r="AL31" s="11">
        <f>'OddsRatio_working_3-way'!Z31+'OddsRatio_working_3-way'!AF31</f>
        <v>1.0423838812201738</v>
      </c>
      <c r="AM31" s="11">
        <f>'OddsRatio_working_3-way'!AA31+'OddsRatio_working_3-way'!AG31</f>
        <v>-0.6162294942953821</v>
      </c>
      <c r="AN31" s="11">
        <f>'OddsRatio_working_3-way'!AB31+'OddsRatio_working_3-way'!AH31</f>
        <v>-0.42615438692479168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1.0423838812201738</v>
      </c>
      <c r="AS31" s="11">
        <f>IF(('OddsRatio_working_3-way'!X31=0),IF(Q31&gt;0,-Q31^(1/3),(-Q31)^(1/3)),'OddsRatio_working_3-way'!AM31-'OddsRatio_working_3-way'!R31/3)</f>
        <v>-0.6162294942953821</v>
      </c>
      <c r="AT31" s="11">
        <f>IF(('OddsRatio_working_3-way'!X31=0),IF(Q31&gt;0,-Q31^(1/3),(-Q31)^(1/3)),'OddsRatio_working_3-way'!AN31-'OddsRatio_working_3-way'!R31/3)</f>
        <v>-0.42615438692479168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2.98</v>
      </c>
      <c r="B32" s="4">
        <f>IF('True_Odds_Calculator_3-way'!B33="","",'True_Odds_Calculator_3-way'!B33)</f>
        <v>3.11</v>
      </c>
      <c r="C32" s="4">
        <f>IF('True_Odds_Calculator_3-way'!C33="","",'True_Odds_Calculator_3-way'!C33)</f>
        <v>2.62</v>
      </c>
      <c r="D32" s="9">
        <f t="shared" si="13"/>
        <v>0.322804982249834</v>
      </c>
      <c r="E32" s="9">
        <f t="shared" si="14"/>
        <v>0.30906331661182723</v>
      </c>
      <c r="F32" s="9">
        <f t="shared" si="15"/>
        <v>0.36813170113833871</v>
      </c>
      <c r="G32" s="9">
        <f t="shared" si="16"/>
        <v>1.05951798930942</v>
      </c>
      <c r="H32" s="9">
        <f t="shared" si="17"/>
        <v>3.0978456188326513</v>
      </c>
      <c r="I32" s="9">
        <f t="shared" si="18"/>
        <v>3.2355829574428765</v>
      </c>
      <c r="J32" s="9">
        <f t="shared" si="19"/>
        <v>2.7164191426812603</v>
      </c>
      <c r="K32" s="11">
        <f t="shared" si="20"/>
        <v>0.33557046979865773</v>
      </c>
      <c r="L32" s="11">
        <f t="shared" si="21"/>
        <v>0.32154340836012862</v>
      </c>
      <c r="M32" s="11">
        <f t="shared" si="22"/>
        <v>0.38167938931297707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-0.27873064236693113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0.23515713685848844</v>
      </c>
      <c r="Q32" s="11">
        <f>2*'OddsRatio_working_3-way'!K32*'OddsRatio_working_3-way'!L32*'OddsRatio_working_3-way'!M32</f>
        <v>8.2366772980206115E-2</v>
      </c>
      <c r="R32" s="11">
        <f t="shared" si="23"/>
        <v>0</v>
      </c>
      <c r="S32" s="11">
        <f t="shared" si="24"/>
        <v>-0.84367163531636058</v>
      </c>
      <c r="T32" s="11">
        <f t="shared" si="25"/>
        <v>-0.29550670238751686</v>
      </c>
      <c r="U32" s="11">
        <f>'OddsRatio_working_3-way'!S32-'OddsRatio_working_3-way'!R32^2/3</f>
        <v>-0.84367163531636058</v>
      </c>
      <c r="V32" s="11">
        <f>'OddsRatio_working_3-way'!S32*'OddsRatio_working_3-way'!R32/3-2*'OddsRatio_working_3-way'!R32^3/27-'OddsRatio_working_3-way'!T32</f>
        <v>0.29550670238751686</v>
      </c>
      <c r="W32" s="11">
        <f>'OddsRatio_working_3-way'!V32^2+4*'OddsRatio_working_3-way'!U32^3/27</f>
        <v>-1.6402538836853275E-3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0.14913455756432661</v>
      </c>
      <c r="Y32" s="11">
        <f>IF('OddsRatio_working_3-way'!W32&gt;=0,IF('OddsRatio_working_3-way'!V32+SQRT('OddsRatio_working_3-way'!W32)&gt;0,0,PI()),ACOS('OddsRatio_working_3-way'!V32/(2*'OddsRatio_working_3-way'!X32)))</f>
        <v>0.13620432359154488</v>
      </c>
      <c r="Z32" s="11">
        <f>'OddsRatio_working_3-way'!X32^(1/3)*COS('OddsRatio_working_3-way'!Y32/3)</f>
        <v>0.52975899465470999</v>
      </c>
      <c r="AA32" s="11">
        <f>'OddsRatio_working_3-way'!X32^(1/3)*COS(('OddsRatio_working_3-way'!Y32+2*PI())/3)</f>
        <v>-0.28572330974047694</v>
      </c>
      <c r="AB32" s="11">
        <f>'OddsRatio_working_3-way'!X32^(1/3)*COS(('OddsRatio_working_3-way'!Y32+4*PI())/3)</f>
        <v>-0.24403568491423314</v>
      </c>
      <c r="AC32" s="11">
        <f>'OddsRatio_working_3-way'!X32^(1/3)*SIN('OddsRatio_working_3-way'!Y32/3)</f>
        <v>2.4068361415307979E-2</v>
      </c>
      <c r="AD32" s="11">
        <f>'OddsRatio_working_3-way'!X32^(1/3)*SIN(('OddsRatio_working_3-way'!Y32+2*PI())/3)</f>
        <v>0.44675056654662942</v>
      </c>
      <c r="AE32" s="11">
        <f>'OddsRatio_working_3-way'!X32^(1/3)*SIN(('OddsRatio_working_3-way'!Y32+4*PI())/3)</f>
        <v>-0.47081892796193736</v>
      </c>
      <c r="AF32" s="11">
        <f>-'OddsRatio_working_3-way'!U32/(3*'OddsRatio_working_3-way'!X32^(1/3))*COS(('OddsRatio_working_3-way'!Y32)/3)</f>
        <v>0.52975899465470999</v>
      </c>
      <c r="AG32" s="11">
        <f>-'OddsRatio_working_3-way'!U32/(3*'OddsRatio_working_3-way'!X32^(1/3))*COS(('OddsRatio_working_3-way'!Y32+2*PI())/3)</f>
        <v>-0.28572330974047694</v>
      </c>
      <c r="AH32" s="11">
        <f>-'OddsRatio_working_3-way'!U32/(3*'OddsRatio_working_3-way'!X32^(1/3))*COS(('OddsRatio_working_3-way'!Y32+4*PI())/3)</f>
        <v>-0.24403568491423314</v>
      </c>
      <c r="AI32" s="11">
        <f>'OddsRatio_working_3-way'!U32/(3*'OddsRatio_working_3-way'!X32^(1/3))*SIN(('OddsRatio_working_3-way'!Y32)/3)</f>
        <v>-2.4068361415307979E-2</v>
      </c>
      <c r="AJ32" s="11">
        <f>'OddsRatio_working_3-way'!U32/(3*'OddsRatio_working_3-way'!X32^(1/3))*SIN(('OddsRatio_working_3-way'!Y32+2*PI())/3)</f>
        <v>-0.44675056654662942</v>
      </c>
      <c r="AK32" s="11">
        <f>'OddsRatio_working_3-way'!U32/(3*'OddsRatio_working_3-way'!X32^(1/3))*SIN(('OddsRatio_working_3-way'!Y32+4*PI())/3)</f>
        <v>0.47081892796193736</v>
      </c>
      <c r="AL32" s="11">
        <f>'OddsRatio_working_3-way'!Z32+'OddsRatio_working_3-way'!AF32</f>
        <v>1.05951798930942</v>
      </c>
      <c r="AM32" s="11">
        <f>'OddsRatio_working_3-way'!AA32+'OddsRatio_working_3-way'!AG32</f>
        <v>-0.57144661948095388</v>
      </c>
      <c r="AN32" s="11">
        <f>'OddsRatio_working_3-way'!AB32+'OddsRatio_working_3-way'!AH32</f>
        <v>-0.48807136982846627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1.05951798930942</v>
      </c>
      <c r="AS32" s="11">
        <f>IF(('OddsRatio_working_3-way'!X32=0),IF(Q32&gt;0,-Q32^(1/3),(-Q32)^(1/3)),'OddsRatio_working_3-way'!AM32-'OddsRatio_working_3-way'!R32/3)</f>
        <v>-0.57144661948095388</v>
      </c>
      <c r="AT32" s="11">
        <f>IF(('OddsRatio_working_3-way'!X32=0),IF(Q32&gt;0,-Q32^(1/3),(-Q32)^(1/3)),'OddsRatio_working_3-way'!AN32-'OddsRatio_working_3-way'!R32/3)</f>
        <v>-0.48807136982846627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2.4300000000000002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3.13</v>
      </c>
      <c r="D33" s="9">
        <f t="shared" si="13"/>
        <v>0.39720062201849954</v>
      </c>
      <c r="E33" s="9">
        <f t="shared" si="14"/>
        <v>0.29609889685457796</v>
      </c>
      <c r="F33" s="9">
        <f t="shared" si="15"/>
        <v>0.30670048112692255</v>
      </c>
      <c r="G33" s="9">
        <f t="shared" si="16"/>
        <v>1.0612723223299905</v>
      </c>
      <c r="H33" s="9">
        <f t="shared" si="17"/>
        <v>2.5176194209318865</v>
      </c>
      <c r="I33" s="9">
        <f t="shared" si="18"/>
        <v>3.3772500020191787</v>
      </c>
      <c r="J33" s="9">
        <f t="shared" si="19"/>
        <v>3.2605100465628802</v>
      </c>
      <c r="K33" s="11">
        <f t="shared" si="20"/>
        <v>0.41152263374485593</v>
      </c>
      <c r="L33" s="11">
        <f t="shared" si="21"/>
        <v>0.30864197530864196</v>
      </c>
      <c r="M33" s="11">
        <f t="shared" si="22"/>
        <v>0.31948881789137379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-0.27686498736604581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0.23535984653888736</v>
      </c>
      <c r="Q33" s="11">
        <f>2*'OddsRatio_working_3-way'!K33*'OddsRatio_working_3-way'!L33*'OddsRatio_working_3-way'!M33</f>
        <v>8.1158567772030107E-2</v>
      </c>
      <c r="R33" s="11">
        <f t="shared" si="23"/>
        <v>0</v>
      </c>
      <c r="S33" s="11">
        <f t="shared" si="24"/>
        <v>-0.85008887825789214</v>
      </c>
      <c r="T33" s="11">
        <f t="shared" si="25"/>
        <v>-0.29313409595099721</v>
      </c>
      <c r="U33" s="11">
        <f>'OddsRatio_working_3-way'!S33-'OddsRatio_working_3-way'!R33^2/3</f>
        <v>-0.85008887825789214</v>
      </c>
      <c r="V33" s="11">
        <f>'OddsRatio_working_3-way'!S33*'OddsRatio_working_3-way'!R33/3-2*'OddsRatio_working_3-way'!R33^3/27-'OddsRatio_working_3-way'!T33</f>
        <v>0.29313409595099721</v>
      </c>
      <c r="W33" s="11">
        <f>'OddsRatio_working_3-way'!V33^2+4*'OddsRatio_working_3-way'!U33^3/27</f>
        <v>-5.0824260529193227E-3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0.15083933858739218</v>
      </c>
      <c r="Y33" s="11">
        <f>IF('OddsRatio_working_3-way'!W33&gt;=0,IF('OddsRatio_working_3-way'!V33+SQRT('OddsRatio_working_3-way'!W33)&gt;0,0,PI()),ACOS('OddsRatio_working_3-way'!V33/(2*'OddsRatio_working_3-way'!X33)))</f>
        <v>0.23857146975876886</v>
      </c>
      <c r="Z33" s="11">
        <f>'OddsRatio_working_3-way'!X33^(1/3)*COS('OddsRatio_working_3-way'!Y33/3)</f>
        <v>0.53063616116499523</v>
      </c>
      <c r="AA33" s="11">
        <f>'OddsRatio_working_3-way'!X33^(1/3)*COS(('OddsRatio_working_3-way'!Y33+2*PI())/3)</f>
        <v>-0.3019400400130211</v>
      </c>
      <c r="AB33" s="11">
        <f>'OddsRatio_working_3-way'!X33^(1/3)*COS(('OddsRatio_working_3-way'!Y33+4*PI())/3)</f>
        <v>-0.22869612115197413</v>
      </c>
      <c r="AC33" s="11">
        <f>'OddsRatio_working_3-way'!X33^(1/3)*SIN('OddsRatio_working_3-way'!Y33/3)</f>
        <v>4.2287396270928514E-2</v>
      </c>
      <c r="AD33" s="11">
        <f>'OddsRatio_working_3-way'!X33^(1/3)*SIN(('OddsRatio_working_3-way'!Y33+2*PI())/3)</f>
        <v>0.43840069760007522</v>
      </c>
      <c r="AE33" s="11">
        <f>'OddsRatio_working_3-way'!X33^(1/3)*SIN(('OddsRatio_working_3-way'!Y33+4*PI())/3)</f>
        <v>-0.48068809387100381</v>
      </c>
      <c r="AF33" s="11">
        <f>-'OddsRatio_working_3-way'!U33/(3*'OddsRatio_working_3-way'!X33^(1/3))*COS(('OddsRatio_working_3-way'!Y33)/3)</f>
        <v>0.53063616116499512</v>
      </c>
      <c r="AG33" s="11">
        <f>-'OddsRatio_working_3-way'!U33/(3*'OddsRatio_working_3-way'!X33^(1/3))*COS(('OddsRatio_working_3-way'!Y33+2*PI())/3)</f>
        <v>-0.30194004001302105</v>
      </c>
      <c r="AH33" s="11">
        <f>-'OddsRatio_working_3-way'!U33/(3*'OddsRatio_working_3-way'!X33^(1/3))*COS(('OddsRatio_working_3-way'!Y33+4*PI())/3)</f>
        <v>-0.22869612115197407</v>
      </c>
      <c r="AI33" s="11">
        <f>'OddsRatio_working_3-way'!U33/(3*'OddsRatio_working_3-way'!X33^(1/3))*SIN(('OddsRatio_working_3-way'!Y33)/3)</f>
        <v>-4.2287396270928507E-2</v>
      </c>
      <c r="AJ33" s="11">
        <f>'OddsRatio_working_3-way'!U33/(3*'OddsRatio_working_3-way'!X33^(1/3))*SIN(('OddsRatio_working_3-way'!Y33+2*PI())/3)</f>
        <v>-0.43840069760007516</v>
      </c>
      <c r="AK33" s="11">
        <f>'OddsRatio_working_3-way'!U33/(3*'OddsRatio_working_3-way'!X33^(1/3))*SIN(('OddsRatio_working_3-way'!Y33+4*PI())/3)</f>
        <v>0.4806880938710037</v>
      </c>
      <c r="AL33" s="11">
        <f>'OddsRatio_working_3-way'!Z33+'OddsRatio_working_3-way'!AF33</f>
        <v>1.0612723223299905</v>
      </c>
      <c r="AM33" s="11">
        <f>'OddsRatio_working_3-way'!AA33+'OddsRatio_working_3-way'!AG33</f>
        <v>-0.60388008002604221</v>
      </c>
      <c r="AN33" s="11">
        <f>'OddsRatio_working_3-way'!AB33+'OddsRatio_working_3-way'!AH33</f>
        <v>-0.4573922423039482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1.0612723223299905</v>
      </c>
      <c r="AS33" s="11">
        <f>IF(('OddsRatio_working_3-way'!X33=0),IF(Q33&gt;0,-Q33^(1/3),(-Q33)^(1/3)),'OddsRatio_working_3-way'!AM33-'OddsRatio_working_3-way'!R33/3)</f>
        <v>-0.60388008002604221</v>
      </c>
      <c r="AT33" s="11">
        <f>IF(('OddsRatio_working_3-way'!X33=0),IF(Q33&gt;0,-Q33^(1/3),(-Q33)^(1/3)),'OddsRatio_working_3-way'!AN33-'OddsRatio_working_3-way'!R33/3)</f>
        <v>-0.4573922423039482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4.3600000000000003</v>
      </c>
      <c r="B34" s="4">
        <f>IF('True_Odds_Calculator_3-way'!B35="","",'True_Odds_Calculator_3-way'!B35)</f>
        <v>3.37</v>
      </c>
      <c r="C34" s="4">
        <f>IF('True_Odds_Calculator_3-way'!C35="","",'True_Odds_Calculator_3-way'!C35)</f>
        <v>1.94</v>
      </c>
      <c r="D34" s="9">
        <f t="shared" si="13"/>
        <v>0.21789552161023462</v>
      </c>
      <c r="E34" s="9">
        <f t="shared" si="14"/>
        <v>0.28314354408587261</v>
      </c>
      <c r="F34" s="9">
        <f t="shared" si="15"/>
        <v>0.49896093430389254</v>
      </c>
      <c r="G34" s="9">
        <f t="shared" si="16"/>
        <v>1.0682605510971674</v>
      </c>
      <c r="H34" s="9">
        <f t="shared" si="17"/>
        <v>4.5893554516864823</v>
      </c>
      <c r="I34" s="9">
        <f t="shared" si="18"/>
        <v>3.5317775061002874</v>
      </c>
      <c r="J34" s="9">
        <f t="shared" si="19"/>
        <v>2.0041649180313366</v>
      </c>
      <c r="K34" s="11">
        <f t="shared" si="20"/>
        <v>0.2293577981651376</v>
      </c>
      <c r="L34" s="11">
        <f t="shared" si="21"/>
        <v>0.29673590504451036</v>
      </c>
      <c r="M34" s="11">
        <f t="shared" si="22"/>
        <v>0.51546391752577325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-0.26260159338733291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0.23399561224899326</v>
      </c>
      <c r="Q34" s="11">
        <f>2*'OddsRatio_working_3-way'!K34*'OddsRatio_working_3-way'!L34*'OddsRatio_working_3-way'!M34</f>
        <v>7.0163601873761083E-2</v>
      </c>
      <c r="R34" s="11">
        <f t="shared" si="23"/>
        <v>0</v>
      </c>
      <c r="S34" s="11">
        <f t="shared" si="24"/>
        <v>-0.89106699327545091</v>
      </c>
      <c r="T34" s="11">
        <f t="shared" si="25"/>
        <v>-0.26718650473027006</v>
      </c>
      <c r="U34" s="11">
        <f>'OddsRatio_working_3-way'!S34-'OddsRatio_working_3-way'!R34^2/3</f>
        <v>-0.89106699327545091</v>
      </c>
      <c r="V34" s="11">
        <f>'OddsRatio_working_3-way'!S34*'OddsRatio_working_3-way'!R34/3-2*'OddsRatio_working_3-way'!R34^3/27-'OddsRatio_working_3-way'!T34</f>
        <v>0.26718650473027006</v>
      </c>
      <c r="W34" s="11">
        <f>'OddsRatio_working_3-way'!V34^2+4*'OddsRatio_working_3-way'!U34^3/27</f>
        <v>-3.3427303106690121E-2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0.16187644317246158</v>
      </c>
      <c r="Y34" s="11">
        <f>IF('OddsRatio_working_3-way'!W34&gt;=0,IF('OddsRatio_working_3-way'!V34+SQRT('OddsRatio_working_3-way'!W34)&gt;0,0,PI()),ACOS('OddsRatio_working_3-way'!V34/(2*'OddsRatio_working_3-way'!X34)))</f>
        <v>0.60010000547474673</v>
      </c>
      <c r="Z34" s="11">
        <f>'OddsRatio_working_3-way'!X34^(1/3)*COS('OddsRatio_working_3-way'!Y34/3)</f>
        <v>0.53413027554858361</v>
      </c>
      <c r="AA34" s="11">
        <f>'OddsRatio_working_3-way'!X34^(1/3)*COS(('OddsRatio_working_3-way'!Y34+2*PI())/3)</f>
        <v>-0.36084885104934983</v>
      </c>
      <c r="AB34" s="11">
        <f>'OddsRatio_working_3-way'!X34^(1/3)*COS(('OddsRatio_working_3-way'!Y34+4*PI())/3)</f>
        <v>-0.17328142449923389</v>
      </c>
      <c r="AC34" s="11">
        <f>'OddsRatio_working_3-way'!X34^(1/3)*SIN('OddsRatio_working_3-way'!Y34/3)</f>
        <v>0.10829210420991491</v>
      </c>
      <c r="AD34" s="11">
        <f>'OddsRatio_working_3-way'!X34^(1/3)*SIN(('OddsRatio_working_3-way'!Y34+2*PI())/3)</f>
        <v>0.40842433545049817</v>
      </c>
      <c r="AE34" s="11">
        <f>'OddsRatio_working_3-way'!X34^(1/3)*SIN(('OddsRatio_working_3-way'!Y34+4*PI())/3)</f>
        <v>-0.51671643966041303</v>
      </c>
      <c r="AF34" s="11">
        <f>-'OddsRatio_working_3-way'!U34/(3*'OddsRatio_working_3-way'!X34^(1/3))*COS(('OddsRatio_working_3-way'!Y34)/3)</f>
        <v>0.53413027554858372</v>
      </c>
      <c r="AG34" s="11">
        <f>-'OddsRatio_working_3-way'!U34/(3*'OddsRatio_working_3-way'!X34^(1/3))*COS(('OddsRatio_working_3-way'!Y34+2*PI())/3)</f>
        <v>-0.36084885104934988</v>
      </c>
      <c r="AH34" s="11">
        <f>-'OddsRatio_working_3-way'!U34/(3*'OddsRatio_working_3-way'!X34^(1/3))*COS(('OddsRatio_working_3-way'!Y34+4*PI())/3)</f>
        <v>-0.17328142449923395</v>
      </c>
      <c r="AI34" s="11">
        <f>'OddsRatio_working_3-way'!U34/(3*'OddsRatio_working_3-way'!X34^(1/3))*SIN(('OddsRatio_working_3-way'!Y34)/3)</f>
        <v>-0.10829210420991492</v>
      </c>
      <c r="AJ34" s="11">
        <f>'OddsRatio_working_3-way'!U34/(3*'OddsRatio_working_3-way'!X34^(1/3))*SIN(('OddsRatio_working_3-way'!Y34+2*PI())/3)</f>
        <v>-0.40842433545049828</v>
      </c>
      <c r="AK34" s="11">
        <f>'OddsRatio_working_3-way'!U34/(3*'OddsRatio_working_3-way'!X34^(1/3))*SIN(('OddsRatio_working_3-way'!Y34+4*PI())/3)</f>
        <v>0.51671643966041303</v>
      </c>
      <c r="AL34" s="11">
        <f>'OddsRatio_working_3-way'!Z34+'OddsRatio_working_3-way'!AF34</f>
        <v>1.0682605510971674</v>
      </c>
      <c r="AM34" s="11">
        <f>'OddsRatio_working_3-way'!AA34+'OddsRatio_working_3-way'!AG34</f>
        <v>-0.72169770209869966</v>
      </c>
      <c r="AN34" s="11">
        <f>'OddsRatio_working_3-way'!AB34+'OddsRatio_working_3-way'!AH34</f>
        <v>-0.34656284899846784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1.0682605510971674</v>
      </c>
      <c r="AS34" s="11">
        <f>IF(('OddsRatio_working_3-way'!X34=0),IF(Q34&gt;0,-Q34^(1/3),(-Q34)^(1/3)),'OddsRatio_working_3-way'!AM34-'OddsRatio_working_3-way'!R34/3)</f>
        <v>-0.72169770209869966</v>
      </c>
      <c r="AT34" s="11">
        <f>IF(('OddsRatio_working_3-way'!X34=0),IF(Q34&gt;0,-Q34^(1/3),(-Q34)^(1/3)),'OddsRatio_working_3-way'!AN34-'OddsRatio_working_3-way'!R34/3)</f>
        <v>-0.34656284899846784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2.78</v>
      </c>
      <c r="C35" s="4">
        <f>IF('True_Odds_Calculator_3-way'!C36="","",'True_Odds_Calculator_3-way'!C36)</f>
        <v>2.89</v>
      </c>
      <c r="D35" s="9">
        <f t="shared" si="13"/>
        <v>0.33044881084889766</v>
      </c>
      <c r="E35" s="9">
        <f t="shared" si="14"/>
        <v>0.34145188927962272</v>
      </c>
      <c r="F35" s="9">
        <f t="shared" si="15"/>
        <v>0.32809929987147962</v>
      </c>
      <c r="G35" s="9">
        <f t="shared" si="16"/>
        <v>1.0835226289122555</v>
      </c>
      <c r="H35" s="9">
        <f t="shared" si="17"/>
        <v>3.0261873160659185</v>
      </c>
      <c r="I35" s="9">
        <f t="shared" si="18"/>
        <v>2.9286702794638142</v>
      </c>
      <c r="J35" s="9">
        <f t="shared" si="19"/>
        <v>3.047857768644163</v>
      </c>
      <c r="K35" s="11">
        <f t="shared" si="20"/>
        <v>0.34843205574912889</v>
      </c>
      <c r="L35" s="11">
        <f t="shared" si="21"/>
        <v>0.35971223021582738</v>
      </c>
      <c r="M35" s="11">
        <f t="shared" si="22"/>
        <v>0.34602076124567471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-0.27283424336570916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0.24026207822187326</v>
      </c>
      <c r="Q35" s="11">
        <f>2*'OddsRatio_working_3-way'!K35*'OddsRatio_working_3-way'!L35*'OddsRatio_working_3-way'!M35</f>
        <v>8.6737212354466867E-2</v>
      </c>
      <c r="R35" s="11">
        <f t="shared" si="23"/>
        <v>0</v>
      </c>
      <c r="S35" s="11">
        <f t="shared" si="24"/>
        <v>-0.88061555345097975</v>
      </c>
      <c r="T35" s="11">
        <f t="shared" si="25"/>
        <v>-0.31791175214836809</v>
      </c>
      <c r="U35" s="11">
        <f>'OddsRatio_working_3-way'!S35-'OddsRatio_working_3-way'!R35^2/3</f>
        <v>-0.88061555345097975</v>
      </c>
      <c r="V35" s="11">
        <f>'OddsRatio_working_3-way'!S35*'OddsRatio_working_3-way'!R35/3-2*'OddsRatio_working_3-way'!R35^3/27-'OddsRatio_working_3-way'!T35</f>
        <v>0.31791175214836809</v>
      </c>
      <c r="W35" s="11">
        <f>'OddsRatio_working_3-way'!V35^2+4*'OddsRatio_working_3-way'!U35^3/27</f>
        <v>-1.0294070855126902E-4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0.15903680616652605</v>
      </c>
      <c r="Y35" s="11">
        <f>IF('OddsRatio_working_3-way'!W35&gt;=0,IF('OddsRatio_working_3-way'!V35+SQRT('OddsRatio_working_3-way'!W35)&gt;0,0,PI()),ACOS('OddsRatio_working_3-way'!V35/(2*'OddsRatio_working_3-way'!X35)))</f>
        <v>3.1903594126399648E-2</v>
      </c>
      <c r="Z35" s="11">
        <f>'OddsRatio_working_3-way'!X35^(1/3)*COS('OddsRatio_working_3-way'!Y35/3)</f>
        <v>0.54176131445612774</v>
      </c>
      <c r="AA35" s="11">
        <f>'OddsRatio_working_3-way'!X35^(1/3)*COS(('OddsRatio_working_3-way'!Y35+2*PI())/3)</f>
        <v>-0.27587034477553907</v>
      </c>
      <c r="AB35" s="11">
        <f>'OddsRatio_working_3-way'!X35^(1/3)*COS(('OddsRatio_working_3-way'!Y35+4*PI())/3)</f>
        <v>-0.26589096968058878</v>
      </c>
      <c r="AC35" s="11">
        <f>'OddsRatio_working_3-way'!X35^(1/3)*SIN('OddsRatio_working_3-way'!Y35/3)</f>
        <v>5.7615948974138855E-3</v>
      </c>
      <c r="AD35" s="11">
        <f>'OddsRatio_working_3-way'!X35^(1/3)*SIN(('OddsRatio_working_3-way'!Y35+2*PI())/3)</f>
        <v>0.4662982636579493</v>
      </c>
      <c r="AE35" s="11">
        <f>'OddsRatio_working_3-way'!X35^(1/3)*SIN(('OddsRatio_working_3-way'!Y35+4*PI())/3)</f>
        <v>-0.47205985855536314</v>
      </c>
      <c r="AF35" s="11">
        <f>-'OddsRatio_working_3-way'!U35/(3*'OddsRatio_working_3-way'!X35^(1/3))*COS(('OddsRatio_working_3-way'!Y35)/3)</f>
        <v>0.54176131445612785</v>
      </c>
      <c r="AG35" s="11">
        <f>-'OddsRatio_working_3-way'!U35/(3*'OddsRatio_working_3-way'!X35^(1/3))*COS(('OddsRatio_working_3-way'!Y35+2*PI())/3)</f>
        <v>-0.27587034477553912</v>
      </c>
      <c r="AH35" s="11">
        <f>-'OddsRatio_working_3-way'!U35/(3*'OddsRatio_working_3-way'!X35^(1/3))*COS(('OddsRatio_working_3-way'!Y35+4*PI())/3)</f>
        <v>-0.26589096968058884</v>
      </c>
      <c r="AI35" s="11">
        <f>'OddsRatio_working_3-way'!U35/(3*'OddsRatio_working_3-way'!X35^(1/3))*SIN(('OddsRatio_working_3-way'!Y35)/3)</f>
        <v>-5.7615948974138863E-3</v>
      </c>
      <c r="AJ35" s="11">
        <f>'OddsRatio_working_3-way'!U35/(3*'OddsRatio_working_3-way'!X35^(1/3))*SIN(('OddsRatio_working_3-way'!Y35+2*PI())/3)</f>
        <v>-0.46629826365794935</v>
      </c>
      <c r="AK35" s="11">
        <f>'OddsRatio_working_3-way'!U35/(3*'OddsRatio_working_3-way'!X35^(1/3))*SIN(('OddsRatio_working_3-way'!Y35+4*PI())/3)</f>
        <v>0.47205985855536325</v>
      </c>
      <c r="AL35" s="11">
        <f>'OddsRatio_working_3-way'!Z35+'OddsRatio_working_3-way'!AF35</f>
        <v>1.0835226289122555</v>
      </c>
      <c r="AM35" s="11">
        <f>'OddsRatio_working_3-way'!AA35+'OddsRatio_working_3-way'!AG35</f>
        <v>-0.55174068955107813</v>
      </c>
      <c r="AN35" s="11">
        <f>'OddsRatio_working_3-way'!AB35+'OddsRatio_working_3-way'!AH35</f>
        <v>-0.53178193936117757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1.0835226289122555</v>
      </c>
      <c r="AS35" s="11">
        <f>IF(('OddsRatio_working_3-way'!X35=0),IF(Q35&gt;0,-Q35^(1/3),(-Q35)^(1/3)),'OddsRatio_working_3-way'!AM35-'OddsRatio_working_3-way'!R35/3)</f>
        <v>-0.55174068955107813</v>
      </c>
      <c r="AT35" s="11">
        <f>IF(('OddsRatio_working_3-way'!X35=0),IF(Q35&gt;0,-Q35^(1/3),(-Q35)^(1/3)),'OddsRatio_working_3-way'!AN35-'OddsRatio_working_3-way'!R35/3)</f>
        <v>-0.53178193936117757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1.46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8.3800000000000008</v>
      </c>
      <c r="D36" s="9">
        <f t="shared" si="13"/>
        <v>0.6573698503314791</v>
      </c>
      <c r="E36" s="9">
        <f t="shared" si="14"/>
        <v>0.23581628062922536</v>
      </c>
      <c r="F36" s="9">
        <f t="shared" si="15"/>
        <v>0.10681386903929553</v>
      </c>
      <c r="G36" s="9">
        <f t="shared" si="16"/>
        <v>1.1330731871528874</v>
      </c>
      <c r="H36" s="9">
        <f t="shared" si="17"/>
        <v>1.5212136660903286</v>
      </c>
      <c r="I36" s="9">
        <f t="shared" si="18"/>
        <v>4.2405893152572576</v>
      </c>
      <c r="J36" s="9">
        <f t="shared" si="19"/>
        <v>9.362080121188308</v>
      </c>
      <c r="K36" s="11">
        <f t="shared" si="20"/>
        <v>0.68493150684931503</v>
      </c>
      <c r="L36" s="11">
        <f t="shared" si="21"/>
        <v>0.2590673575129534</v>
      </c>
      <c r="M36" s="11">
        <f t="shared" si="22"/>
        <v>0.11933174224343675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-0.20558718856990121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0.22656853609283362</v>
      </c>
      <c r="Q36" s="11">
        <f>2*'OddsRatio_working_3-way'!K36*'OddsRatio_working_3-way'!L36*'OddsRatio_working_3-way'!M36</f>
        <v>4.2349259082772643E-2</v>
      </c>
      <c r="R36" s="11">
        <f t="shared" si="23"/>
        <v>0</v>
      </c>
      <c r="S36" s="11">
        <f t="shared" si="24"/>
        <v>-1.102055714993148</v>
      </c>
      <c r="T36" s="11">
        <f t="shared" si="25"/>
        <v>-0.20599172242862582</v>
      </c>
      <c r="U36" s="11">
        <f>'OddsRatio_working_3-way'!S36-'OddsRatio_working_3-way'!R36^2/3</f>
        <v>-1.102055714993148</v>
      </c>
      <c r="V36" s="11">
        <f>'OddsRatio_working_3-way'!S36*'OddsRatio_working_3-way'!R36/3-2*'OddsRatio_working_3-way'!R36^3/27-'OddsRatio_working_3-way'!T36</f>
        <v>0.20599172242862582</v>
      </c>
      <c r="W36" s="11">
        <f>'OddsRatio_working_3-way'!V36^2+4*'OddsRatio_working_3-way'!U36^3/27</f>
        <v>-0.15586018063076118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0.22265038195558592</v>
      </c>
      <c r="Y36" s="11">
        <f>IF('OddsRatio_working_3-way'!W36&gt;=0,IF('OddsRatio_working_3-way'!V36+SQRT('OddsRatio_working_3-way'!W36)&gt;0,0,PI()),ACOS('OddsRatio_working_3-way'!V36/(2*'OddsRatio_working_3-way'!X36)))</f>
        <v>1.0898818772784049</v>
      </c>
      <c r="Z36" s="11">
        <f>'OddsRatio_working_3-way'!X36^(1/3)*COS('OddsRatio_working_3-way'!Y36/3)</f>
        <v>0.5665365935764437</v>
      </c>
      <c r="AA36" s="11">
        <f>'OddsRatio_working_3-way'!X36^(1/3)*COS(('OddsRatio_working_3-way'!Y36+2*PI())/3)</f>
        <v>-0.46979214205307412</v>
      </c>
      <c r="AB36" s="11">
        <f>'OddsRatio_working_3-way'!X36^(1/3)*COS(('OddsRatio_working_3-way'!Y36+4*PI())/3)</f>
        <v>-9.6744451523369482E-2</v>
      </c>
      <c r="AC36" s="11">
        <f>'OddsRatio_working_3-way'!X36^(1/3)*SIN('OddsRatio_working_3-way'!Y36/3)</f>
        <v>0.21537918454789318</v>
      </c>
      <c r="AD36" s="11">
        <f>'OddsRatio_working_3-way'!X36^(1/3)*SIN(('OddsRatio_working_3-way'!Y36+2*PI())/3)</f>
        <v>0.38294548993675359</v>
      </c>
      <c r="AE36" s="11">
        <f>'OddsRatio_working_3-way'!X36^(1/3)*SIN(('OddsRatio_working_3-way'!Y36+4*PI())/3)</f>
        <v>-0.59832467448464666</v>
      </c>
      <c r="AF36" s="11">
        <f>-'OddsRatio_working_3-way'!U36/(3*'OddsRatio_working_3-way'!X36^(1/3))*COS(('OddsRatio_working_3-way'!Y36)/3)</f>
        <v>0.5665365935764437</v>
      </c>
      <c r="AG36" s="11">
        <f>-'OddsRatio_working_3-way'!U36/(3*'OddsRatio_working_3-way'!X36^(1/3))*COS(('OddsRatio_working_3-way'!Y36+2*PI())/3)</f>
        <v>-0.46979214205307412</v>
      </c>
      <c r="AH36" s="11">
        <f>-'OddsRatio_working_3-way'!U36/(3*'OddsRatio_working_3-way'!X36^(1/3))*COS(('OddsRatio_working_3-way'!Y36+4*PI())/3)</f>
        <v>-9.6744451523369482E-2</v>
      </c>
      <c r="AI36" s="11">
        <f>'OddsRatio_working_3-way'!U36/(3*'OddsRatio_working_3-way'!X36^(1/3))*SIN(('OddsRatio_working_3-way'!Y36)/3)</f>
        <v>-0.21537918454789318</v>
      </c>
      <c r="AJ36" s="11">
        <f>'OddsRatio_working_3-way'!U36/(3*'OddsRatio_working_3-way'!X36^(1/3))*SIN(('OddsRatio_working_3-way'!Y36+2*PI())/3)</f>
        <v>-0.38294548993675359</v>
      </c>
      <c r="AK36" s="11">
        <f>'OddsRatio_working_3-way'!U36/(3*'OddsRatio_working_3-way'!X36^(1/3))*SIN(('OddsRatio_working_3-way'!Y36+4*PI())/3)</f>
        <v>0.59832467448464666</v>
      </c>
      <c r="AL36" s="11">
        <f>'OddsRatio_working_3-way'!Z36+'OddsRatio_working_3-way'!AF36</f>
        <v>1.1330731871528874</v>
      </c>
      <c r="AM36" s="11">
        <f>'OddsRatio_working_3-way'!AA36+'OddsRatio_working_3-way'!AG36</f>
        <v>-0.93958428410614825</v>
      </c>
      <c r="AN36" s="11">
        <f>'OddsRatio_working_3-way'!AB36+'OddsRatio_working_3-way'!AH36</f>
        <v>-0.19348890304673896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1.1330731871528874</v>
      </c>
      <c r="AS36" s="11">
        <f>IF(('OddsRatio_working_3-way'!X36=0),IF(Q36&gt;0,-Q36^(1/3),(-Q36)^(1/3)),'OddsRatio_working_3-way'!AM36-'OddsRatio_working_3-way'!R36/3)</f>
        <v>-0.93958428410614825</v>
      </c>
      <c r="AT36" s="11">
        <f>IF(('OddsRatio_working_3-way'!X36=0),IF(Q36&gt;0,-Q36^(1/3),(-Q36)^(1/3)),'OddsRatio_working_3-way'!AN36-'OddsRatio_working_3-way'!R36/3)</f>
        <v>-0.19348890304673896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2.06</v>
      </c>
      <c r="B37" s="4">
        <f>IF('True_Odds_Calculator_3-way'!B38="","",'True_Odds_Calculator_3-way'!B38)</f>
        <v>3.09</v>
      </c>
      <c r="C37" s="4">
        <f>IF('True_Odds_Calculator_3-way'!C38="","",'True_Odds_Calculator_3-way'!C38)</f>
        <v>4.25</v>
      </c>
      <c r="D37" s="9">
        <f t="shared" si="13"/>
        <v>0.46820978905392163</v>
      </c>
      <c r="E37" s="9">
        <f t="shared" si="14"/>
        <v>0.30869491780663499</v>
      </c>
      <c r="F37" s="9">
        <f t="shared" si="15"/>
        <v>0.2230952931394434</v>
      </c>
      <c r="G37" s="9">
        <f t="shared" si="16"/>
        <v>1.0715044622726588</v>
      </c>
      <c r="H37" s="9">
        <f t="shared" si="17"/>
        <v>2.1357947300090183</v>
      </c>
      <c r="I37" s="9">
        <f t="shared" si="18"/>
        <v>3.2394443261498562</v>
      </c>
      <c r="J37" s="9">
        <f t="shared" si="19"/>
        <v>4.4823895023861411</v>
      </c>
      <c r="K37" s="11">
        <f t="shared" si="20"/>
        <v>0.4854368932038835</v>
      </c>
      <c r="L37" s="11">
        <f t="shared" si="21"/>
        <v>0.3236245954692557</v>
      </c>
      <c r="M37" s="11">
        <f t="shared" si="22"/>
        <v>0.23529411764705882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-0.26614657551209764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0.23657309091984424</v>
      </c>
      <c r="Q37" s="11">
        <f>2*'OddsRatio_working_3-way'!K37*'OddsRatio_working_3-way'!L37*'OddsRatio_working_3-way'!M37</f>
        <v>7.392909091245134E-2</v>
      </c>
      <c r="R37" s="11">
        <f t="shared" si="23"/>
        <v>0</v>
      </c>
      <c r="S37" s="11">
        <f t="shared" si="24"/>
        <v>-0.88888271609224923</v>
      </c>
      <c r="T37" s="11">
        <f t="shared" si="25"/>
        <v>-0.27777584877882794</v>
      </c>
      <c r="U37" s="11">
        <f>'OddsRatio_working_3-way'!S37-'OddsRatio_working_3-way'!R37^2/3</f>
        <v>-0.88888271609224923</v>
      </c>
      <c r="V37" s="11">
        <f>'OddsRatio_working_3-way'!S37*'OddsRatio_working_3-way'!R37/3-2*'OddsRatio_working_3-way'!R37^3/27-'OddsRatio_working_3-way'!T37</f>
        <v>0.27777584877882794</v>
      </c>
      <c r="W37" s="11">
        <f>'OddsRatio_working_3-way'!V37^2+4*'OddsRatio_working_3-way'!U37^3/27</f>
        <v>-2.6887589669064335E-2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0.16128159522544927</v>
      </c>
      <c r="Y37" s="11">
        <f>IF('OddsRatio_working_3-way'!W37&gt;=0,IF('OddsRatio_working_3-way'!V37+SQRT('OddsRatio_working_3-way'!W37)&gt;0,0,PI()),ACOS('OddsRatio_working_3-way'!V37/(2*'OddsRatio_working_3-way'!X37)))</f>
        <v>0.5332653549573787</v>
      </c>
      <c r="Z37" s="11">
        <f>'OddsRatio_working_3-way'!X37^(1/3)*COS('OddsRatio_working_3-way'!Y37/3)</f>
        <v>0.53575223113632942</v>
      </c>
      <c r="AA37" s="11">
        <f>'OddsRatio_working_3-way'!X37^(1/3)*COS(('OddsRatio_working_3-way'!Y37+2*PI())/3)</f>
        <v>-0.35122981463063063</v>
      </c>
      <c r="AB37" s="11">
        <f>'OddsRatio_working_3-way'!X37^(1/3)*COS(('OddsRatio_working_3-way'!Y37+4*PI())/3)</f>
        <v>-0.18452241650569889</v>
      </c>
      <c r="AC37" s="11">
        <f>'OddsRatio_working_3-way'!X37^(1/3)*SIN('OddsRatio_working_3-way'!Y37/3)</f>
        <v>9.6248561183331582E-2</v>
      </c>
      <c r="AD37" s="11">
        <f>'OddsRatio_working_3-way'!X37^(1/3)*SIN(('OddsRatio_working_3-way'!Y37+2*PI())/3)</f>
        <v>0.4158507617065878</v>
      </c>
      <c r="AE37" s="11">
        <f>'OddsRatio_working_3-way'!X37^(1/3)*SIN(('OddsRatio_working_3-way'!Y37+4*PI())/3)</f>
        <v>-0.51209932288991933</v>
      </c>
      <c r="AF37" s="11">
        <f>-'OddsRatio_working_3-way'!U37/(3*'OddsRatio_working_3-way'!X37^(1/3))*COS(('OddsRatio_working_3-way'!Y37)/3)</f>
        <v>0.53575223113632942</v>
      </c>
      <c r="AG37" s="11">
        <f>-'OddsRatio_working_3-way'!U37/(3*'OddsRatio_working_3-way'!X37^(1/3))*COS(('OddsRatio_working_3-way'!Y37+2*PI())/3)</f>
        <v>-0.35122981463063063</v>
      </c>
      <c r="AH37" s="11">
        <f>-'OddsRatio_working_3-way'!U37/(3*'OddsRatio_working_3-way'!X37^(1/3))*COS(('OddsRatio_working_3-way'!Y37+4*PI())/3)</f>
        <v>-0.18452241650569889</v>
      </c>
      <c r="AI37" s="11">
        <f>'OddsRatio_working_3-way'!U37/(3*'OddsRatio_working_3-way'!X37^(1/3))*SIN(('OddsRatio_working_3-way'!Y37)/3)</f>
        <v>-9.6248561183331582E-2</v>
      </c>
      <c r="AJ37" s="11">
        <f>'OddsRatio_working_3-way'!U37/(3*'OddsRatio_working_3-way'!X37^(1/3))*SIN(('OddsRatio_working_3-way'!Y37+2*PI())/3)</f>
        <v>-0.4158507617065878</v>
      </c>
      <c r="AK37" s="11">
        <f>'OddsRatio_working_3-way'!U37/(3*'OddsRatio_working_3-way'!X37^(1/3))*SIN(('OddsRatio_working_3-way'!Y37+4*PI())/3)</f>
        <v>0.51209932288991933</v>
      </c>
      <c r="AL37" s="11">
        <f>'OddsRatio_working_3-way'!Z37+'OddsRatio_working_3-way'!AF37</f>
        <v>1.0715044622726588</v>
      </c>
      <c r="AM37" s="11">
        <f>'OddsRatio_working_3-way'!AA37+'OddsRatio_working_3-way'!AG37</f>
        <v>-0.70245962926126126</v>
      </c>
      <c r="AN37" s="11">
        <f>'OddsRatio_working_3-way'!AB37+'OddsRatio_working_3-way'!AH37</f>
        <v>-0.36904483301139779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1.0715044622726588</v>
      </c>
      <c r="AS37" s="11">
        <f>IF(('OddsRatio_working_3-way'!X37=0),IF(Q37&gt;0,-Q37^(1/3),(-Q37)^(1/3)),'OddsRatio_working_3-way'!AM37-'OddsRatio_working_3-way'!R37/3)</f>
        <v>-0.70245962926126126</v>
      </c>
      <c r="AT37" s="11">
        <f>IF(('OddsRatio_working_3-way'!X37=0),IF(Q37&gt;0,-Q37^(1/3),(-Q37)^(1/3)),'OddsRatio_working_3-way'!AN37-'OddsRatio_working_3-way'!R37/3)</f>
        <v>-0.36904483301139779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4.9400000000000004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1.77</v>
      </c>
      <c r="D40" s="9">
        <f t="shared" si="13"/>
        <v>0.18999936208240203</v>
      </c>
      <c r="E40" s="9">
        <f t="shared" si="14"/>
        <v>0.26449412350582574</v>
      </c>
      <c r="F40" s="9">
        <f t="shared" si="15"/>
        <v>0.54550651441177223</v>
      </c>
      <c r="G40" s="9">
        <f t="shared" si="16"/>
        <v>1.0820242552395332</v>
      </c>
      <c r="H40" s="9">
        <f t="shared" si="17"/>
        <v>5.2631755656437607</v>
      </c>
      <c r="I40" s="9">
        <f t="shared" si="18"/>
        <v>3.7808023359656007</v>
      </c>
      <c r="J40" s="9">
        <f t="shared" si="19"/>
        <v>1.8331586765344403</v>
      </c>
      <c r="K40" s="11">
        <f t="shared" si="20"/>
        <v>0.20242914979757085</v>
      </c>
      <c r="L40" s="11">
        <f t="shared" si="21"/>
        <v>0.28011204481792717</v>
      </c>
      <c r="M40" s="11">
        <f t="shared" si="22"/>
        <v>0.56497175141242939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-0.24977653633790486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0.23321847323526496</v>
      </c>
      <c r="Q40" s="11">
        <f>2*'OddsRatio_working_3-way'!K40*'OddsRatio_working_3-way'!L40*'OddsRatio_working_3-way'!M40</f>
        <v>6.4071009130567305E-2</v>
      </c>
      <c r="R40" s="11">
        <f t="shared" si="23"/>
        <v>0</v>
      </c>
      <c r="S40" s="11">
        <f t="shared" si="24"/>
        <v>-0.93370849261741828</v>
      </c>
      <c r="T40" s="11">
        <f t="shared" si="25"/>
        <v>-0.25651332214764244</v>
      </c>
      <c r="U40" s="11">
        <f>'OddsRatio_working_3-way'!S40-'OddsRatio_working_3-way'!R40^2/3</f>
        <v>-0.93370849261741828</v>
      </c>
      <c r="V40" s="11">
        <f>'OddsRatio_working_3-way'!S40*'OddsRatio_working_3-way'!R40/3-2*'OddsRatio_working_3-way'!R40^3/27-'OddsRatio_working_3-way'!T40</f>
        <v>0.25651332214764244</v>
      </c>
      <c r="W40" s="11">
        <f>'OddsRatio_working_3-way'!V40^2+4*'OddsRatio_working_3-way'!U40^3/27</f>
        <v>-5.4796152218085717E-2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0.17363412442353168</v>
      </c>
      <c r="Y40" s="11">
        <f>IF('OddsRatio_working_3-way'!W40&gt;=0,IF('OddsRatio_working_3-way'!V40+SQRT('OddsRatio_working_3-way'!W40)&gt;0,0,PI()),ACOS('OddsRatio_working_3-way'!V40/(2*'OddsRatio_working_3-way'!X40)))</f>
        <v>0.73971536699419349</v>
      </c>
      <c r="Z40" s="11">
        <f>'OddsRatio_working_3-way'!X40^(1/3)*COS('OddsRatio_working_3-way'!Y40/3)</f>
        <v>0.54101212761976658</v>
      </c>
      <c r="AA40" s="11">
        <f>'OddsRatio_working_3-way'!X40^(1/3)*COS(('OddsRatio_working_3-way'!Y40+2*PI())/3)</f>
        <v>-0.38843202142992816</v>
      </c>
      <c r="AB40" s="11">
        <f>'OddsRatio_working_3-way'!X40^(1/3)*COS(('OddsRatio_working_3-way'!Y40+4*PI())/3)</f>
        <v>-0.15258010618983853</v>
      </c>
      <c r="AC40" s="11">
        <f>'OddsRatio_working_3-way'!X40^(1/3)*SIN('OddsRatio_working_3-way'!Y40/3)</f>
        <v>0.13616916675275473</v>
      </c>
      <c r="AD40" s="11">
        <f>'OddsRatio_working_3-way'!X40^(1/3)*SIN(('OddsRatio_working_3-way'!Y40+2*PI())/3)</f>
        <v>0.40044566289780931</v>
      </c>
      <c r="AE40" s="11">
        <f>'OddsRatio_working_3-way'!X40^(1/3)*SIN(('OddsRatio_working_3-way'!Y40+4*PI())/3)</f>
        <v>-0.53661482965056384</v>
      </c>
      <c r="AF40" s="11">
        <f>-'OddsRatio_working_3-way'!U40/(3*'OddsRatio_working_3-way'!X40^(1/3))*COS(('OddsRatio_working_3-way'!Y40)/3)</f>
        <v>0.54101212761976658</v>
      </c>
      <c r="AG40" s="11">
        <f>-'OddsRatio_working_3-way'!U40/(3*'OddsRatio_working_3-way'!X40^(1/3))*COS(('OddsRatio_working_3-way'!Y40+2*PI())/3)</f>
        <v>-0.38843202142992816</v>
      </c>
      <c r="AH40" s="11">
        <f>-'OddsRatio_working_3-way'!U40/(3*'OddsRatio_working_3-way'!X40^(1/3))*COS(('OddsRatio_working_3-way'!Y40+4*PI())/3)</f>
        <v>-0.15258010618983853</v>
      </c>
      <c r="AI40" s="11">
        <f>'OddsRatio_working_3-way'!U40/(3*'OddsRatio_working_3-way'!X40^(1/3))*SIN(('OddsRatio_working_3-way'!Y40)/3)</f>
        <v>-0.13616916675275473</v>
      </c>
      <c r="AJ40" s="11">
        <f>'OddsRatio_working_3-way'!U40/(3*'OddsRatio_working_3-way'!X40^(1/3))*SIN(('OddsRatio_working_3-way'!Y40+2*PI())/3)</f>
        <v>-0.40044566289780931</v>
      </c>
      <c r="AK40" s="11">
        <f>'OddsRatio_working_3-way'!U40/(3*'OddsRatio_working_3-way'!X40^(1/3))*SIN(('OddsRatio_working_3-way'!Y40+4*PI())/3)</f>
        <v>0.53661482965056384</v>
      </c>
      <c r="AL40" s="11">
        <f>'OddsRatio_working_3-way'!Z40+'OddsRatio_working_3-way'!AF40</f>
        <v>1.0820242552395332</v>
      </c>
      <c r="AM40" s="11">
        <f>'OddsRatio_working_3-way'!AA40+'OddsRatio_working_3-way'!AG40</f>
        <v>-0.77686404285985633</v>
      </c>
      <c r="AN40" s="11">
        <f>'OddsRatio_working_3-way'!AB40+'OddsRatio_working_3-way'!AH40</f>
        <v>-0.30516021237967705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1.0820242552395332</v>
      </c>
      <c r="AS40" s="11">
        <f>IF(('OddsRatio_working_3-way'!X40=0),IF(Q40&gt;0,-Q40^(1/3),(-Q40)^(1/3)),'OddsRatio_working_3-way'!AM40-'OddsRatio_working_3-way'!R40/3)</f>
        <v>-0.77686404285985633</v>
      </c>
      <c r="AT40" s="11">
        <f>IF(('OddsRatio_working_3-way'!X40=0),IF(Q40&gt;0,-Q40^(1/3),(-Q40)^(1/3)),'OddsRatio_working_3-way'!AN40-'OddsRatio_working_3-way'!R40/3)</f>
        <v>-0.30516021237967705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3.4</v>
      </c>
      <c r="B41" s="4">
        <f>IF('True_Odds_Calculator_3-way'!B40="","",'True_Odds_Calculator_3-way'!B40)</f>
        <v>3.2</v>
      </c>
      <c r="C41" s="4">
        <f>IF('True_Odds_Calculator_3-way'!C40="","",'True_Odds_Calculator_3-way'!C40)</f>
        <v>2.2799999999999998</v>
      </c>
      <c r="D41" s="9">
        <f t="shared" si="13"/>
        <v>0.28013579273676542</v>
      </c>
      <c r="E41" s="9">
        <f t="shared" si="14"/>
        <v>0.29801321319249768</v>
      </c>
      <c r="F41" s="9">
        <f t="shared" si="15"/>
        <v>0.42185099407073667</v>
      </c>
      <c r="G41" s="9">
        <f t="shared" si="16"/>
        <v>1.0707072336695709</v>
      </c>
      <c r="H41" s="9">
        <f t="shared" si="17"/>
        <v>3.5696973608069706</v>
      </c>
      <c r="I41" s="9">
        <f t="shared" si="18"/>
        <v>3.3555559140730558</v>
      </c>
      <c r="J41" s="9">
        <f t="shared" si="19"/>
        <v>2.3705052590970506</v>
      </c>
      <c r="K41" s="11">
        <f t="shared" si="20"/>
        <v>0.29411764705882354</v>
      </c>
      <c r="L41" s="11">
        <f t="shared" si="21"/>
        <v>0.3125</v>
      </c>
      <c r="M41" s="11">
        <f t="shared" si="22"/>
        <v>0.43859649122807021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-0.27244582043343646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0.2370356037151703</v>
      </c>
      <c r="Q41" s="11">
        <f>2*'OddsRatio_working_3-way'!K41*'OddsRatio_working_3-way'!L41*'OddsRatio_working_3-way'!M41</f>
        <v>8.0624355005159964E-2</v>
      </c>
      <c r="R41" s="11">
        <f t="shared" si="23"/>
        <v>0</v>
      </c>
      <c r="S41" s="11">
        <f t="shared" si="24"/>
        <v>-0.87002840909090939</v>
      </c>
      <c r="T41" s="11">
        <f t="shared" si="25"/>
        <v>-0.29592803030303039</v>
      </c>
      <c r="U41" s="11">
        <f>'OddsRatio_working_3-way'!S41-'OddsRatio_working_3-way'!R41^2/3</f>
        <v>-0.87002840909090939</v>
      </c>
      <c r="V41" s="11">
        <f>'OddsRatio_working_3-way'!S41*'OddsRatio_working_3-way'!R41/3-2*'OddsRatio_working_3-way'!R41^3/27-'OddsRatio_working_3-way'!T41</f>
        <v>0.29592803030303039</v>
      </c>
      <c r="W41" s="11">
        <f>'OddsRatio_working_3-way'!V41^2+4*'OddsRatio_working_3-way'!U41^3/27</f>
        <v>-9.9921580112236202E-3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0.15617742885117467</v>
      </c>
      <c r="Y41" s="11">
        <f>IF('OddsRatio_working_3-way'!W41&gt;=0,IF('OddsRatio_working_3-way'!V41+SQRT('OddsRatio_working_3-way'!W41)&gt;0,0,PI()),ACOS('OddsRatio_working_3-way'!V41/(2*'OddsRatio_working_3-way'!X41)))</f>
        <v>0.32575391171779011</v>
      </c>
      <c r="Z41" s="11">
        <f>'OddsRatio_working_3-way'!X41^(1/3)*COS('OddsRatio_working_3-way'!Y41/3)</f>
        <v>0.53535361683478544</v>
      </c>
      <c r="AA41" s="11">
        <f>'OddsRatio_working_3-way'!X41^(1/3)*COS(('OddsRatio_working_3-way'!Y41+2*PI())/3)</f>
        <v>-0.31821868193987646</v>
      </c>
      <c r="AB41" s="11">
        <f>'OddsRatio_working_3-way'!X41^(1/3)*COS(('OddsRatio_working_3-way'!Y41+4*PI())/3)</f>
        <v>-0.21713493489490907</v>
      </c>
      <c r="AC41" s="11">
        <f>'OddsRatio_working_3-way'!X41^(1/3)*SIN('OddsRatio_working_3-way'!Y41/3)</f>
        <v>5.8360728567108014E-2</v>
      </c>
      <c r="AD41" s="11">
        <f>'OddsRatio_working_3-way'!X41^(1/3)*SIN(('OddsRatio_working_3-way'!Y41+2*PI())/3)</f>
        <v>0.43444946790325067</v>
      </c>
      <c r="AE41" s="11">
        <f>'OddsRatio_working_3-way'!X41^(1/3)*SIN(('OddsRatio_working_3-way'!Y41+4*PI())/3)</f>
        <v>-0.49281019647035862</v>
      </c>
      <c r="AF41" s="11">
        <f>-'OddsRatio_working_3-way'!U41/(3*'OddsRatio_working_3-way'!X41^(1/3))*COS(('OddsRatio_working_3-way'!Y41)/3)</f>
        <v>0.53535361683478533</v>
      </c>
      <c r="AG41" s="11">
        <f>-'OddsRatio_working_3-way'!U41/(3*'OddsRatio_working_3-way'!X41^(1/3))*COS(('OddsRatio_working_3-way'!Y41+2*PI())/3)</f>
        <v>-0.3182186819398764</v>
      </c>
      <c r="AH41" s="11">
        <f>-'OddsRatio_working_3-way'!U41/(3*'OddsRatio_working_3-way'!X41^(1/3))*COS(('OddsRatio_working_3-way'!Y41+4*PI())/3)</f>
        <v>-0.21713493489490904</v>
      </c>
      <c r="AI41" s="11">
        <f>'OddsRatio_working_3-way'!U41/(3*'OddsRatio_working_3-way'!X41^(1/3))*SIN(('OddsRatio_working_3-way'!Y41)/3)</f>
        <v>-5.8360728567108E-2</v>
      </c>
      <c r="AJ41" s="11">
        <f>'OddsRatio_working_3-way'!U41/(3*'OddsRatio_working_3-way'!X41^(1/3))*SIN(('OddsRatio_working_3-way'!Y41+2*PI())/3)</f>
        <v>-0.43444946790325062</v>
      </c>
      <c r="AK41" s="11">
        <f>'OddsRatio_working_3-way'!U41/(3*'OddsRatio_working_3-way'!X41^(1/3))*SIN(('OddsRatio_working_3-way'!Y41+4*PI())/3)</f>
        <v>0.49281019647035851</v>
      </c>
      <c r="AL41" s="11">
        <f>'OddsRatio_working_3-way'!Z41+'OddsRatio_working_3-way'!AF41</f>
        <v>1.0707072336695709</v>
      </c>
      <c r="AM41" s="11">
        <f>'OddsRatio_working_3-way'!AA41+'OddsRatio_working_3-way'!AG41</f>
        <v>-0.63643736387975292</v>
      </c>
      <c r="AN41" s="11">
        <f>'OddsRatio_working_3-way'!AB41+'OddsRatio_working_3-way'!AH41</f>
        <v>-0.43426986978981807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1.0707072336695709</v>
      </c>
      <c r="AS41" s="11">
        <f>IF(('OddsRatio_working_3-way'!X41=0),IF(Q41&gt;0,-Q41^(1/3),(-Q41)^(1/3)),'OddsRatio_working_3-way'!AM41-'OddsRatio_working_3-way'!R41/3)</f>
        <v>-0.63643736387975292</v>
      </c>
      <c r="AT41" s="11">
        <f>IF(('OddsRatio_working_3-way'!X41=0),IF(Q41&gt;0,-Q41^(1/3),(-Q41)^(1/3)),'OddsRatio_working_3-way'!AN41-'OddsRatio_working_3-way'!R41/3)</f>
        <v>-0.43426986978981807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1.79</v>
      </c>
      <c r="B42" s="4">
        <f>IF('True_Odds_Calculator_3-way'!B41="","",'True_Odds_Calculator_3-way'!B41)</f>
        <v>4.3499999999999996</v>
      </c>
      <c r="C42" s="4">
        <f>IF('True_Odds_Calculator_3-way'!C41="","",'True_Odds_Calculator_3-way'!C41)</f>
        <v>3.84</v>
      </c>
      <c r="D42" s="9">
        <f t="shared" si="13"/>
        <v>0.53877491572324743</v>
      </c>
      <c r="E42" s="9">
        <f t="shared" si="14"/>
        <v>0.21597623264852328</v>
      </c>
      <c r="F42" s="9">
        <f t="shared" si="15"/>
        <v>0.24524885162822943</v>
      </c>
      <c r="G42" s="9">
        <f t="shared" si="16"/>
        <v>1.0836236126913155</v>
      </c>
      <c r="H42" s="9">
        <f t="shared" si="17"/>
        <v>1.8560626540261391</v>
      </c>
      <c r="I42" s="9">
        <f t="shared" si="18"/>
        <v>4.6301391025159058</v>
      </c>
      <c r="J42" s="9">
        <f t="shared" si="19"/>
        <v>4.0774910600433358</v>
      </c>
      <c r="K42" s="11">
        <f t="shared" si="20"/>
        <v>0.55865921787709494</v>
      </c>
      <c r="L42" s="11">
        <f t="shared" si="21"/>
        <v>0.22988505747126439</v>
      </c>
      <c r="M42" s="11">
        <f t="shared" si="22"/>
        <v>0.26041666666666669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-0.25137189901324941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0.23344356685716733</v>
      </c>
      <c r="Q42" s="11">
        <f>2*'OddsRatio_working_3-way'!K42*'OddsRatio_working_3-way'!L42*'OddsRatio_working_3-way'!M42</f>
        <v>6.6889274171108126E-2</v>
      </c>
      <c r="R42" s="11">
        <f t="shared" si="23"/>
        <v>0</v>
      </c>
      <c r="S42" s="11">
        <f t="shared" si="24"/>
        <v>-0.92867805738644993</v>
      </c>
      <c r="T42" s="11">
        <f t="shared" si="25"/>
        <v>-0.26609686458064469</v>
      </c>
      <c r="U42" s="11">
        <f>'OddsRatio_working_3-way'!S42-'OddsRatio_working_3-way'!R42^2/3</f>
        <v>-0.92867805738644993</v>
      </c>
      <c r="V42" s="11">
        <f>'OddsRatio_working_3-way'!S42*'OddsRatio_working_3-way'!R42/3-2*'OddsRatio_working_3-way'!R42^3/27-'OddsRatio_working_3-way'!T42</f>
        <v>0.26609686458064469</v>
      </c>
      <c r="W42" s="11">
        <f>'OddsRatio_working_3-way'!V42^2+4*'OddsRatio_working_3-way'!U42^3/27</f>
        <v>-4.7849025890798536E-2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0.17223281280758357</v>
      </c>
      <c r="Y42" s="11">
        <f>IF('OddsRatio_working_3-way'!W42&gt;=0,IF('OddsRatio_working_3-way'!V42+SQRT('OddsRatio_working_3-way'!W42)&gt;0,0,PI()),ACOS('OddsRatio_working_3-way'!V42/(2*'OddsRatio_working_3-way'!X42)))</f>
        <v>0.68804057445747724</v>
      </c>
      <c r="Z42" s="11">
        <f>'OddsRatio_working_3-way'!X42^(1/3)*COS('OddsRatio_working_3-way'!Y42/3)</f>
        <v>0.54181180634565773</v>
      </c>
      <c r="AA42" s="11">
        <f>'OddsRatio_working_3-way'!X42^(1/3)*COS(('OddsRatio_working_3-way'!Y42+2*PI())/3)</f>
        <v>-0.38044808329059931</v>
      </c>
      <c r="AB42" s="11">
        <f>'OddsRatio_working_3-way'!X42^(1/3)*COS(('OddsRatio_working_3-way'!Y42+4*PI())/3)</f>
        <v>-0.16136372305505856</v>
      </c>
      <c r="AC42" s="11">
        <f>'OddsRatio_working_3-way'!X42^(1/3)*SIN('OddsRatio_working_3-way'!Y42/3)</f>
        <v>0.12648841435722644</v>
      </c>
      <c r="AD42" s="11">
        <f>'OddsRatio_working_3-way'!X42^(1/3)*SIN(('OddsRatio_working_3-way'!Y42+2*PI())/3)</f>
        <v>0.40597858118706109</v>
      </c>
      <c r="AE42" s="11">
        <f>'OddsRatio_working_3-way'!X42^(1/3)*SIN(('OddsRatio_working_3-way'!Y42+4*PI())/3)</f>
        <v>-0.53246699554428756</v>
      </c>
      <c r="AF42" s="11">
        <f>-'OddsRatio_working_3-way'!U42/(3*'OddsRatio_working_3-way'!X42^(1/3))*COS(('OddsRatio_working_3-way'!Y42)/3)</f>
        <v>0.54181180634565773</v>
      </c>
      <c r="AG42" s="11">
        <f>-'OddsRatio_working_3-way'!U42/(3*'OddsRatio_working_3-way'!X42^(1/3))*COS(('OddsRatio_working_3-way'!Y42+2*PI())/3)</f>
        <v>-0.38044808329059931</v>
      </c>
      <c r="AH42" s="11">
        <f>-'OddsRatio_working_3-way'!U42/(3*'OddsRatio_working_3-way'!X42^(1/3))*COS(('OddsRatio_working_3-way'!Y42+4*PI())/3)</f>
        <v>-0.16136372305505856</v>
      </c>
      <c r="AI42" s="11">
        <f>'OddsRatio_working_3-way'!U42/(3*'OddsRatio_working_3-way'!X42^(1/3))*SIN(('OddsRatio_working_3-way'!Y42)/3)</f>
        <v>-0.12648841435722644</v>
      </c>
      <c r="AJ42" s="11">
        <f>'OddsRatio_working_3-way'!U42/(3*'OddsRatio_working_3-way'!X42^(1/3))*SIN(('OddsRatio_working_3-way'!Y42+2*PI())/3)</f>
        <v>-0.40597858118706109</v>
      </c>
      <c r="AK42" s="11">
        <f>'OddsRatio_working_3-way'!U42/(3*'OddsRatio_working_3-way'!X42^(1/3))*SIN(('OddsRatio_working_3-way'!Y42+4*PI())/3)</f>
        <v>0.53246699554428756</v>
      </c>
      <c r="AL42" s="11">
        <f>'OddsRatio_working_3-way'!Z42+'OddsRatio_working_3-way'!AF42</f>
        <v>1.0836236126913155</v>
      </c>
      <c r="AM42" s="11">
        <f>'OddsRatio_working_3-way'!AA42+'OddsRatio_working_3-way'!AG42</f>
        <v>-0.76089616658119863</v>
      </c>
      <c r="AN42" s="11">
        <f>'OddsRatio_working_3-way'!AB42+'OddsRatio_working_3-way'!AH42</f>
        <v>-0.32272744611011711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1.0836236126913155</v>
      </c>
      <c r="AS42" s="11">
        <f>IF(('OddsRatio_working_3-way'!X42=0),IF(Q42&gt;0,-Q42^(1/3),(-Q42)^(1/3)),'OddsRatio_working_3-way'!AM42-'OddsRatio_working_3-way'!R42/3)</f>
        <v>-0.76089616658119863</v>
      </c>
      <c r="AT42" s="11">
        <f>IF(('OddsRatio_working_3-way'!X42=0),IF(Q42&gt;0,-Q42^(1/3),(-Q42)^(1/3)),'OddsRatio_working_3-way'!AN42-'OddsRatio_working_3-way'!R42/3)</f>
        <v>-0.32272744611011711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3.04</v>
      </c>
      <c r="B43" s="4">
        <f>IF('True_Odds_Calculator_3-way'!B42="","",'True_Odds_Calculator_3-way'!B42)</f>
        <v>3.18</v>
      </c>
      <c r="C43" s="4">
        <f>IF('True_Odds_Calculator_3-way'!C42="","",'True_Odds_Calculator_3-way'!C42)</f>
        <v>2.5</v>
      </c>
      <c r="D43" s="9">
        <f t="shared" si="13"/>
        <v>0.31479681967821338</v>
      </c>
      <c r="E43" s="9">
        <f t="shared" si="14"/>
        <v>0.3006587198991485</v>
      </c>
      <c r="F43" s="9">
        <f t="shared" si="15"/>
        <v>0.38454446042263857</v>
      </c>
      <c r="G43" s="9">
        <f t="shared" si="16"/>
        <v>1.0669863573138585</v>
      </c>
      <c r="H43" s="9">
        <f t="shared" si="17"/>
        <v>3.1766521689202709</v>
      </c>
      <c r="I43" s="9">
        <f t="shared" si="18"/>
        <v>3.3260302589442112</v>
      </c>
      <c r="J43" s="9">
        <f t="shared" si="19"/>
        <v>2.6004795359707873</v>
      </c>
      <c r="K43" s="11">
        <f t="shared" si="20"/>
        <v>0.32894736842105265</v>
      </c>
      <c r="L43" s="11">
        <f t="shared" si="21"/>
        <v>0.31446540880503143</v>
      </c>
      <c r="M43" s="11">
        <f t="shared" si="22"/>
        <v>0.4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-0.27601787487586915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0.23667659715326048</v>
      </c>
      <c r="Q43" s="11">
        <f>2*'OddsRatio_working_3-way'!K43*'OddsRatio_working_3-way'!L43*'OddsRatio_working_3-way'!M43</f>
        <v>8.2754054948692493E-2</v>
      </c>
      <c r="R43" s="11">
        <f t="shared" si="23"/>
        <v>0</v>
      </c>
      <c r="S43" s="11">
        <f t="shared" si="24"/>
        <v>-0.85746836961084039</v>
      </c>
      <c r="T43" s="11">
        <f t="shared" si="25"/>
        <v>-0.29981411524854568</v>
      </c>
      <c r="U43" s="11">
        <f>'OddsRatio_working_3-way'!S43-'OddsRatio_working_3-way'!R43^2/3</f>
        <v>-0.85746836961084039</v>
      </c>
      <c r="V43" s="11">
        <f>'OddsRatio_working_3-way'!S43*'OddsRatio_working_3-way'!R43/3-2*'OddsRatio_working_3-way'!R43^3/27-'OddsRatio_working_3-way'!T43</f>
        <v>0.29981411524854568</v>
      </c>
      <c r="W43" s="11">
        <f>'OddsRatio_working_3-way'!V43^2+4*'OddsRatio_working_3-way'!U43^3/27</f>
        <v>-3.5122870947969648E-3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0.15280771478975233</v>
      </c>
      <c r="Y43" s="11">
        <f>IF('OddsRatio_working_3-way'!W43&gt;=0,IF('OddsRatio_working_3-way'!V43+SQRT('OddsRatio_working_3-way'!W43)&gt;0,0,PI()),ACOS('OddsRatio_working_3-way'!V43/(2*'OddsRatio_working_3-way'!X43)))</f>
        <v>0.19515512352400366</v>
      </c>
      <c r="Z43" s="11">
        <f>'OddsRatio_working_3-way'!X43^(1/3)*COS('OddsRatio_working_3-way'!Y43/3)</f>
        <v>0.53349317865692925</v>
      </c>
      <c r="AA43" s="11">
        <f>'OddsRatio_working_3-way'!X43^(1/3)*COS(('OddsRatio_working_3-way'!Y43+2*PI())/3)</f>
        <v>-0.29684415812736187</v>
      </c>
      <c r="AB43" s="11">
        <f>'OddsRatio_working_3-way'!X43^(1/3)*COS(('OddsRatio_working_3-way'!Y43+4*PI())/3)</f>
        <v>-0.23664902052956746</v>
      </c>
      <c r="AC43" s="11">
        <f>'OddsRatio_working_3-way'!X43^(1/3)*SIN('OddsRatio_working_3-way'!Y43/3)</f>
        <v>3.4753678895993456E-2</v>
      </c>
      <c r="AD43" s="11">
        <f>'OddsRatio_working_3-way'!X43^(1/3)*SIN(('OddsRatio_working_3-way'!Y43+2*PI())/3)</f>
        <v>0.44464180601461423</v>
      </c>
      <c r="AE43" s="11">
        <f>'OddsRatio_working_3-way'!X43^(1/3)*SIN(('OddsRatio_working_3-way'!Y43+4*PI())/3)</f>
        <v>-0.47939548491060741</v>
      </c>
      <c r="AF43" s="11">
        <f>-'OddsRatio_working_3-way'!U43/(3*'OddsRatio_working_3-way'!X43^(1/3))*COS(('OddsRatio_working_3-way'!Y43)/3)</f>
        <v>0.53349317865692936</v>
      </c>
      <c r="AG43" s="11">
        <f>-'OddsRatio_working_3-way'!U43/(3*'OddsRatio_working_3-way'!X43^(1/3))*COS(('OddsRatio_working_3-way'!Y43+2*PI())/3)</f>
        <v>-0.29684415812736198</v>
      </c>
      <c r="AH43" s="11">
        <f>-'OddsRatio_working_3-way'!U43/(3*'OddsRatio_working_3-way'!X43^(1/3))*COS(('OddsRatio_working_3-way'!Y43+4*PI())/3)</f>
        <v>-0.23664902052956752</v>
      </c>
      <c r="AI43" s="11">
        <f>'OddsRatio_working_3-way'!U43/(3*'OddsRatio_working_3-way'!X43^(1/3))*SIN(('OddsRatio_working_3-way'!Y43)/3)</f>
        <v>-3.4753678895993463E-2</v>
      </c>
      <c r="AJ43" s="11">
        <f>'OddsRatio_working_3-way'!U43/(3*'OddsRatio_working_3-way'!X43^(1/3))*SIN(('OddsRatio_working_3-way'!Y43+2*PI())/3)</f>
        <v>-0.44464180601461434</v>
      </c>
      <c r="AK43" s="11">
        <f>'OddsRatio_working_3-way'!U43/(3*'OddsRatio_working_3-way'!X43^(1/3))*SIN(('OddsRatio_working_3-way'!Y43+4*PI())/3)</f>
        <v>0.47939548491060752</v>
      </c>
      <c r="AL43" s="11">
        <f>'OddsRatio_working_3-way'!Z43+'OddsRatio_working_3-way'!AF43</f>
        <v>1.0669863573138585</v>
      </c>
      <c r="AM43" s="11">
        <f>'OddsRatio_working_3-way'!AA43+'OddsRatio_working_3-way'!AG43</f>
        <v>-0.59368831625472385</v>
      </c>
      <c r="AN43" s="11">
        <f>'OddsRatio_working_3-way'!AB43+'OddsRatio_working_3-way'!AH43</f>
        <v>-0.47329804105913498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1.0669863573138585</v>
      </c>
      <c r="AS43" s="11">
        <f>IF(('OddsRatio_working_3-way'!X43=0),IF(Q43&gt;0,-Q43^(1/3),(-Q43)^(1/3)),'OddsRatio_working_3-way'!AM43-'OddsRatio_working_3-way'!R43/3)</f>
        <v>-0.59368831625472385</v>
      </c>
      <c r="AT43" s="11">
        <f>IF(('OddsRatio_working_3-way'!X43=0),IF(Q43&gt;0,-Q43^(1/3),(-Q43)^(1/3)),'OddsRatio_working_3-way'!AN43-'OddsRatio_working_3-way'!R43/3)</f>
        <v>-0.47329804105913498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1.43</v>
      </c>
      <c r="B44" s="4">
        <f>IF('True_Odds_Calculator_3-way'!B43="","",'True_Odds_Calculator_3-way'!B43)</f>
        <v>4.6100000000000003</v>
      </c>
      <c r="C44" s="4">
        <f>IF('True_Odds_Calculator_3-way'!C43="","",'True_Odds_Calculator_3-way'!C43)</f>
        <v>8.65</v>
      </c>
      <c r="D44" s="9">
        <f t="shared" si="13"/>
        <v>0.68515692877268131</v>
      </c>
      <c r="E44" s="9">
        <f t="shared" si="14"/>
        <v>0.20585332616994234</v>
      </c>
      <c r="F44" s="9">
        <f t="shared" si="15"/>
        <v>0.10898974505737662</v>
      </c>
      <c r="G44" s="9">
        <f t="shared" si="16"/>
        <v>1.0686503458591834</v>
      </c>
      <c r="H44" s="9">
        <f t="shared" si="17"/>
        <v>1.4595196487194484</v>
      </c>
      <c r="I44" s="9">
        <f t="shared" si="18"/>
        <v>4.857827748551653</v>
      </c>
      <c r="J44" s="9">
        <f t="shared" si="19"/>
        <v>9.1751751458227506</v>
      </c>
      <c r="K44" s="11">
        <f t="shared" si="20"/>
        <v>0.69930069930069938</v>
      </c>
      <c r="L44" s="11">
        <f t="shared" si="21"/>
        <v>0.21691973969631234</v>
      </c>
      <c r="M44" s="11">
        <f t="shared" si="22"/>
        <v>0.11560693641618497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-0.20824952635668226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0.2050035779174495</v>
      </c>
      <c r="Q44" s="11">
        <f>2*'OddsRatio_working_3-way'!K44*'OddsRatio_working_3-way'!L44*'OddsRatio_working_3-way'!M44</f>
        <v>3.5073323852429346E-2</v>
      </c>
      <c r="R44" s="11">
        <f t="shared" si="23"/>
        <v>0</v>
      </c>
      <c r="S44" s="11">
        <f t="shared" si="24"/>
        <v>-0.98441317732616007</v>
      </c>
      <c r="T44" s="11">
        <f t="shared" si="25"/>
        <v>-0.16841970527393674</v>
      </c>
      <c r="U44" s="11">
        <f>'OddsRatio_working_3-way'!S44-'OddsRatio_working_3-way'!R44^2/3</f>
        <v>-0.98441317732616007</v>
      </c>
      <c r="V44" s="11">
        <f>'OddsRatio_working_3-way'!S44*'OddsRatio_working_3-way'!R44/3-2*'OddsRatio_working_3-way'!R44^3/27-'OddsRatio_working_3-way'!T44</f>
        <v>0.16841970527393674</v>
      </c>
      <c r="W44" s="11">
        <f>'OddsRatio_working_3-way'!V44^2+4*'OddsRatio_working_3-way'!U44^3/27</f>
        <v>-0.11296289062330035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0.18796814074987553</v>
      </c>
      <c r="Y44" s="11">
        <f>IF('OddsRatio_working_3-way'!W44&gt;=0,IF('OddsRatio_working_3-way'!V44+SQRT('OddsRatio_working_3-way'!W44)&gt;0,0,PI()),ACOS('OddsRatio_working_3-way'!V44/(2*'OddsRatio_working_3-way'!X44)))</f>
        <v>1.1062685500911209</v>
      </c>
      <c r="Z44" s="11">
        <f>'OddsRatio_working_3-way'!X44^(1/3)*COS('OddsRatio_working_3-way'!Y44/3)</f>
        <v>0.5343251729295917</v>
      </c>
      <c r="AA44" s="11">
        <f>'OddsRatio_working_3-way'!X44^(1/3)*COS(('OddsRatio_working_3-way'!Y44+2*PI())/3)</f>
        <v>-0.44598023523543995</v>
      </c>
      <c r="AB44" s="11">
        <f>'OddsRatio_working_3-way'!X44^(1/3)*COS(('OddsRatio_working_3-way'!Y44+4*PI())/3)</f>
        <v>-8.8344937694151679E-2</v>
      </c>
      <c r="AC44" s="11">
        <f>'OddsRatio_working_3-way'!X44^(1/3)*SIN('OddsRatio_working_3-way'!Y44/3)</f>
        <v>0.20648083530717462</v>
      </c>
      <c r="AD44" s="11">
        <f>'OddsRatio_working_3-way'!X44^(1/3)*SIN(('OddsRatio_working_3-way'!Y44+2*PI())/3)</f>
        <v>0.3594987559849524</v>
      </c>
      <c r="AE44" s="11">
        <f>'OddsRatio_working_3-way'!X44^(1/3)*SIN(('OddsRatio_working_3-way'!Y44+4*PI())/3)</f>
        <v>-0.56597959129212705</v>
      </c>
      <c r="AF44" s="11">
        <f>-'OddsRatio_working_3-way'!U44/(3*'OddsRatio_working_3-way'!X44^(1/3))*COS(('OddsRatio_working_3-way'!Y44)/3)</f>
        <v>0.5343251729295917</v>
      </c>
      <c r="AG44" s="11">
        <f>-'OddsRatio_working_3-way'!U44/(3*'OddsRatio_working_3-way'!X44^(1/3))*COS(('OddsRatio_working_3-way'!Y44+2*PI())/3)</f>
        <v>-0.44598023523543995</v>
      </c>
      <c r="AH44" s="11">
        <f>-'OddsRatio_working_3-way'!U44/(3*'OddsRatio_working_3-way'!X44^(1/3))*COS(('OddsRatio_working_3-way'!Y44+4*PI())/3)</f>
        <v>-8.8344937694151679E-2</v>
      </c>
      <c r="AI44" s="11">
        <f>'OddsRatio_working_3-way'!U44/(3*'OddsRatio_working_3-way'!X44^(1/3))*SIN(('OddsRatio_working_3-way'!Y44)/3)</f>
        <v>-0.20648083530717462</v>
      </c>
      <c r="AJ44" s="11">
        <f>'OddsRatio_working_3-way'!U44/(3*'OddsRatio_working_3-way'!X44^(1/3))*SIN(('OddsRatio_working_3-way'!Y44+2*PI())/3)</f>
        <v>-0.3594987559849524</v>
      </c>
      <c r="AK44" s="11">
        <f>'OddsRatio_working_3-way'!U44/(3*'OddsRatio_working_3-way'!X44^(1/3))*SIN(('OddsRatio_working_3-way'!Y44+4*PI())/3)</f>
        <v>0.56597959129212705</v>
      </c>
      <c r="AL44" s="11">
        <f>'OddsRatio_working_3-way'!Z44+'OddsRatio_working_3-way'!AF44</f>
        <v>1.0686503458591834</v>
      </c>
      <c r="AM44" s="11">
        <f>'OddsRatio_working_3-way'!AA44+'OddsRatio_working_3-way'!AG44</f>
        <v>-0.8919604704708799</v>
      </c>
      <c r="AN44" s="11">
        <f>'OddsRatio_working_3-way'!AB44+'OddsRatio_working_3-way'!AH44</f>
        <v>-0.17668987538830336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1.0686503458591834</v>
      </c>
      <c r="AS44" s="11">
        <f>IF(('OddsRatio_working_3-way'!X44=0),IF(Q44&gt;0,-Q44^(1/3),(-Q44)^(1/3)),'OddsRatio_working_3-way'!AM44-'OddsRatio_working_3-way'!R44/3)</f>
        <v>-0.8919604704708799</v>
      </c>
      <c r="AT44" s="11">
        <f>IF(('OddsRatio_working_3-way'!X44=0),IF(Q44&gt;0,-Q44^(1/3),(-Q44)^(1/3)),'OddsRatio_working_3-way'!AN44-'OddsRatio_working_3-way'!R44/3)</f>
        <v>-0.17668987538830336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1.61</v>
      </c>
      <c r="B45" s="4">
        <f>IF('True_Odds_Calculator_3-way'!B44="","",'True_Odds_Calculator_3-way'!B44)</f>
        <v>4.32</v>
      </c>
      <c r="C45" s="4">
        <f>IF('True_Odds_Calculator_3-way'!C44="","",'True_Odds_Calculator_3-way'!C44)</f>
        <v>5.54</v>
      </c>
      <c r="D45" s="9">
        <f t="shared" si="13"/>
        <v>0.60703775914324765</v>
      </c>
      <c r="E45" s="9">
        <f t="shared" si="14"/>
        <v>0.22108001384659542</v>
      </c>
      <c r="F45" s="9">
        <f t="shared" si="15"/>
        <v>0.17188222701015676</v>
      </c>
      <c r="G45" s="9">
        <f t="shared" si="16"/>
        <v>1.0612196443205399</v>
      </c>
      <c r="H45" s="9">
        <f t="shared" si="17"/>
        <v>1.6473439830355294</v>
      </c>
      <c r="I45" s="9">
        <f t="shared" si="18"/>
        <v>4.5232492191441924</v>
      </c>
      <c r="J45" s="9">
        <f t="shared" si="19"/>
        <v>5.8179371852152499</v>
      </c>
      <c r="K45" s="11">
        <f t="shared" si="20"/>
        <v>0.6211180124223602</v>
      </c>
      <c r="L45" s="11">
        <f t="shared" si="21"/>
        <v>0.23148148148148145</v>
      </c>
      <c r="M45" s="11">
        <f t="shared" si="22"/>
        <v>0.18050541516245489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-0.23861864981783354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0.21981839004284456</v>
      </c>
      <c r="Q45" s="11">
        <f>2*'OddsRatio_working_3-way'!K45*'OddsRatio_working_3-way'!L45*'OddsRatio_working_3-way'!M45</f>
        <v>5.1905168841285612E-2</v>
      </c>
      <c r="R45" s="11">
        <f t="shared" si="23"/>
        <v>0</v>
      </c>
      <c r="S45" s="11">
        <f t="shared" si="24"/>
        <v>-0.92121211066552644</v>
      </c>
      <c r="T45" s="11">
        <f t="shared" si="25"/>
        <v>-0.21752352081830612</v>
      </c>
      <c r="U45" s="11">
        <f>'OddsRatio_working_3-way'!S45-'OddsRatio_working_3-way'!R45^2/3</f>
        <v>-0.92121211066552644</v>
      </c>
      <c r="V45" s="11">
        <f>'OddsRatio_working_3-way'!S45*'OddsRatio_working_3-way'!R45/3-2*'OddsRatio_working_3-way'!R45^3/27-'OddsRatio_working_3-way'!T45</f>
        <v>0.21752352081830612</v>
      </c>
      <c r="W45" s="11">
        <f>'OddsRatio_working_3-way'!V45^2+4*'OddsRatio_working_3-way'!U45^3/27</f>
        <v>-6.8501273180971697E-2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0.17016003885325406</v>
      </c>
      <c r="Y45" s="11">
        <f>IF('OddsRatio_working_3-way'!W45&gt;=0,IF('OddsRatio_working_3-way'!V45+SQRT('OddsRatio_working_3-way'!W45)&gt;0,0,PI()),ACOS('OddsRatio_working_3-way'!V45/(2*'OddsRatio_working_3-way'!X45)))</f>
        <v>0.87737343447058602</v>
      </c>
      <c r="Z45" s="11">
        <f>'OddsRatio_working_3-way'!X45^(1/3)*COS('OddsRatio_working_3-way'!Y45/3)</f>
        <v>0.53060982216026986</v>
      </c>
      <c r="AA45" s="11">
        <f>'OddsRatio_working_3-way'!X45^(1/3)*COS(('OddsRatio_working_3-way'!Y45+2*PI())/3)</f>
        <v>-0.40366292543661053</v>
      </c>
      <c r="AB45" s="11">
        <f>'OddsRatio_working_3-way'!X45^(1/3)*COS(('OddsRatio_working_3-way'!Y45+4*PI())/3)</f>
        <v>-0.12694689672365941</v>
      </c>
      <c r="AC45" s="11">
        <f>'OddsRatio_working_3-way'!X45^(1/3)*SIN('OddsRatio_working_3-way'!Y45/3)</f>
        <v>0.15976207366650655</v>
      </c>
      <c r="AD45" s="11">
        <f>'OddsRatio_working_3-way'!X45^(1/3)*SIN(('OddsRatio_working_3-way'!Y45+2*PI())/3)</f>
        <v>0.37964054865508357</v>
      </c>
      <c r="AE45" s="11">
        <f>'OddsRatio_working_3-way'!X45^(1/3)*SIN(('OddsRatio_working_3-way'!Y45+4*PI())/3)</f>
        <v>-0.53940262232159009</v>
      </c>
      <c r="AF45" s="11">
        <f>-'OddsRatio_working_3-way'!U45/(3*'OddsRatio_working_3-way'!X45^(1/3))*COS(('OddsRatio_working_3-way'!Y45)/3)</f>
        <v>0.53060982216026997</v>
      </c>
      <c r="AG45" s="11">
        <f>-'OddsRatio_working_3-way'!U45/(3*'OddsRatio_working_3-way'!X45^(1/3))*COS(('OddsRatio_working_3-way'!Y45+2*PI())/3)</f>
        <v>-0.40366292543661064</v>
      </c>
      <c r="AH45" s="11">
        <f>-'OddsRatio_working_3-way'!U45/(3*'OddsRatio_working_3-way'!X45^(1/3))*COS(('OddsRatio_working_3-way'!Y45+4*PI())/3)</f>
        <v>-0.12694689672365944</v>
      </c>
      <c r="AI45" s="11">
        <f>'OddsRatio_working_3-way'!U45/(3*'OddsRatio_working_3-way'!X45^(1/3))*SIN(('OddsRatio_working_3-way'!Y45)/3)</f>
        <v>-0.15976207366650658</v>
      </c>
      <c r="AJ45" s="11">
        <f>'OddsRatio_working_3-way'!U45/(3*'OddsRatio_working_3-way'!X45^(1/3))*SIN(('OddsRatio_working_3-way'!Y45+2*PI())/3)</f>
        <v>-0.37964054865508362</v>
      </c>
      <c r="AK45" s="11">
        <f>'OddsRatio_working_3-way'!U45/(3*'OddsRatio_working_3-way'!X45^(1/3))*SIN(('OddsRatio_working_3-way'!Y45+4*PI())/3)</f>
        <v>0.5394026223215902</v>
      </c>
      <c r="AL45" s="11">
        <f>'OddsRatio_working_3-way'!Z45+'OddsRatio_working_3-way'!AF45</f>
        <v>1.0612196443205399</v>
      </c>
      <c r="AM45" s="11">
        <f>'OddsRatio_working_3-way'!AA45+'OddsRatio_working_3-way'!AG45</f>
        <v>-0.80732585087322117</v>
      </c>
      <c r="AN45" s="11">
        <f>'OddsRatio_working_3-way'!AB45+'OddsRatio_working_3-way'!AH45</f>
        <v>-0.25389379344731888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1.0612196443205399</v>
      </c>
      <c r="AS45" s="11">
        <f>IF(('OddsRatio_working_3-way'!X45=0),IF(Q45&gt;0,-Q45^(1/3),(-Q45)^(1/3)),'OddsRatio_working_3-way'!AM45-'OddsRatio_working_3-way'!R45/3)</f>
        <v>-0.80732585087322117</v>
      </c>
      <c r="AT45" s="11">
        <f>IF(('OddsRatio_working_3-way'!X45=0),IF(Q45&gt;0,-Q45^(1/3),(-Q45)^(1/3)),'OddsRatio_working_3-way'!AN45-'OddsRatio_working_3-way'!R45/3)</f>
        <v>-0.25389379344731888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4.09</v>
      </c>
      <c r="B46" s="4">
        <f>IF('True_Odds_Calculator_3-way'!B45="","",'True_Odds_Calculator_3-way'!B45)</f>
        <v>4.07</v>
      </c>
      <c r="C46" s="4">
        <f>IF('True_Odds_Calculator_3-way'!C45="","",'True_Odds_Calculator_3-way'!C45)</f>
        <v>1.85</v>
      </c>
      <c r="D46" s="9">
        <f t="shared" si="13"/>
        <v>0.23537140496456907</v>
      </c>
      <c r="E46" s="9">
        <f t="shared" si="14"/>
        <v>0.23654206403310243</v>
      </c>
      <c r="F46" s="9">
        <f t="shared" si="15"/>
        <v>0.5280865310023285</v>
      </c>
      <c r="G46" s="9">
        <f t="shared" si="16"/>
        <v>1.051328302984877</v>
      </c>
      <c r="H46" s="9">
        <f t="shared" si="17"/>
        <v>4.2486044562232701</v>
      </c>
      <c r="I46" s="9">
        <f t="shared" si="18"/>
        <v>4.2275778901635732</v>
      </c>
      <c r="J46" s="9">
        <f t="shared" si="19"/>
        <v>1.8936290575371457</v>
      </c>
      <c r="K46" s="11">
        <f t="shared" si="20"/>
        <v>0.24449877750611249</v>
      </c>
      <c r="L46" s="11">
        <f t="shared" si="21"/>
        <v>0.24570024570024568</v>
      </c>
      <c r="M46" s="11">
        <f t="shared" si="22"/>
        <v>0.54054054054054046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-0.26183417758122052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0.22762951461821479</v>
      </c>
      <c r="Q46" s="11">
        <f>2*'OddsRatio_working_3-way'!K46*'OddsRatio_working_3-way'!L46*'OddsRatio_working_3-way'!M46</f>
        <v>6.4944226709904351E-2</v>
      </c>
      <c r="R46" s="11">
        <f t="shared" si="23"/>
        <v>0</v>
      </c>
      <c r="S46" s="11">
        <f t="shared" si="24"/>
        <v>-0.8693651711973488</v>
      </c>
      <c r="T46" s="11">
        <f t="shared" si="25"/>
        <v>-0.24803571218183984</v>
      </c>
      <c r="U46" s="11">
        <f>'OddsRatio_working_3-way'!S46-'OddsRatio_working_3-way'!R46^2/3</f>
        <v>-0.8693651711973488</v>
      </c>
      <c r="V46" s="11">
        <f>'OddsRatio_working_3-way'!S46*'OddsRatio_working_3-way'!R46/3-2*'OddsRatio_working_3-way'!R46^3/27-'OddsRatio_working_3-way'!T46</f>
        <v>0.24803571218183984</v>
      </c>
      <c r="W46" s="11">
        <f>'OddsRatio_working_3-way'!V46^2+4*'OddsRatio_working_3-way'!U46^3/27</f>
        <v>-3.582088486494199E-2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0.15599887770629511</v>
      </c>
      <c r="Y46" s="11">
        <f>IF('OddsRatio_working_3-way'!W46&gt;=0,IF('OddsRatio_working_3-way'!V46+SQRT('OddsRatio_working_3-way'!W46)&gt;0,0,PI()),ACOS('OddsRatio_working_3-way'!V46/(2*'OddsRatio_working_3-way'!X46)))</f>
        <v>0.65180197427795239</v>
      </c>
      <c r="Z46" s="11">
        <f>'OddsRatio_working_3-way'!X46^(1/3)*COS('OddsRatio_working_3-way'!Y46/3)</f>
        <v>0.5256641514924385</v>
      </c>
      <c r="AA46" s="11">
        <f>'OddsRatio_working_3-way'!X46^(1/3)*COS(('OddsRatio_working_3-way'!Y46+2*PI())/3)</f>
        <v>-0.36332681529082517</v>
      </c>
      <c r="AB46" s="11">
        <f>'OddsRatio_working_3-way'!X46^(1/3)*COS(('OddsRatio_working_3-way'!Y46+4*PI())/3)</f>
        <v>-0.16233733620161347</v>
      </c>
      <c r="AC46" s="11">
        <f>'OddsRatio_working_3-way'!X46^(1/3)*SIN('OddsRatio_working_3-way'!Y46/3)</f>
        <v>0.11604132985643906</v>
      </c>
      <c r="AD46" s="11">
        <f>'OddsRatio_working_3-way'!X46^(1/3)*SIN(('OddsRatio_working_3-way'!Y46+2*PI())/3)</f>
        <v>0.39721784412302386</v>
      </c>
      <c r="AE46" s="11">
        <f>'OddsRatio_working_3-way'!X46^(1/3)*SIN(('OddsRatio_working_3-way'!Y46+4*PI())/3)</f>
        <v>-0.51325917397946297</v>
      </c>
      <c r="AF46" s="11">
        <f>-'OddsRatio_working_3-way'!U46/(3*'OddsRatio_working_3-way'!X46^(1/3))*COS(('OddsRatio_working_3-way'!Y46)/3)</f>
        <v>0.52566415149243839</v>
      </c>
      <c r="AG46" s="11">
        <f>-'OddsRatio_working_3-way'!U46/(3*'OddsRatio_working_3-way'!X46^(1/3))*COS(('OddsRatio_working_3-way'!Y46+2*PI())/3)</f>
        <v>-0.36332681529082511</v>
      </c>
      <c r="AH46" s="11">
        <f>-'OddsRatio_working_3-way'!U46/(3*'OddsRatio_working_3-way'!X46^(1/3))*COS(('OddsRatio_working_3-way'!Y46+4*PI())/3)</f>
        <v>-0.16233733620161345</v>
      </c>
      <c r="AI46" s="11">
        <f>'OddsRatio_working_3-way'!U46/(3*'OddsRatio_working_3-way'!X46^(1/3))*SIN(('OddsRatio_working_3-way'!Y46)/3)</f>
        <v>-0.11604132985643903</v>
      </c>
      <c r="AJ46" s="11">
        <f>'OddsRatio_working_3-way'!U46/(3*'OddsRatio_working_3-way'!X46^(1/3))*SIN(('OddsRatio_working_3-way'!Y46+2*PI())/3)</f>
        <v>-0.3972178441230238</v>
      </c>
      <c r="AK46" s="11">
        <f>'OddsRatio_working_3-way'!U46/(3*'OddsRatio_working_3-way'!X46^(1/3))*SIN(('OddsRatio_working_3-way'!Y46+4*PI())/3)</f>
        <v>0.51325917397946286</v>
      </c>
      <c r="AL46" s="11">
        <f>'OddsRatio_working_3-way'!Z46+'OddsRatio_working_3-way'!AF46</f>
        <v>1.051328302984877</v>
      </c>
      <c r="AM46" s="11">
        <f>'OddsRatio_working_3-way'!AA46+'OddsRatio_working_3-way'!AG46</f>
        <v>-0.72665363058165022</v>
      </c>
      <c r="AN46" s="11">
        <f>'OddsRatio_working_3-way'!AB46+'OddsRatio_working_3-way'!AH46</f>
        <v>-0.32467467240322689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1.051328302984877</v>
      </c>
      <c r="AS46" s="11">
        <f>IF(('OddsRatio_working_3-way'!X46=0),IF(Q46&gt;0,-Q46^(1/3),(-Q46)^(1/3)),'OddsRatio_working_3-way'!AM46-'OddsRatio_working_3-way'!R46/3)</f>
        <v>-0.72665363058165022</v>
      </c>
      <c r="AT46" s="11">
        <f>IF(('OddsRatio_working_3-way'!X46=0),IF(Q46&gt;0,-Q46^(1/3),(-Q46)^(1/3)),'OddsRatio_working_3-way'!AN46-'OddsRatio_working_3-way'!R46/3)</f>
        <v>-0.32467467240322689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2.15</v>
      </c>
      <c r="B47" s="4">
        <f>IF('True_Odds_Calculator_3-way'!B46="","",'True_Odds_Calculator_3-way'!B46)</f>
        <v>3.33</v>
      </c>
      <c r="C47" s="4">
        <f>IF('True_Odds_Calculator_3-way'!C46="","",'True_Odds_Calculator_3-way'!C46)</f>
        <v>3.8</v>
      </c>
      <c r="D47" s="9">
        <f t="shared" si="13"/>
        <v>0.4541726733956537</v>
      </c>
      <c r="E47" s="9">
        <f t="shared" si="14"/>
        <v>0.29112395626784116</v>
      </c>
      <c r="F47" s="9">
        <f t="shared" si="15"/>
        <v>0.2547033703365052</v>
      </c>
      <c r="G47" s="9">
        <f t="shared" si="16"/>
        <v>1.0450484710323944</v>
      </c>
      <c r="H47" s="9">
        <f t="shared" si="17"/>
        <v>2.2018057416872532</v>
      </c>
      <c r="I47" s="9">
        <f t="shared" si="18"/>
        <v>3.4349629375054782</v>
      </c>
      <c r="J47" s="9">
        <f t="shared" si="19"/>
        <v>3.9261357188907038</v>
      </c>
      <c r="K47" s="11">
        <f t="shared" si="20"/>
        <v>0.46511627906976744</v>
      </c>
      <c r="L47" s="11">
        <f t="shared" si="21"/>
        <v>0.3003003003003003</v>
      </c>
      <c r="M47" s="11">
        <f t="shared" si="22"/>
        <v>0.26315789473684209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-0.27576903709094647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0.23083058578774612</v>
      </c>
      <c r="Q47" s="11">
        <f>2*'OddsRatio_working_3-way'!K47*'OddsRatio_working_3-way'!L47*'OddsRatio_working_3-way'!M47</f>
        <v>7.351292541011023E-2</v>
      </c>
      <c r="R47" s="11">
        <f t="shared" si="23"/>
        <v>0</v>
      </c>
      <c r="S47" s="11">
        <f t="shared" si="24"/>
        <v>-0.83704315837176457</v>
      </c>
      <c r="T47" s="11">
        <f t="shared" si="25"/>
        <v>-0.26657425425852377</v>
      </c>
      <c r="U47" s="11">
        <f>'OddsRatio_working_3-way'!S47-'OddsRatio_working_3-way'!R47^2/3</f>
        <v>-0.83704315837176457</v>
      </c>
      <c r="V47" s="11">
        <f>'OddsRatio_working_3-way'!S47*'OddsRatio_working_3-way'!R47/3-2*'OddsRatio_working_3-way'!R47^3/27-'OddsRatio_working_3-way'!T47</f>
        <v>0.26657425425852377</v>
      </c>
      <c r="W47" s="11">
        <f>'OddsRatio_working_3-way'!V47^2+4*'OddsRatio_working_3-way'!U47^3/27</f>
        <v>-1.5822161622693898E-2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0.14738045550223236</v>
      </c>
      <c r="Y47" s="11">
        <f>IF('OddsRatio_working_3-way'!W47&gt;=0,IF('OddsRatio_working_3-way'!V47+SQRT('OddsRatio_working_3-way'!W47)&gt;0,0,PI()),ACOS('OddsRatio_working_3-way'!V47/(2*'OddsRatio_working_3-way'!X47)))</f>
        <v>0.44088463257068278</v>
      </c>
      <c r="Z47" s="11">
        <f>'OddsRatio_working_3-way'!X47^(1/3)*COS('OddsRatio_working_3-way'!Y47/3)</f>
        <v>0.5225242355161972</v>
      </c>
      <c r="AA47" s="11">
        <f>'OddsRatio_working_3-way'!X47^(1/3)*COS(('OddsRatio_working_3-way'!Y47+2*PI())/3)</f>
        <v>-0.32824798989992726</v>
      </c>
      <c r="AB47" s="11">
        <f>'OddsRatio_working_3-way'!X47^(1/3)*COS(('OddsRatio_working_3-way'!Y47+4*PI())/3)</f>
        <v>-0.1942762456162698</v>
      </c>
      <c r="AC47" s="11">
        <f>'OddsRatio_working_3-way'!X47^(1/3)*SIN('OddsRatio_working_3-way'!Y47/3)</f>
        <v>7.7348622625973334E-2</v>
      </c>
      <c r="AD47" s="11">
        <f>'OddsRatio_working_3-way'!X47^(1/3)*SIN(('OddsRatio_working_3-way'!Y47+2*PI())/3)</f>
        <v>0.41384495073708316</v>
      </c>
      <c r="AE47" s="11">
        <f>'OddsRatio_working_3-way'!X47^(1/3)*SIN(('OddsRatio_working_3-way'!Y47+4*PI())/3)</f>
        <v>-0.49119357336305647</v>
      </c>
      <c r="AF47" s="11">
        <f>-'OddsRatio_working_3-way'!U47/(3*'OddsRatio_working_3-way'!X47^(1/3))*COS(('OddsRatio_working_3-way'!Y47)/3)</f>
        <v>0.5225242355161972</v>
      </c>
      <c r="AG47" s="11">
        <f>-'OddsRatio_working_3-way'!U47/(3*'OddsRatio_working_3-way'!X47^(1/3))*COS(('OddsRatio_working_3-way'!Y47+2*PI())/3)</f>
        <v>-0.32824798989992726</v>
      </c>
      <c r="AH47" s="11">
        <f>-'OddsRatio_working_3-way'!U47/(3*'OddsRatio_working_3-way'!X47^(1/3))*COS(('OddsRatio_working_3-way'!Y47+4*PI())/3)</f>
        <v>-0.1942762456162698</v>
      </c>
      <c r="AI47" s="11">
        <f>'OddsRatio_working_3-way'!U47/(3*'OddsRatio_working_3-way'!X47^(1/3))*SIN(('OddsRatio_working_3-way'!Y47)/3)</f>
        <v>-7.7348622625973334E-2</v>
      </c>
      <c r="AJ47" s="11">
        <f>'OddsRatio_working_3-way'!U47/(3*'OddsRatio_working_3-way'!X47^(1/3))*SIN(('OddsRatio_working_3-way'!Y47+2*PI())/3)</f>
        <v>-0.41384495073708316</v>
      </c>
      <c r="AK47" s="11">
        <f>'OddsRatio_working_3-way'!U47/(3*'OddsRatio_working_3-way'!X47^(1/3))*SIN(('OddsRatio_working_3-way'!Y47+4*PI())/3)</f>
        <v>0.49119357336305647</v>
      </c>
      <c r="AL47" s="11">
        <f>'OddsRatio_working_3-way'!Z47+'OddsRatio_working_3-way'!AF47</f>
        <v>1.0450484710323944</v>
      </c>
      <c r="AM47" s="11">
        <f>'OddsRatio_working_3-way'!AA47+'OddsRatio_working_3-way'!AG47</f>
        <v>-0.65649597979985452</v>
      </c>
      <c r="AN47" s="11">
        <f>'OddsRatio_working_3-way'!AB47+'OddsRatio_working_3-way'!AH47</f>
        <v>-0.3885524912325396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1.0450484710323944</v>
      </c>
      <c r="AS47" s="11">
        <f>IF(('OddsRatio_working_3-way'!X47=0),IF(Q47&gt;0,-Q47^(1/3),(-Q47)^(1/3)),'OddsRatio_working_3-way'!AM47-'OddsRatio_working_3-way'!R47/3)</f>
        <v>-0.65649597979985452</v>
      </c>
      <c r="AT47" s="11">
        <f>IF(('OddsRatio_working_3-way'!X47=0),IF(Q47&gt;0,-Q47^(1/3),(-Q47)^(1/3)),'OddsRatio_working_3-way'!AN47-'OddsRatio_working_3-way'!R47/3)</f>
        <v>-0.3885524912325396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3.93</v>
      </c>
      <c r="C48" s="4">
        <f>IF('True_Odds_Calculator_3-way'!C47="","",'True_Odds_Calculator_3-way'!C47)</f>
        <v>4.78</v>
      </c>
      <c r="D48" s="9">
        <f t="shared" si="13"/>
        <v>0.55503569280813347</v>
      </c>
      <c r="E48" s="9">
        <f t="shared" si="14"/>
        <v>0.24445632689496627</v>
      </c>
      <c r="F48" s="9">
        <f t="shared" si="15"/>
        <v>0.20050798029690037</v>
      </c>
      <c r="G48" s="9">
        <f t="shared" si="16"/>
        <v>1.0548499117346601</v>
      </c>
      <c r="H48" s="9">
        <f t="shared" si="17"/>
        <v>1.8016859329183417</v>
      </c>
      <c r="I48" s="9">
        <f t="shared" si="18"/>
        <v>4.0907102413825545</v>
      </c>
      <c r="J48" s="9">
        <f t="shared" si="19"/>
        <v>4.9873326663570152</v>
      </c>
      <c r="K48" s="11">
        <f t="shared" si="20"/>
        <v>0.56818181818181823</v>
      </c>
      <c r="L48" s="11">
        <f t="shared" si="21"/>
        <v>0.2544529262086514</v>
      </c>
      <c r="M48" s="11">
        <f t="shared" si="22"/>
        <v>0.20920502092050208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-0.2545891538593319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0.22593706718079903</v>
      </c>
      <c r="Q48" s="11">
        <f>2*'OddsRatio_working_3-way'!K48*'OddsRatio_working_3-way'!L48*'OddsRatio_working_3-way'!M48</f>
        <v>6.0491851989504422E-2</v>
      </c>
      <c r="R48" s="11">
        <f t="shared" si="23"/>
        <v>0</v>
      </c>
      <c r="S48" s="11">
        <f t="shared" si="24"/>
        <v>-0.88745755172915186</v>
      </c>
      <c r="T48" s="11">
        <f t="shared" si="25"/>
        <v>-0.23760577020860824</v>
      </c>
      <c r="U48" s="11">
        <f>'OddsRatio_working_3-way'!S48-'OddsRatio_working_3-way'!R48^2/3</f>
        <v>-0.88745755172915186</v>
      </c>
      <c r="V48" s="11">
        <f>'OddsRatio_working_3-way'!S48*'OddsRatio_working_3-way'!R48/3-2*'OddsRatio_working_3-way'!R48^3/27-'OddsRatio_working_3-way'!T48</f>
        <v>0.23760577020860824</v>
      </c>
      <c r="W48" s="11">
        <f>'OddsRatio_working_3-way'!V48^2+4*'OddsRatio_working_3-way'!U48^3/27</f>
        <v>-4.7090849479849407E-2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0.1608938714776571</v>
      </c>
      <c r="Y48" s="11">
        <f>IF('OddsRatio_working_3-way'!W48&gt;=0,IF('OddsRatio_working_3-way'!V48+SQRT('OddsRatio_working_3-way'!W48)&gt;0,0,PI()),ACOS('OddsRatio_working_3-way'!V48/(2*'OddsRatio_working_3-way'!X48)))</f>
        <v>0.74011226528765672</v>
      </c>
      <c r="Z48" s="11">
        <f>'OddsRatio_working_3-way'!X48^(1/3)*COS('OddsRatio_working_3-way'!Y48/3)</f>
        <v>0.52742495586733007</v>
      </c>
      <c r="AA48" s="11">
        <f>'OddsRatio_working_3-way'!X48^(1/3)*COS(('OddsRatio_working_3-way'!Y48+2*PI())/3)</f>
        <v>-0.37874106081003833</v>
      </c>
      <c r="AB48" s="11">
        <f>'OddsRatio_working_3-way'!X48^(1/3)*COS(('OddsRatio_working_3-way'!Y48+4*PI())/3)</f>
        <v>-0.14868389505729185</v>
      </c>
      <c r="AC48" s="11">
        <f>'OddsRatio_working_3-way'!X48^(1/3)*SIN('OddsRatio_working_3-way'!Y48/3)</f>
        <v>0.13282356657635075</v>
      </c>
      <c r="AD48" s="11">
        <f>'OddsRatio_working_3-way'!X48^(1/3)*SIN(('OddsRatio_working_3-way'!Y48+2*PI())/3)</f>
        <v>0.39035162708281901</v>
      </c>
      <c r="AE48" s="11">
        <f>'OddsRatio_working_3-way'!X48^(1/3)*SIN(('OddsRatio_working_3-way'!Y48+4*PI())/3)</f>
        <v>-0.52317519365916954</v>
      </c>
      <c r="AF48" s="11">
        <f>-'OddsRatio_working_3-way'!U48/(3*'OddsRatio_working_3-way'!X48^(1/3))*COS(('OddsRatio_working_3-way'!Y48)/3)</f>
        <v>0.52742495586733007</v>
      </c>
      <c r="AG48" s="11">
        <f>-'OddsRatio_working_3-way'!U48/(3*'OddsRatio_working_3-way'!X48^(1/3))*COS(('OddsRatio_working_3-way'!Y48+2*PI())/3)</f>
        <v>-0.37874106081003833</v>
      </c>
      <c r="AH48" s="11">
        <f>-'OddsRatio_working_3-way'!U48/(3*'OddsRatio_working_3-way'!X48^(1/3))*COS(('OddsRatio_working_3-way'!Y48+4*PI())/3)</f>
        <v>-0.14868389505729185</v>
      </c>
      <c r="AI48" s="11">
        <f>'OddsRatio_working_3-way'!U48/(3*'OddsRatio_working_3-way'!X48^(1/3))*SIN(('OddsRatio_working_3-way'!Y48)/3)</f>
        <v>-0.13282356657635075</v>
      </c>
      <c r="AJ48" s="11">
        <f>'OddsRatio_working_3-way'!U48/(3*'OddsRatio_working_3-way'!X48^(1/3))*SIN(('OddsRatio_working_3-way'!Y48+2*PI())/3)</f>
        <v>-0.39035162708281901</v>
      </c>
      <c r="AK48" s="11">
        <f>'OddsRatio_working_3-way'!U48/(3*'OddsRatio_working_3-way'!X48^(1/3))*SIN(('OddsRatio_working_3-way'!Y48+4*PI())/3)</f>
        <v>0.52317519365916954</v>
      </c>
      <c r="AL48" s="11">
        <f>'OddsRatio_working_3-way'!Z48+'OddsRatio_working_3-way'!AF48</f>
        <v>1.0548499117346601</v>
      </c>
      <c r="AM48" s="11">
        <f>'OddsRatio_working_3-way'!AA48+'OddsRatio_working_3-way'!AG48</f>
        <v>-0.75748212162007666</v>
      </c>
      <c r="AN48" s="11">
        <f>'OddsRatio_working_3-way'!AB48+'OddsRatio_working_3-way'!AH48</f>
        <v>-0.2973677901145837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1.0548499117346601</v>
      </c>
      <c r="AS48" s="11">
        <f>IF(('OddsRatio_working_3-way'!X48=0),IF(Q48&gt;0,-Q48^(1/3),(-Q48)^(1/3)),'OddsRatio_working_3-way'!AM48-'OddsRatio_working_3-way'!R48/3)</f>
        <v>-0.75748212162007666</v>
      </c>
      <c r="AT48" s="11">
        <f>IF(('OddsRatio_working_3-way'!X48=0),IF(Q48&gt;0,-Q48^(1/3),(-Q48)^(1/3)),'OddsRatio_working_3-way'!AN48-'OddsRatio_working_3-way'!R48/3)</f>
        <v>-0.2973677901145837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2.13</v>
      </c>
      <c r="B49" s="4">
        <f>IF('True_Odds_Calculator_3-way'!B48="","",'True_Odds_Calculator_3-way'!B48)</f>
        <v>3.02</v>
      </c>
      <c r="C49" s="4">
        <f>IF('True_Odds_Calculator_3-way'!C48="","",'True_Odds_Calculator_3-way'!C48)</f>
        <v>4.08</v>
      </c>
      <c r="D49" s="9">
        <f t="shared" si="13"/>
        <v>0.45198465401826615</v>
      </c>
      <c r="E49" s="9">
        <f t="shared" si="14"/>
        <v>0.31571492410941476</v>
      </c>
      <c r="F49" s="9">
        <f t="shared" si="15"/>
        <v>0.23230042187231897</v>
      </c>
      <c r="G49" s="9">
        <f t="shared" si="16"/>
        <v>1.0729774305735591</v>
      </c>
      <c r="H49" s="9">
        <f t="shared" si="17"/>
        <v>2.2124644965481211</v>
      </c>
      <c r="I49" s="9">
        <f t="shared" si="18"/>
        <v>3.1674144097585901</v>
      </c>
      <c r="J49" s="9">
        <f t="shared" si="19"/>
        <v>4.3047704861665617</v>
      </c>
      <c r="K49" s="11">
        <f t="shared" si="20"/>
        <v>0.46948356807511737</v>
      </c>
      <c r="L49" s="11">
        <f t="shared" si="21"/>
        <v>0.33112582781456956</v>
      </c>
      <c r="M49" s="11">
        <f t="shared" si="22"/>
        <v>0.24509803921568626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-0.26787600902998376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0.23737847593721445</v>
      </c>
      <c r="Q49" s="11">
        <f>2*'OddsRatio_working_3-way'!K49*'OddsRatio_working_3-way'!L49*'OddsRatio_working_3-way'!M49</f>
        <v>7.6204968198142667E-2</v>
      </c>
      <c r="R49" s="11">
        <f t="shared" si="23"/>
        <v>0</v>
      </c>
      <c r="S49" s="11">
        <f t="shared" si="24"/>
        <v>-0.88615056195885133</v>
      </c>
      <c r="T49" s="11">
        <f t="shared" si="25"/>
        <v>-0.28447851106223154</v>
      </c>
      <c r="U49" s="11">
        <f>'OddsRatio_working_3-way'!S49-'OddsRatio_working_3-way'!R49^2/3</f>
        <v>-0.88615056195885133</v>
      </c>
      <c r="V49" s="11">
        <f>'OddsRatio_working_3-way'!S49*'OddsRatio_working_3-way'!R49/3-2*'OddsRatio_working_3-way'!R49^3/27-'OddsRatio_working_3-way'!T49</f>
        <v>0.28447851106223154</v>
      </c>
      <c r="W49" s="11">
        <f>'OddsRatio_working_3-way'!V49^2+4*'OddsRatio_working_3-way'!U49^3/27</f>
        <v>-2.2162508279180218E-2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0.16053857132739505</v>
      </c>
      <c r="Y49" s="11">
        <f>IF('OddsRatio_working_3-way'!W49&gt;=0,IF('OddsRatio_working_3-way'!V49+SQRT('OddsRatio_working_3-way'!W49)&gt;0,0,PI()),ACOS('OddsRatio_working_3-way'!V49/(2*'OddsRatio_working_3-way'!X49)))</f>
        <v>0.4821221431724414</v>
      </c>
      <c r="Z49" s="11">
        <f>'OddsRatio_working_3-way'!X49^(1/3)*COS('OddsRatio_working_3-way'!Y49/3)</f>
        <v>0.53648871528677966</v>
      </c>
      <c r="AA49" s="11">
        <f>'OddsRatio_working_3-way'!X49^(1/3)*COS(('OddsRatio_working_3-way'!Y49+2*PI())/3)</f>
        <v>-0.34356058608831663</v>
      </c>
      <c r="AB49" s="11">
        <f>'OddsRatio_working_3-way'!X49^(1/3)*COS(('OddsRatio_working_3-way'!Y49+4*PI())/3)</f>
        <v>-0.19292812919846292</v>
      </c>
      <c r="AC49" s="11">
        <f>'OddsRatio_working_3-way'!X49^(1/3)*SIN('OddsRatio_working_3-way'!Y49/3)</f>
        <v>8.696768953405172E-2</v>
      </c>
      <c r="AD49" s="11">
        <f>'OddsRatio_working_3-way'!X49^(1/3)*SIN(('OddsRatio_working_3-way'!Y49+2*PI())/3)</f>
        <v>0.42112901151500226</v>
      </c>
      <c r="AE49" s="11">
        <f>'OddsRatio_working_3-way'!X49^(1/3)*SIN(('OddsRatio_working_3-way'!Y49+4*PI())/3)</f>
        <v>-0.50809670104905402</v>
      </c>
      <c r="AF49" s="11">
        <f>-'OddsRatio_working_3-way'!U49/(3*'OddsRatio_working_3-way'!X49^(1/3))*COS(('OddsRatio_working_3-way'!Y49)/3)</f>
        <v>0.53648871528677944</v>
      </c>
      <c r="AG49" s="11">
        <f>-'OddsRatio_working_3-way'!U49/(3*'OddsRatio_working_3-way'!X49^(1/3))*COS(('OddsRatio_working_3-way'!Y49+2*PI())/3)</f>
        <v>-0.34356058608831652</v>
      </c>
      <c r="AH49" s="11">
        <f>-'OddsRatio_working_3-way'!U49/(3*'OddsRatio_working_3-way'!X49^(1/3))*COS(('OddsRatio_working_3-way'!Y49+4*PI())/3)</f>
        <v>-0.19292812919846283</v>
      </c>
      <c r="AI49" s="11">
        <f>'OddsRatio_working_3-way'!U49/(3*'OddsRatio_working_3-way'!X49^(1/3))*SIN(('OddsRatio_working_3-way'!Y49)/3)</f>
        <v>-8.6967689534051679E-2</v>
      </c>
      <c r="AJ49" s="11">
        <f>'OddsRatio_working_3-way'!U49/(3*'OddsRatio_working_3-way'!X49^(1/3))*SIN(('OddsRatio_working_3-way'!Y49+2*PI())/3)</f>
        <v>-0.42112901151500209</v>
      </c>
      <c r="AK49" s="11">
        <f>'OddsRatio_working_3-way'!U49/(3*'OddsRatio_working_3-way'!X49^(1/3))*SIN(('OddsRatio_working_3-way'!Y49+4*PI())/3)</f>
        <v>0.5080967010490538</v>
      </c>
      <c r="AL49" s="11">
        <f>'OddsRatio_working_3-way'!Z49+'OddsRatio_working_3-way'!AF49</f>
        <v>1.0729774305735591</v>
      </c>
      <c r="AM49" s="11">
        <f>'OddsRatio_working_3-way'!AA49+'OddsRatio_working_3-way'!AG49</f>
        <v>-0.68712117217663315</v>
      </c>
      <c r="AN49" s="11">
        <f>'OddsRatio_working_3-way'!AB49+'OddsRatio_working_3-way'!AH49</f>
        <v>-0.38585625839692572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1.0729774305735591</v>
      </c>
      <c r="AS49" s="11">
        <f>IF(('OddsRatio_working_3-way'!X49=0),IF(Q49&gt;0,-Q49^(1/3),(-Q49)^(1/3)),'OddsRatio_working_3-way'!AM49-'OddsRatio_working_3-way'!R49/3)</f>
        <v>-0.68712117217663315</v>
      </c>
      <c r="AT49" s="11">
        <f>IF(('OddsRatio_working_3-way'!X49=0),IF(Q49&gt;0,-Q49^(1/3),(-Q49)^(1/3)),'OddsRatio_working_3-way'!AN49-'OddsRatio_working_3-way'!R49/3)</f>
        <v>-0.38585625839692572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2.3199999999999998</v>
      </c>
      <c r="B50" s="4">
        <f>IF('True_Odds_Calculator_3-way'!B49="","",'True_Odds_Calculator_3-way'!B49)</f>
        <v>3.29</v>
      </c>
      <c r="C50" s="4">
        <f>IF('True_Odds_Calculator_3-way'!C49="","",'True_Odds_Calculator_3-way'!C49)</f>
        <v>3.23</v>
      </c>
      <c r="D50" s="9">
        <f t="shared" si="13"/>
        <v>0.41464328662486483</v>
      </c>
      <c r="E50" s="9">
        <f t="shared" si="14"/>
        <v>0.28993023339027701</v>
      </c>
      <c r="F50" s="9">
        <f t="shared" si="15"/>
        <v>0.29542647998485816</v>
      </c>
      <c r="G50" s="9">
        <f t="shared" si="16"/>
        <v>1.0694784406057987</v>
      </c>
      <c r="H50" s="9">
        <f t="shared" si="17"/>
        <v>2.411711541599654</v>
      </c>
      <c r="I50" s="9">
        <f t="shared" si="18"/>
        <v>3.449105628987279</v>
      </c>
      <c r="J50" s="9">
        <f t="shared" si="19"/>
        <v>3.3849369225509309</v>
      </c>
      <c r="K50" s="11">
        <f t="shared" si="20"/>
        <v>0.43103448275862072</v>
      </c>
      <c r="L50" s="11">
        <f t="shared" si="21"/>
        <v>0.303951367781155</v>
      </c>
      <c r="M50" s="11">
        <f t="shared" si="22"/>
        <v>0.30959752321981426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-0.27341848427983773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0.23687893507018598</v>
      </c>
      <c r="Q50" s="11">
        <f>2*'OddsRatio_working_3-way'!K50*'OddsRatio_working_3-way'!L50*'OddsRatio_working_3-way'!M50</f>
        <v>8.112292296924177E-2</v>
      </c>
      <c r="R50" s="11">
        <f t="shared" si="23"/>
        <v>0</v>
      </c>
      <c r="S50" s="11">
        <f t="shared" si="24"/>
        <v>-0.86636035487544316</v>
      </c>
      <c r="T50" s="11">
        <f t="shared" si="25"/>
        <v>-0.2966987516696723</v>
      </c>
      <c r="U50" s="11">
        <f>'OddsRatio_working_3-way'!S50-'OddsRatio_working_3-way'!R50^2/3</f>
        <v>-0.86636035487544316</v>
      </c>
      <c r="V50" s="11">
        <f>'OddsRatio_working_3-way'!S50*'OddsRatio_working_3-way'!R50/3-2*'OddsRatio_working_3-way'!R50^3/27-'OddsRatio_working_3-way'!T50</f>
        <v>0.2966987516696723</v>
      </c>
      <c r="W50" s="11">
        <f>'OddsRatio_working_3-way'!V50^2+4*'OddsRatio_working_3-way'!U50^3/27</f>
        <v>-8.306589174641929E-3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0.15519080064309854</v>
      </c>
      <c r="Y50" s="11">
        <f>IF('OddsRatio_working_3-way'!W50&gt;=0,IF('OddsRatio_working_3-way'!V50+SQRT('OddsRatio_working_3-way'!W50)&gt;0,0,PI()),ACOS('OddsRatio_working_3-way'!V50/(2*'OddsRatio_working_3-way'!X50)))</f>
        <v>0.2980326162401663</v>
      </c>
      <c r="Z50" s="11">
        <f>'OddsRatio_working_3-way'!X50^(1/3)*COS('OddsRatio_working_3-way'!Y50/3)</f>
        <v>0.53473922030289944</v>
      </c>
      <c r="AA50" s="11">
        <f>'OddsRatio_working_3-way'!X50^(1/3)*COS(('OddsRatio_working_3-way'!Y50+2*PI())/3)</f>
        <v>-0.31352763676921369</v>
      </c>
      <c r="AB50" s="11">
        <f>'OddsRatio_working_3-way'!X50^(1/3)*COS(('OddsRatio_working_3-way'!Y50+4*PI())/3)</f>
        <v>-0.22121158353368581</v>
      </c>
      <c r="AC50" s="11">
        <f>'OddsRatio_working_3-way'!X50^(1/3)*SIN('OddsRatio_working_3-way'!Y50/3)</f>
        <v>5.3298698186055996E-2</v>
      </c>
      <c r="AD50" s="11">
        <f>'OddsRatio_working_3-way'!X50^(1/3)*SIN(('OddsRatio_working_3-way'!Y50+2*PI())/3)</f>
        <v>0.43644840008916641</v>
      </c>
      <c r="AE50" s="11">
        <f>'OddsRatio_working_3-way'!X50^(1/3)*SIN(('OddsRatio_working_3-way'!Y50+4*PI())/3)</f>
        <v>-0.48974709827522228</v>
      </c>
      <c r="AF50" s="11">
        <f>-'OddsRatio_working_3-way'!U50/(3*'OddsRatio_working_3-way'!X50^(1/3))*COS(('OddsRatio_working_3-way'!Y50)/3)</f>
        <v>0.53473922030289933</v>
      </c>
      <c r="AG50" s="11">
        <f>-'OddsRatio_working_3-way'!U50/(3*'OddsRatio_working_3-way'!X50^(1/3))*COS(('OddsRatio_working_3-way'!Y50+2*PI())/3)</f>
        <v>-0.31352763676921364</v>
      </c>
      <c r="AH50" s="11">
        <f>-'OddsRatio_working_3-way'!U50/(3*'OddsRatio_working_3-way'!X50^(1/3))*COS(('OddsRatio_working_3-way'!Y50+4*PI())/3)</f>
        <v>-0.22121158353368578</v>
      </c>
      <c r="AI50" s="11">
        <f>'OddsRatio_working_3-way'!U50/(3*'OddsRatio_working_3-way'!X50^(1/3))*SIN(('OddsRatio_working_3-way'!Y50)/3)</f>
        <v>-5.3298698186055982E-2</v>
      </c>
      <c r="AJ50" s="11">
        <f>'OddsRatio_working_3-way'!U50/(3*'OddsRatio_working_3-way'!X50^(1/3))*SIN(('OddsRatio_working_3-way'!Y50+2*PI())/3)</f>
        <v>-0.43644840008916636</v>
      </c>
      <c r="AK50" s="11">
        <f>'OddsRatio_working_3-way'!U50/(3*'OddsRatio_working_3-way'!X50^(1/3))*SIN(('OddsRatio_working_3-way'!Y50+4*PI())/3)</f>
        <v>0.48974709827522217</v>
      </c>
      <c r="AL50" s="11">
        <f>'OddsRatio_working_3-way'!Z50+'OddsRatio_working_3-way'!AF50</f>
        <v>1.0694784406057987</v>
      </c>
      <c r="AM50" s="11">
        <f>'OddsRatio_working_3-way'!AA50+'OddsRatio_working_3-way'!AG50</f>
        <v>-0.62705527353842738</v>
      </c>
      <c r="AN50" s="11">
        <f>'OddsRatio_working_3-way'!AB50+'OddsRatio_working_3-way'!AH50</f>
        <v>-0.44242316706737161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1.0694784406057987</v>
      </c>
      <c r="AS50" s="11">
        <f>IF(('OddsRatio_working_3-way'!X50=0),IF(Q50&gt;0,-Q50^(1/3),(-Q50)^(1/3)),'OddsRatio_working_3-way'!AM50-'OddsRatio_working_3-way'!R50/3)</f>
        <v>-0.62705527353842738</v>
      </c>
      <c r="AT50" s="11">
        <f>IF(('OddsRatio_working_3-way'!X50=0),IF(Q50&gt;0,-Q50^(1/3),(-Q50)^(1/3)),'OddsRatio_working_3-way'!AN50-'OddsRatio_working_3-way'!R50/3)</f>
        <v>-0.44242316706737161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2.39</v>
      </c>
      <c r="B51" s="4">
        <f>IF('True_Odds_Calculator_3-way'!B50="","",'True_Odds_Calculator_3-way'!B50)</f>
        <v>2.97</v>
      </c>
      <c r="C51" s="4">
        <f>IF('True_Odds_Calculator_3-way'!C50="","",'True_Odds_Calculator_3-way'!C50)</f>
        <v>3.47</v>
      </c>
      <c r="D51" s="9">
        <f t="shared" si="13"/>
        <v>0.40266006007151195</v>
      </c>
      <c r="E51" s="9">
        <f t="shared" si="14"/>
        <v>0.322321503075088</v>
      </c>
      <c r="F51" s="9">
        <f t="shared" si="15"/>
        <v>0.27501843685340005</v>
      </c>
      <c r="G51" s="9">
        <f t="shared" si="16"/>
        <v>1.0672550038884117</v>
      </c>
      <c r="H51" s="9">
        <f t="shared" si="17"/>
        <v>2.4834844554048923</v>
      </c>
      <c r="I51" s="9">
        <f t="shared" si="18"/>
        <v>3.1024923576601715</v>
      </c>
      <c r="J51" s="9">
        <f t="shared" si="19"/>
        <v>3.6361198596043764</v>
      </c>
      <c r="K51" s="11">
        <f t="shared" si="20"/>
        <v>0.41841004184100417</v>
      </c>
      <c r="L51" s="11">
        <f t="shared" si="21"/>
        <v>0.33670033670033667</v>
      </c>
      <c r="M51" s="11">
        <f t="shared" si="22"/>
        <v>0.28818443804034583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-0.27459596710678913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0.23669262693535292</v>
      </c>
      <c r="Q51" s="11">
        <f>2*'OddsRatio_working_3-way'!K51*'OddsRatio_working_3-way'!L51*'OddsRatio_working_3-way'!M51</f>
        <v>8.1198156753122794E-2</v>
      </c>
      <c r="R51" s="11">
        <f t="shared" si="23"/>
        <v>0</v>
      </c>
      <c r="S51" s="11">
        <f t="shared" si="24"/>
        <v>-0.86196687238055547</v>
      </c>
      <c r="T51" s="11">
        <f t="shared" si="25"/>
        <v>-0.29570047079950451</v>
      </c>
      <c r="U51" s="11">
        <f>'OddsRatio_working_3-way'!S51-'OddsRatio_working_3-way'!R51^2/3</f>
        <v>-0.86196687238055547</v>
      </c>
      <c r="V51" s="11">
        <f>'OddsRatio_working_3-way'!S51*'OddsRatio_working_3-way'!R51/3-2*'OddsRatio_working_3-way'!R51^3/27-'OddsRatio_working_3-way'!T51</f>
        <v>0.29570047079950451</v>
      </c>
      <c r="W51" s="11">
        <f>'OddsRatio_working_3-way'!V51^2+4*'OddsRatio_working_3-way'!U51^3/27</f>
        <v>-7.4397626802630429E-3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0.15401179428156764</v>
      </c>
      <c r="Y51" s="11">
        <f>IF('OddsRatio_working_3-way'!W51&gt;=0,IF('OddsRatio_working_3-way'!V51+SQRT('OddsRatio_working_3-way'!W51)&gt;0,0,PI()),ACOS('OddsRatio_working_3-way'!V51/(2*'OddsRatio_working_3-way'!X51)))</f>
        <v>0.28381931747197608</v>
      </c>
      <c r="Z51" s="11">
        <f>'OddsRatio_working_3-way'!X51^(1/3)*COS('OddsRatio_working_3-way'!Y51/3)</f>
        <v>0.53362750194420572</v>
      </c>
      <c r="AA51" s="11">
        <f>'OddsRatio_working_3-way'!X51^(1/3)*COS(('OddsRatio_working_3-way'!Y51+2*PI())/3)</f>
        <v>-0.31066560351824835</v>
      </c>
      <c r="AB51" s="11">
        <f>'OddsRatio_working_3-way'!X51^(1/3)*COS(('OddsRatio_working_3-way'!Y51+4*PI())/3)</f>
        <v>-0.22296189842595709</v>
      </c>
      <c r="AC51" s="11">
        <f>'OddsRatio_working_3-way'!X51^(1/3)*SIN('OddsRatio_working_3-way'!Y51/3)</f>
        <v>5.0635757743961819E-2</v>
      </c>
      <c r="AD51" s="11">
        <f>'OddsRatio_working_3-way'!X51^(1/3)*SIN(('OddsRatio_working_3-way'!Y51+2*PI())/3)</f>
        <v>0.43681709396973117</v>
      </c>
      <c r="AE51" s="11">
        <f>'OddsRatio_working_3-way'!X51^(1/3)*SIN(('OddsRatio_working_3-way'!Y51+4*PI())/3)</f>
        <v>-0.48745285171369307</v>
      </c>
      <c r="AF51" s="11">
        <f>-'OddsRatio_working_3-way'!U51/(3*'OddsRatio_working_3-way'!X51^(1/3))*COS(('OddsRatio_working_3-way'!Y51)/3)</f>
        <v>0.53362750194420583</v>
      </c>
      <c r="AG51" s="11">
        <f>-'OddsRatio_working_3-way'!U51/(3*'OddsRatio_working_3-way'!X51^(1/3))*COS(('OddsRatio_working_3-way'!Y51+2*PI())/3)</f>
        <v>-0.3106656035182484</v>
      </c>
      <c r="AH51" s="11">
        <f>-'OddsRatio_working_3-way'!U51/(3*'OddsRatio_working_3-way'!X51^(1/3))*COS(('OddsRatio_working_3-way'!Y51+4*PI())/3)</f>
        <v>-0.22296189842595715</v>
      </c>
      <c r="AI51" s="11">
        <f>'OddsRatio_working_3-way'!U51/(3*'OddsRatio_working_3-way'!X51^(1/3))*SIN(('OddsRatio_working_3-way'!Y51)/3)</f>
        <v>-5.0635757743961833E-2</v>
      </c>
      <c r="AJ51" s="11">
        <f>'OddsRatio_working_3-way'!U51/(3*'OddsRatio_working_3-way'!X51^(1/3))*SIN(('OddsRatio_working_3-way'!Y51+2*PI())/3)</f>
        <v>-0.43681709396973128</v>
      </c>
      <c r="AK51" s="11">
        <f>'OddsRatio_working_3-way'!U51/(3*'OddsRatio_working_3-way'!X51^(1/3))*SIN(('OddsRatio_working_3-way'!Y51+4*PI())/3)</f>
        <v>0.48745285171369312</v>
      </c>
      <c r="AL51" s="11">
        <f>'OddsRatio_working_3-way'!Z51+'OddsRatio_working_3-way'!AF51</f>
        <v>1.0672550038884117</v>
      </c>
      <c r="AM51" s="11">
        <f>'OddsRatio_working_3-way'!AA51+'OddsRatio_working_3-way'!AG51</f>
        <v>-0.62133120703649669</v>
      </c>
      <c r="AN51" s="11">
        <f>'OddsRatio_working_3-way'!AB51+'OddsRatio_working_3-way'!AH51</f>
        <v>-0.44592379685191424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1.0672550038884117</v>
      </c>
      <c r="AS51" s="11">
        <f>IF(('OddsRatio_working_3-way'!X51=0),IF(Q51&gt;0,-Q51^(1/3),(-Q51)^(1/3)),'OddsRatio_working_3-way'!AM51-'OddsRatio_working_3-way'!R51/3)</f>
        <v>-0.62133120703649669</v>
      </c>
      <c r="AT51" s="11">
        <f>IF(('OddsRatio_working_3-way'!X51=0),IF(Q51&gt;0,-Q51^(1/3),(-Q51)^(1/3)),'OddsRatio_working_3-way'!AN51-'OddsRatio_working_3-way'!R51/3)</f>
        <v>-0.44592379685191424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1.34</v>
      </c>
      <c r="B52" s="4">
        <f>IF('True_Odds_Calculator_3-way'!B51="","",'True_Odds_Calculator_3-way'!B51)</f>
        <v>5.13</v>
      </c>
      <c r="C52" s="4">
        <f>IF('True_Odds_Calculator_3-way'!C51="","",'True_Odds_Calculator_3-way'!C51)</f>
        <v>9.27</v>
      </c>
      <c r="D52" s="9">
        <f t="shared" si="13"/>
        <v>0.72448486342273843</v>
      </c>
      <c r="E52" s="9">
        <f t="shared" si="14"/>
        <v>0.17795436514522842</v>
      </c>
      <c r="F52" s="9">
        <f t="shared" si="15"/>
        <v>9.756077143203333E-2</v>
      </c>
      <c r="G52" s="9">
        <f t="shared" si="16"/>
        <v>1.1185031984845095</v>
      </c>
      <c r="H52" s="9">
        <f t="shared" si="17"/>
        <v>1.3802910874847332</v>
      </c>
      <c r="I52" s="9">
        <f t="shared" si="18"/>
        <v>5.6194182097410241</v>
      </c>
      <c r="J52" s="9">
        <f t="shared" si="19"/>
        <v>10.250021451466893</v>
      </c>
      <c r="K52" s="11">
        <f t="shared" si="20"/>
        <v>0.74626865671641784</v>
      </c>
      <c r="L52" s="11">
        <f t="shared" si="21"/>
        <v>0.19493177387914232</v>
      </c>
      <c r="M52" s="11">
        <f t="shared" si="22"/>
        <v>0.10787486515641856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-0.18223533128907476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0.19992519596356992</v>
      </c>
      <c r="Q52" s="11">
        <f>2*'OddsRatio_working_3-way'!K52*'OddsRatio_working_3-way'!L52*'OddsRatio_working_3-way'!M52</f>
        <v>3.1385431077483504E-2</v>
      </c>
      <c r="R52" s="11">
        <f t="shared" si="23"/>
        <v>0</v>
      </c>
      <c r="S52" s="11">
        <f t="shared" si="24"/>
        <v>-1.0970715423258635</v>
      </c>
      <c r="T52" s="11">
        <f t="shared" si="25"/>
        <v>-0.1722247319192878</v>
      </c>
      <c r="U52" s="11">
        <f>'OddsRatio_working_3-way'!S52-'OddsRatio_working_3-way'!R52^2/3</f>
        <v>-1.0970715423258635</v>
      </c>
      <c r="V52" s="11">
        <f>'OddsRatio_working_3-way'!S52*'OddsRatio_working_3-way'!R52/3-2*'OddsRatio_working_3-way'!R52^3/27-'OddsRatio_working_3-way'!T52</f>
        <v>0.1722247319192878</v>
      </c>
      <c r="W52" s="11">
        <f>'OddsRatio_working_3-way'!V52^2+4*'OddsRatio_working_3-way'!U52^3/27</f>
        <v>-0.16595315636439326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0.22114164841174977</v>
      </c>
      <c r="Y52" s="11">
        <f>IF('OddsRatio_working_3-way'!W52&gt;=0,IF('OddsRatio_working_3-way'!V52+SQRT('OddsRatio_working_3-way'!W52)&gt;0,0,PI()),ACOS('OddsRatio_working_3-way'!V52/(2*'OddsRatio_working_3-way'!X52)))</f>
        <v>1.1708171833265413</v>
      </c>
      <c r="Z52" s="11">
        <f>'OddsRatio_working_3-way'!X52^(1/3)*COS('OddsRatio_working_3-way'!Y52/3)</f>
        <v>0.55925159924225476</v>
      </c>
      <c r="AA52" s="11">
        <f>'OddsRatio_working_3-way'!X52^(1/3)*COS(('OddsRatio_working_3-way'!Y52+2*PI())/3)</f>
        <v>-0.4788646566249789</v>
      </c>
      <c r="AB52" s="11">
        <f>'OddsRatio_working_3-way'!X52^(1/3)*COS(('OddsRatio_working_3-way'!Y52+4*PI())/3)</f>
        <v>-8.0386942617276011E-2</v>
      </c>
      <c r="AC52" s="11">
        <f>'OddsRatio_working_3-way'!X52^(1/3)*SIN('OddsRatio_working_3-way'!Y52/3)</f>
        <v>0.23006121544841407</v>
      </c>
      <c r="AD52" s="11">
        <f>'OddsRatio_working_3-way'!X52^(1/3)*SIN(('OddsRatio_working_3-way'!Y52+2*PI())/3)</f>
        <v>0.36929548432665971</v>
      </c>
      <c r="AE52" s="11">
        <f>'OddsRatio_working_3-way'!X52^(1/3)*SIN(('OddsRatio_working_3-way'!Y52+4*PI())/3)</f>
        <v>-0.59935669977507378</v>
      </c>
      <c r="AF52" s="11">
        <f>-'OddsRatio_working_3-way'!U52/(3*'OddsRatio_working_3-way'!X52^(1/3))*COS(('OddsRatio_working_3-way'!Y52)/3)</f>
        <v>0.55925159924225476</v>
      </c>
      <c r="AG52" s="11">
        <f>-'OddsRatio_working_3-way'!U52/(3*'OddsRatio_working_3-way'!X52^(1/3))*COS(('OddsRatio_working_3-way'!Y52+2*PI())/3)</f>
        <v>-0.4788646566249789</v>
      </c>
      <c r="AH52" s="11">
        <f>-'OddsRatio_working_3-way'!U52/(3*'OddsRatio_working_3-way'!X52^(1/3))*COS(('OddsRatio_working_3-way'!Y52+4*PI())/3)</f>
        <v>-8.0386942617276011E-2</v>
      </c>
      <c r="AI52" s="11">
        <f>'OddsRatio_working_3-way'!U52/(3*'OddsRatio_working_3-way'!X52^(1/3))*SIN(('OddsRatio_working_3-way'!Y52)/3)</f>
        <v>-0.23006121544841407</v>
      </c>
      <c r="AJ52" s="11">
        <f>'OddsRatio_working_3-way'!U52/(3*'OddsRatio_working_3-way'!X52^(1/3))*SIN(('OddsRatio_working_3-way'!Y52+2*PI())/3)</f>
        <v>-0.36929548432665971</v>
      </c>
      <c r="AK52" s="11">
        <f>'OddsRatio_working_3-way'!U52/(3*'OddsRatio_working_3-way'!X52^(1/3))*SIN(('OddsRatio_working_3-way'!Y52+4*PI())/3)</f>
        <v>0.59935669977507378</v>
      </c>
      <c r="AL52" s="11">
        <f>'OddsRatio_working_3-way'!Z52+'OddsRatio_working_3-way'!AF52</f>
        <v>1.1185031984845095</v>
      </c>
      <c r="AM52" s="11">
        <f>'OddsRatio_working_3-way'!AA52+'OddsRatio_working_3-way'!AG52</f>
        <v>-0.9577293132499578</v>
      </c>
      <c r="AN52" s="11">
        <f>'OddsRatio_working_3-way'!AB52+'OddsRatio_working_3-way'!AH52</f>
        <v>-0.16077388523455202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1.1185031984845095</v>
      </c>
      <c r="AS52" s="11">
        <f>IF(('OddsRatio_working_3-way'!X52=0),IF(Q52&gt;0,-Q52^(1/3),(-Q52)^(1/3)),'OddsRatio_working_3-way'!AM52-'OddsRatio_working_3-way'!R52/3)</f>
        <v>-0.9577293132499578</v>
      </c>
      <c r="AT52" s="11">
        <f>IF(('OddsRatio_working_3-way'!X52=0),IF(Q52&gt;0,-Q52^(1/3),(-Q52)^(1/3)),'OddsRatio_working_3-way'!AN52-'OddsRatio_working_3-way'!R52/3)</f>
        <v>-0.16077388523455202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3.56</v>
      </c>
      <c r="B53" s="4">
        <f>IF('True_Odds_Calculator_3-way'!B52="","",'True_Odds_Calculator_3-way'!B52)</f>
        <v>3.94</v>
      </c>
      <c r="C53" s="4">
        <f>IF('True_Odds_Calculator_3-way'!C52="","",'True_Odds_Calculator_3-way'!C52)</f>
        <v>2.02</v>
      </c>
      <c r="D53" s="9">
        <f t="shared" si="13"/>
        <v>0.27156039641211038</v>
      </c>
      <c r="E53" s="9">
        <f t="shared" si="14"/>
        <v>0.24506235451262351</v>
      </c>
      <c r="F53" s="9">
        <f t="shared" si="15"/>
        <v>0.48337724907526614</v>
      </c>
      <c r="G53" s="9">
        <f t="shared" si="16"/>
        <v>1.0478211252855203</v>
      </c>
      <c r="H53" s="9">
        <f t="shared" si="17"/>
        <v>3.6824220807309311</v>
      </c>
      <c r="I53" s="9">
        <f t="shared" si="18"/>
        <v>4.0805941083394295</v>
      </c>
      <c r="J53" s="9">
        <f t="shared" si="19"/>
        <v>2.0687775477912305</v>
      </c>
      <c r="K53" s="11">
        <f t="shared" si="20"/>
        <v>0.2808988764044944</v>
      </c>
      <c r="L53" s="11">
        <f t="shared" si="21"/>
        <v>0.25380710659898476</v>
      </c>
      <c r="M53" s="11">
        <f t="shared" si="22"/>
        <v>0.49504950495049505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-0.27095045100243775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0.23011769037509466</v>
      </c>
      <c r="Q53" s="11">
        <f>2*'OddsRatio_working_3-way'!K53*'OddsRatio_working_3-way'!L53*'OddsRatio_working_3-way'!M53</f>
        <v>7.0588248581317375E-2</v>
      </c>
      <c r="R53" s="11">
        <f t="shared" si="23"/>
        <v>0</v>
      </c>
      <c r="S53" s="11">
        <f t="shared" si="24"/>
        <v>-0.84929805255435531</v>
      </c>
      <c r="T53" s="11">
        <f t="shared" si="25"/>
        <v>-0.26052087501667343</v>
      </c>
      <c r="U53" s="11">
        <f>'OddsRatio_working_3-way'!S53-'OddsRatio_working_3-way'!R53^2/3</f>
        <v>-0.84929805255435531</v>
      </c>
      <c r="V53" s="11">
        <f>'OddsRatio_working_3-way'!S53*'OddsRatio_working_3-way'!R53/3-2*'OddsRatio_working_3-way'!R53^3/27-'OddsRatio_working_3-way'!T53</f>
        <v>0.26052087501667343</v>
      </c>
      <c r="W53" s="11">
        <f>'OddsRatio_working_3-way'!V53^2+4*'OddsRatio_working_3-way'!U53^3/27</f>
        <v>-2.2885138129101826E-2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0.1506289019814549</v>
      </c>
      <c r="Y53" s="11">
        <f>IF('OddsRatio_working_3-way'!W53&gt;=0,IF('OddsRatio_working_3-way'!V53+SQRT('OddsRatio_working_3-way'!W53)&gt;0,0,PI()),ACOS('OddsRatio_working_3-way'!V53/(2*'OddsRatio_working_3-way'!X53)))</f>
        <v>0.52608984602417386</v>
      </c>
      <c r="Z53" s="11">
        <f>'OddsRatio_working_3-way'!X53^(1/3)*COS('OddsRatio_working_3-way'!Y53/3)</f>
        <v>0.52391056264276015</v>
      </c>
      <c r="AA53" s="11">
        <f>'OddsRatio_working_3-way'!X53^(1/3)*COS(('OddsRatio_working_3-way'!Y53+2*PI())/3)</f>
        <v>-0.34234685365392431</v>
      </c>
      <c r="AB53" s="11">
        <f>'OddsRatio_working_3-way'!X53^(1/3)*COS(('OddsRatio_working_3-way'!Y53+4*PI())/3)</f>
        <v>-0.18156370898883578</v>
      </c>
      <c r="AC53" s="11">
        <f>'OddsRatio_working_3-way'!X53^(1/3)*SIN('OddsRatio_working_3-way'!Y53/3)</f>
        <v>9.2828191853543324E-2</v>
      </c>
      <c r="AD53" s="11">
        <f>'OddsRatio_working_3-way'!X53^(1/3)*SIN(('OddsRatio_working_3-way'!Y53+2*PI())/3)</f>
        <v>0.40730576063285717</v>
      </c>
      <c r="AE53" s="11">
        <f>'OddsRatio_working_3-way'!X53^(1/3)*SIN(('OddsRatio_working_3-way'!Y53+4*PI())/3)</f>
        <v>-0.50013395248640047</v>
      </c>
      <c r="AF53" s="11">
        <f>-'OddsRatio_working_3-way'!U53/(3*'OddsRatio_working_3-way'!X53^(1/3))*COS(('OddsRatio_working_3-way'!Y53)/3)</f>
        <v>0.52391056264276015</v>
      </c>
      <c r="AG53" s="11">
        <f>-'OddsRatio_working_3-way'!U53/(3*'OddsRatio_working_3-way'!X53^(1/3))*COS(('OddsRatio_working_3-way'!Y53+2*PI())/3)</f>
        <v>-0.34234685365392431</v>
      </c>
      <c r="AH53" s="11">
        <f>-'OddsRatio_working_3-way'!U53/(3*'OddsRatio_working_3-way'!X53^(1/3))*COS(('OddsRatio_working_3-way'!Y53+4*PI())/3)</f>
        <v>-0.18156370898883578</v>
      </c>
      <c r="AI53" s="11">
        <f>'OddsRatio_working_3-way'!U53/(3*'OddsRatio_working_3-way'!X53^(1/3))*SIN(('OddsRatio_working_3-way'!Y53)/3)</f>
        <v>-9.2828191853543324E-2</v>
      </c>
      <c r="AJ53" s="11">
        <f>'OddsRatio_working_3-way'!U53/(3*'OddsRatio_working_3-way'!X53^(1/3))*SIN(('OddsRatio_working_3-way'!Y53+2*PI())/3)</f>
        <v>-0.40730576063285717</v>
      </c>
      <c r="AK53" s="11">
        <f>'OddsRatio_working_3-way'!U53/(3*'OddsRatio_working_3-way'!X53^(1/3))*SIN(('OddsRatio_working_3-way'!Y53+4*PI())/3)</f>
        <v>0.50013395248640047</v>
      </c>
      <c r="AL53" s="11">
        <f>'OddsRatio_working_3-way'!Z53+'OddsRatio_working_3-way'!AF53</f>
        <v>1.0478211252855203</v>
      </c>
      <c r="AM53" s="11">
        <f>'OddsRatio_working_3-way'!AA53+'OddsRatio_working_3-way'!AG53</f>
        <v>-0.68469370730784862</v>
      </c>
      <c r="AN53" s="11">
        <f>'OddsRatio_working_3-way'!AB53+'OddsRatio_working_3-way'!AH53</f>
        <v>-0.36312741797767156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1.0478211252855203</v>
      </c>
      <c r="AS53" s="11">
        <f>IF(('OddsRatio_working_3-way'!X53=0),IF(Q53&gt;0,-Q53^(1/3),(-Q53)^(1/3)),'OddsRatio_working_3-way'!AM53-'OddsRatio_working_3-way'!R53/3)</f>
        <v>-0.68469370730784862</v>
      </c>
      <c r="AT53" s="11">
        <f>IF(('OddsRatio_working_3-way'!X53=0),IF(Q53&gt;0,-Q53^(1/3),(-Q53)^(1/3)),'OddsRatio_working_3-way'!AN53-'OddsRatio_working_3-way'!R53/3)</f>
        <v>-0.36312741797767156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2.2799999999999998</v>
      </c>
      <c r="B54" s="4">
        <f>IF('True_Odds_Calculator_3-way'!B53="","",'True_Odds_Calculator_3-way'!B53)</f>
        <v>3.45</v>
      </c>
      <c r="C54" s="4">
        <f>IF('True_Odds_Calculator_3-way'!C53="","",'True_Odds_Calculator_3-way'!C53)</f>
        <v>3.29</v>
      </c>
      <c r="D54" s="9">
        <f t="shared" si="13"/>
        <v>0.42652158108821642</v>
      </c>
      <c r="E54" s="9">
        <f t="shared" si="14"/>
        <v>0.2798339767991983</v>
      </c>
      <c r="F54" s="9">
        <f t="shared" si="15"/>
        <v>0.29364444211258534</v>
      </c>
      <c r="G54" s="9">
        <f t="shared" si="16"/>
        <v>1.0504275390514555</v>
      </c>
      <c r="H54" s="9">
        <f t="shared" si="17"/>
        <v>2.3445472499858626</v>
      </c>
      <c r="I54" s="9">
        <f t="shared" si="18"/>
        <v>3.5735474706760657</v>
      </c>
      <c r="J54" s="9">
        <f t="shared" si="19"/>
        <v>3.4054790644278325</v>
      </c>
      <c r="K54" s="11">
        <f t="shared" si="20"/>
        <v>0.43859649122807021</v>
      </c>
      <c r="L54" s="11">
        <f t="shared" si="21"/>
        <v>0.28985507246376813</v>
      </c>
      <c r="M54" s="11">
        <f t="shared" si="22"/>
        <v>0.303951367781155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-0.27749917501122523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0.23261978566521146</v>
      </c>
      <c r="Q54" s="11">
        <f>2*'OddsRatio_working_3-way'!K54*'OddsRatio_working_3-way'!L54*'OddsRatio_working_3-way'!M54</f>
        <v>7.7282320819007141E-2</v>
      </c>
      <c r="R54" s="11">
        <f t="shared" si="23"/>
        <v>0</v>
      </c>
      <c r="S54" s="11">
        <f t="shared" si="24"/>
        <v>-0.83827199001871511</v>
      </c>
      <c r="T54" s="11">
        <f t="shared" si="25"/>
        <v>-0.27849567774708145</v>
      </c>
      <c r="U54" s="11">
        <f>'OddsRatio_working_3-way'!S54-'OddsRatio_working_3-way'!R54^2/3</f>
        <v>-0.83827199001871511</v>
      </c>
      <c r="V54" s="11">
        <f>'OddsRatio_working_3-way'!S54*'OddsRatio_working_3-way'!R54/3-2*'OddsRatio_working_3-way'!R54^3/27-'OddsRatio_working_3-way'!T54</f>
        <v>0.27849567774708145</v>
      </c>
      <c r="W54" s="11">
        <f>'OddsRatio_working_3-way'!V54^2+4*'OddsRatio_working_3-way'!U54^3/27</f>
        <v>-9.7073675618759708E-3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0.14770512015979864</v>
      </c>
      <c r="Y54" s="11">
        <f>IF('OddsRatio_working_3-way'!W54&gt;=0,IF('OddsRatio_working_3-way'!V54+SQRT('OddsRatio_working_3-way'!W54)&gt;0,0,PI()),ACOS('OddsRatio_working_3-way'!V54/(2*'OddsRatio_working_3-way'!X54)))</f>
        <v>0.34003760182010545</v>
      </c>
      <c r="Z54" s="11">
        <f>'OddsRatio_working_3-way'!X54^(1/3)*COS('OddsRatio_working_3-way'!Y54/3)</f>
        <v>0.52521376952572785</v>
      </c>
      <c r="AA54" s="11">
        <f>'OddsRatio_working_3-way'!X54^(1/3)*COS(('OddsRatio_working_3-way'!Y54+2*PI())/3)</f>
        <v>-0.31438400065502753</v>
      </c>
      <c r="AB54" s="11">
        <f>'OddsRatio_working_3-way'!X54^(1/3)*COS(('OddsRatio_working_3-way'!Y54+4*PI())/3)</f>
        <v>-0.21082976887070048</v>
      </c>
      <c r="AC54" s="11">
        <f>'OddsRatio_working_3-way'!X54^(1/3)*SIN('OddsRatio_working_3-way'!Y54/3)</f>
        <v>5.9787063596406301E-2</v>
      </c>
      <c r="AD54" s="11">
        <f>'OddsRatio_working_3-way'!X54^(1/3)*SIN(('OddsRatio_working_3-way'!Y54+2*PI())/3)</f>
        <v>0.42495493502846249</v>
      </c>
      <c r="AE54" s="11">
        <f>'OddsRatio_working_3-way'!X54^(1/3)*SIN(('OddsRatio_working_3-way'!Y54+4*PI())/3)</f>
        <v>-0.48474199862486861</v>
      </c>
      <c r="AF54" s="11">
        <f>-'OddsRatio_working_3-way'!U54/(3*'OddsRatio_working_3-way'!X54^(1/3))*COS(('OddsRatio_working_3-way'!Y54)/3)</f>
        <v>0.52521376952572774</v>
      </c>
      <c r="AG54" s="11">
        <f>-'OddsRatio_working_3-way'!U54/(3*'OddsRatio_working_3-way'!X54^(1/3))*COS(('OddsRatio_working_3-way'!Y54+2*PI())/3)</f>
        <v>-0.31438400065502747</v>
      </c>
      <c r="AH54" s="11">
        <f>-'OddsRatio_working_3-way'!U54/(3*'OddsRatio_working_3-way'!X54^(1/3))*COS(('OddsRatio_working_3-way'!Y54+4*PI())/3)</f>
        <v>-0.21082976887070043</v>
      </c>
      <c r="AI54" s="11">
        <f>'OddsRatio_working_3-way'!U54/(3*'OddsRatio_working_3-way'!X54^(1/3))*SIN(('OddsRatio_working_3-way'!Y54)/3)</f>
        <v>-5.9787063596406287E-2</v>
      </c>
      <c r="AJ54" s="11">
        <f>'OddsRatio_working_3-way'!U54/(3*'OddsRatio_working_3-way'!X54^(1/3))*SIN(('OddsRatio_working_3-way'!Y54+2*PI())/3)</f>
        <v>-0.42495493502846238</v>
      </c>
      <c r="AK54" s="11">
        <f>'OddsRatio_working_3-way'!U54/(3*'OddsRatio_working_3-way'!X54^(1/3))*SIN(('OddsRatio_working_3-way'!Y54+4*PI())/3)</f>
        <v>0.4847419986248685</v>
      </c>
      <c r="AL54" s="11">
        <f>'OddsRatio_working_3-way'!Z54+'OddsRatio_working_3-way'!AF54</f>
        <v>1.0504275390514555</v>
      </c>
      <c r="AM54" s="11">
        <f>'OddsRatio_working_3-way'!AA54+'OddsRatio_working_3-way'!AG54</f>
        <v>-0.62876800131005495</v>
      </c>
      <c r="AN54" s="11">
        <f>'OddsRatio_working_3-way'!AB54+'OddsRatio_working_3-way'!AH54</f>
        <v>-0.42165953774140091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1.0504275390514555</v>
      </c>
      <c r="AS54" s="11">
        <f>IF(('OddsRatio_working_3-way'!X54=0),IF(Q54&gt;0,-Q54^(1/3),(-Q54)^(1/3)),'OddsRatio_working_3-way'!AM54-'OddsRatio_working_3-way'!R54/3)</f>
        <v>-0.62876800131005495</v>
      </c>
      <c r="AT54" s="11">
        <f>IF(('OddsRatio_working_3-way'!X54=0),IF(Q54&gt;0,-Q54^(1/3),(-Q54)^(1/3)),'OddsRatio_working_3-way'!AN54-'OddsRatio_working_3-way'!R54/3)</f>
        <v>-0.42165953774140091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1.52</v>
      </c>
      <c r="B55" s="4">
        <f>IF('True_Odds_Calculator_3-way'!B54="","",'True_Odds_Calculator_3-way'!B54)</f>
        <v>4.62</v>
      </c>
      <c r="C55" s="4">
        <f>IF('True_Odds_Calculator_3-way'!C54="","",'True_Odds_Calculator_3-way'!C54)</f>
        <v>6.13</v>
      </c>
      <c r="D55" s="9">
        <f t="shared" si="13"/>
        <v>0.64171360503729602</v>
      </c>
      <c r="E55" s="9">
        <f t="shared" si="14"/>
        <v>0.20463210041159727</v>
      </c>
      <c r="F55" s="9">
        <f t="shared" si="15"/>
        <v>0.15365429455110671</v>
      </c>
      <c r="G55" s="9">
        <f t="shared" si="16"/>
        <v>1.0737068570724082</v>
      </c>
      <c r="H55" s="9">
        <f t="shared" si="17"/>
        <v>1.5583275656776523</v>
      </c>
      <c r="I55" s="9">
        <f t="shared" si="18"/>
        <v>4.886818822602117</v>
      </c>
      <c r="J55" s="9">
        <f t="shared" si="19"/>
        <v>6.5081161767814537</v>
      </c>
      <c r="K55" s="11">
        <f t="shared" si="20"/>
        <v>0.65789473684210531</v>
      </c>
      <c r="L55" s="11">
        <f t="shared" si="21"/>
        <v>0.21645021645021645</v>
      </c>
      <c r="M55" s="11">
        <f t="shared" si="22"/>
        <v>0.16313213703099511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-0.22432787440944046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0.21534445635072408</v>
      </c>
      <c r="Q55" s="11">
        <f>2*'OddsRatio_working_3-way'!K55*'OddsRatio_working_3-way'!L55*'OddsRatio_working_3-way'!M55</f>
        <v>4.6460508382033243E-2</v>
      </c>
      <c r="R55" s="11">
        <f t="shared" si="23"/>
        <v>0</v>
      </c>
      <c r="S55" s="11">
        <f t="shared" si="24"/>
        <v>-0.95995407132365562</v>
      </c>
      <c r="T55" s="11">
        <f t="shared" si="25"/>
        <v>-0.2071098320007887</v>
      </c>
      <c r="U55" s="11">
        <f>'OddsRatio_working_3-way'!S55-'OddsRatio_working_3-way'!R55^2/3</f>
        <v>-0.95995407132365562</v>
      </c>
      <c r="V55" s="11">
        <f>'OddsRatio_working_3-way'!S55*'OddsRatio_working_3-way'!R55/3-2*'OddsRatio_working_3-way'!R55^3/27-'OddsRatio_working_3-way'!T55</f>
        <v>0.2071098320007887</v>
      </c>
      <c r="W55" s="11">
        <f>'OddsRatio_working_3-way'!V55^2+4*'OddsRatio_working_3-way'!U55^3/27</f>
        <v>-8.8158706002789217E-2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0.18100634554773495</v>
      </c>
      <c r="Y55" s="11">
        <f>IF('OddsRatio_working_3-way'!W55&gt;=0,IF('OddsRatio_working_3-way'!V55+SQRT('OddsRatio_working_3-way'!W55)&gt;0,0,PI()),ACOS('OddsRatio_working_3-way'!V55/(2*'OddsRatio_working_3-way'!X55)))</f>
        <v>0.96172436277317352</v>
      </c>
      <c r="Z55" s="11">
        <f>'OddsRatio_working_3-way'!X55^(1/3)*COS('OddsRatio_working_3-way'!Y55/3)</f>
        <v>0.5368534285362041</v>
      </c>
      <c r="AA55" s="11">
        <f>'OddsRatio_working_3-way'!X55^(1/3)*COS(('OddsRatio_working_3-way'!Y55+2*PI())/3)</f>
        <v>-0.42279580130500172</v>
      </c>
      <c r="AB55" s="11">
        <f>'OddsRatio_working_3-way'!X55^(1/3)*COS(('OddsRatio_working_3-way'!Y55+4*PI())/3)</f>
        <v>-0.11405762723120252</v>
      </c>
      <c r="AC55" s="11">
        <f>'OddsRatio_working_3-way'!X55^(1/3)*SIN('OddsRatio_working_3-way'!Y55/3)</f>
        <v>0.17825006791062173</v>
      </c>
      <c r="AD55" s="11">
        <f>'OddsRatio_working_3-way'!X55^(1/3)*SIN(('OddsRatio_working_3-way'!Y55+2*PI())/3)</f>
        <v>0.37580367326581571</v>
      </c>
      <c r="AE55" s="11">
        <f>'OddsRatio_working_3-way'!X55^(1/3)*SIN(('OddsRatio_working_3-way'!Y55+4*PI())/3)</f>
        <v>-0.55405374117643724</v>
      </c>
      <c r="AF55" s="11">
        <f>-'OddsRatio_working_3-way'!U55/(3*'OddsRatio_working_3-way'!X55^(1/3))*COS(('OddsRatio_working_3-way'!Y55)/3)</f>
        <v>0.53685342853620421</v>
      </c>
      <c r="AG55" s="11">
        <f>-'OddsRatio_working_3-way'!U55/(3*'OddsRatio_working_3-way'!X55^(1/3))*COS(('OddsRatio_working_3-way'!Y55+2*PI())/3)</f>
        <v>-0.42279580130500183</v>
      </c>
      <c r="AH55" s="11">
        <f>-'OddsRatio_working_3-way'!U55/(3*'OddsRatio_working_3-way'!X55^(1/3))*COS(('OddsRatio_working_3-way'!Y55+4*PI())/3)</f>
        <v>-0.11405762723120255</v>
      </c>
      <c r="AI55" s="11">
        <f>'OddsRatio_working_3-way'!U55/(3*'OddsRatio_working_3-way'!X55^(1/3))*SIN(('OddsRatio_working_3-way'!Y55)/3)</f>
        <v>-0.17825006791062176</v>
      </c>
      <c r="AJ55" s="11">
        <f>'OddsRatio_working_3-way'!U55/(3*'OddsRatio_working_3-way'!X55^(1/3))*SIN(('OddsRatio_working_3-way'!Y55+2*PI())/3)</f>
        <v>-0.37580367326581576</v>
      </c>
      <c r="AK55" s="11">
        <f>'OddsRatio_working_3-way'!U55/(3*'OddsRatio_working_3-way'!X55^(1/3))*SIN(('OddsRatio_working_3-way'!Y55+4*PI())/3)</f>
        <v>0.55405374117643735</v>
      </c>
      <c r="AL55" s="11">
        <f>'OddsRatio_working_3-way'!Z55+'OddsRatio_working_3-way'!AF55</f>
        <v>1.0737068570724082</v>
      </c>
      <c r="AM55" s="11">
        <f>'OddsRatio_working_3-way'!AA55+'OddsRatio_working_3-way'!AG55</f>
        <v>-0.84559160261000355</v>
      </c>
      <c r="AN55" s="11">
        <f>'OddsRatio_working_3-way'!AB55+'OddsRatio_working_3-way'!AH55</f>
        <v>-0.22811525446240508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1.0737068570724082</v>
      </c>
      <c r="AS55" s="11">
        <f>IF(('OddsRatio_working_3-way'!X55=0),IF(Q55&gt;0,-Q55^(1/3),(-Q55)^(1/3)),'OddsRatio_working_3-way'!AM55-'OddsRatio_working_3-way'!R55/3)</f>
        <v>-0.84559160261000355</v>
      </c>
      <c r="AT55" s="11">
        <f>IF(('OddsRatio_working_3-way'!X55=0),IF(Q55&gt;0,-Q55^(1/3),(-Q55)^(1/3)),'OddsRatio_working_3-way'!AN55-'OddsRatio_working_3-way'!R55/3)</f>
        <v>-0.22811525446240508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1.4</v>
      </c>
      <c r="B56" s="4">
        <f>IF('True_Odds_Calculator_3-way'!B55="","",'True_Odds_Calculator_3-way'!B55)</f>
        <v>5.26</v>
      </c>
      <c r="C56" s="4">
        <f>IF('True_Odds_Calculator_3-way'!C55="","",'True_Odds_Calculator_3-way'!C55)</f>
        <v>7.74</v>
      </c>
      <c r="D56" s="9">
        <f t="shared" si="13"/>
        <v>0.69938838821889271</v>
      </c>
      <c r="E56" s="9">
        <f t="shared" si="14"/>
        <v>0.17928888718385833</v>
      </c>
      <c r="F56" s="9">
        <f t="shared" si="15"/>
        <v>0.1213227245972492</v>
      </c>
      <c r="G56" s="9">
        <f t="shared" si="16"/>
        <v>1.0745517685340191</v>
      </c>
      <c r="H56" s="9">
        <f t="shared" si="17"/>
        <v>1.4298207074136076</v>
      </c>
      <c r="I56" s="9">
        <f t="shared" si="18"/>
        <v>5.577590533954921</v>
      </c>
      <c r="J56" s="9">
        <f t="shared" si="19"/>
        <v>8.2424789199192894</v>
      </c>
      <c r="K56" s="11">
        <f t="shared" si="20"/>
        <v>0.7142857142857143</v>
      </c>
      <c r="L56" s="11">
        <f t="shared" si="21"/>
        <v>0.19011406844106465</v>
      </c>
      <c r="M56" s="11">
        <f t="shared" si="22"/>
        <v>0.12919896640826872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-0.20149985894083533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0.20000926358694512</v>
      </c>
      <c r="Q56" s="11">
        <f>2*'OddsRatio_working_3-way'!K56*'OddsRatio_working_3-way'!L56*'OddsRatio_working_3-way'!M56</f>
        <v>3.5089344488937739E-2</v>
      </c>
      <c r="R56" s="11">
        <f t="shared" si="23"/>
        <v>0</v>
      </c>
      <c r="S56" s="11">
        <f t="shared" si="24"/>
        <v>-0.992602499268608</v>
      </c>
      <c r="T56" s="11">
        <f t="shared" si="25"/>
        <v>-0.17414078934536983</v>
      </c>
      <c r="U56" s="11">
        <f>'OddsRatio_working_3-way'!S56-'OddsRatio_working_3-way'!R56^2/3</f>
        <v>-0.992602499268608</v>
      </c>
      <c r="V56" s="11">
        <f>'OddsRatio_working_3-way'!S56*'OddsRatio_working_3-way'!R56/3-2*'OddsRatio_working_3-way'!R56^3/27-'OddsRatio_working_3-way'!T56</f>
        <v>0.17414078934536983</v>
      </c>
      <c r="W56" s="11">
        <f>'OddsRatio_working_3-way'!V56^2+4*'OddsRatio_working_3-way'!U56^3/27</f>
        <v>-0.11455961690002013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0.19031856938686292</v>
      </c>
      <c r="Y56" s="11">
        <f>IF('OddsRatio_working_3-way'!W56&gt;=0,IF('OddsRatio_working_3-way'!V56+SQRT('OddsRatio_working_3-way'!W56)&gt;0,0,PI()),ACOS('OddsRatio_working_3-way'!V56/(2*'OddsRatio_working_3-way'!X56)))</f>
        <v>1.0956167269239643</v>
      </c>
      <c r="Z56" s="11">
        <f>'OddsRatio_working_3-way'!X56^(1/3)*COS('OddsRatio_working_3-way'!Y56/3)</f>
        <v>0.53727588426700967</v>
      </c>
      <c r="AA56" s="11">
        <f>'OddsRatio_working_3-way'!X56^(1/3)*COS(('OddsRatio_working_3-way'!Y56+2*PI())/3)</f>
        <v>-0.44654688782196417</v>
      </c>
      <c r="AB56" s="11">
        <f>'OddsRatio_working_3-way'!X56^(1/3)*COS(('OddsRatio_working_3-way'!Y56+4*PI())/3)</f>
        <v>-9.0728996445045659E-2</v>
      </c>
      <c r="AC56" s="11">
        <f>'OddsRatio_working_3-way'!X56^(1/3)*SIN('OddsRatio_working_3-way'!Y56/3)</f>
        <v>0.20543155536894897</v>
      </c>
      <c r="AD56" s="11">
        <f>'OddsRatio_working_3-way'!X56^(1/3)*SIN(('OddsRatio_working_3-way'!Y56+2*PI())/3)</f>
        <v>0.36257878693150386</v>
      </c>
      <c r="AE56" s="11">
        <f>'OddsRatio_working_3-way'!X56^(1/3)*SIN(('OddsRatio_working_3-way'!Y56+4*PI())/3)</f>
        <v>-0.56801034230045278</v>
      </c>
      <c r="AF56" s="11">
        <f>-'OddsRatio_working_3-way'!U56/(3*'OddsRatio_working_3-way'!X56^(1/3))*COS(('OddsRatio_working_3-way'!Y56)/3)</f>
        <v>0.53727588426700956</v>
      </c>
      <c r="AG56" s="11">
        <f>-'OddsRatio_working_3-way'!U56/(3*'OddsRatio_working_3-way'!X56^(1/3))*COS(('OddsRatio_working_3-way'!Y56+2*PI())/3)</f>
        <v>-0.44654688782196406</v>
      </c>
      <c r="AH56" s="11">
        <f>-'OddsRatio_working_3-way'!U56/(3*'OddsRatio_working_3-way'!X56^(1/3))*COS(('OddsRatio_working_3-way'!Y56+4*PI())/3)</f>
        <v>-9.0728996445045645E-2</v>
      </c>
      <c r="AI56" s="11">
        <f>'OddsRatio_working_3-way'!U56/(3*'OddsRatio_working_3-way'!X56^(1/3))*SIN(('OddsRatio_working_3-way'!Y56)/3)</f>
        <v>-0.20543155536894891</v>
      </c>
      <c r="AJ56" s="11">
        <f>'OddsRatio_working_3-way'!U56/(3*'OddsRatio_working_3-way'!X56^(1/3))*SIN(('OddsRatio_working_3-way'!Y56+2*PI())/3)</f>
        <v>-0.3625787869315038</v>
      </c>
      <c r="AK56" s="11">
        <f>'OddsRatio_working_3-way'!U56/(3*'OddsRatio_working_3-way'!X56^(1/3))*SIN(('OddsRatio_working_3-way'!Y56+4*PI())/3)</f>
        <v>0.56801034230045266</v>
      </c>
      <c r="AL56" s="11">
        <f>'OddsRatio_working_3-way'!Z56+'OddsRatio_working_3-way'!AF56</f>
        <v>1.0745517685340191</v>
      </c>
      <c r="AM56" s="11">
        <f>'OddsRatio_working_3-way'!AA56+'OddsRatio_working_3-way'!AG56</f>
        <v>-0.89309377564392822</v>
      </c>
      <c r="AN56" s="11">
        <f>'OddsRatio_working_3-way'!AB56+'OddsRatio_working_3-way'!AH56</f>
        <v>-0.18145799289009129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1.0745517685340191</v>
      </c>
      <c r="AS56" s="11">
        <f>IF(('OddsRatio_working_3-way'!X56=0),IF(Q56&gt;0,-Q56^(1/3),(-Q56)^(1/3)),'OddsRatio_working_3-way'!AM56-'OddsRatio_working_3-way'!R56/3)</f>
        <v>-0.89309377564392822</v>
      </c>
      <c r="AT56" s="11">
        <f>IF(('OddsRatio_working_3-way'!X56=0),IF(Q56&gt;0,-Q56^(1/3),(-Q56)^(1/3)),'OddsRatio_working_3-way'!AN56-'OddsRatio_working_3-way'!R56/3)</f>
        <v>-0.18145799289009129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2.98</v>
      </c>
      <c r="B57" s="4">
        <f>IF('True_Odds_Calculator_3-way'!B56="","",'True_Odds_Calculator_3-way'!B56)</f>
        <v>3.4</v>
      </c>
      <c r="C57" s="4">
        <f>IF('True_Odds_Calculator_3-way'!C56="","",'True_Odds_Calculator_3-way'!C56)</f>
        <v>2.4500000000000002</v>
      </c>
      <c r="D57" s="9">
        <f t="shared" si="13"/>
        <v>0.32302387549688277</v>
      </c>
      <c r="E57" s="9">
        <f t="shared" si="14"/>
        <v>0.2824620445387736</v>
      </c>
      <c r="F57" s="9">
        <f t="shared" si="15"/>
        <v>0.3945140799643434</v>
      </c>
      <c r="G57" s="9">
        <f t="shared" si="16"/>
        <v>1.0584577782725924</v>
      </c>
      <c r="H57" s="9">
        <f t="shared" si="17"/>
        <v>3.0957464009797322</v>
      </c>
      <c r="I57" s="9">
        <f t="shared" si="18"/>
        <v>3.5402986678542216</v>
      </c>
      <c r="J57" s="9">
        <f t="shared" si="19"/>
        <v>2.5347637784952592</v>
      </c>
      <c r="K57" s="11">
        <f t="shared" si="20"/>
        <v>0.33557046979865773</v>
      </c>
      <c r="L57" s="11">
        <f t="shared" si="21"/>
        <v>0.29411764705882354</v>
      </c>
      <c r="M57" s="11">
        <f t="shared" si="22"/>
        <v>0.4081632653061224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-0.27757680253309369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0.23485904428885646</v>
      </c>
      <c r="Q57" s="11">
        <f>2*'OddsRatio_working_3-way'!K57*'OddsRatio_working_3-way'!L57*'OddsRatio_working_3-way'!M57</f>
        <v>8.0569140407840981E-2</v>
      </c>
      <c r="R57" s="11">
        <f t="shared" si="23"/>
        <v>0</v>
      </c>
      <c r="S57" s="11">
        <f t="shared" si="24"/>
        <v>-0.84610472541507042</v>
      </c>
      <c r="T57" s="11">
        <f t="shared" si="25"/>
        <v>-0.29025891094856615</v>
      </c>
      <c r="U57" s="11">
        <f>'OddsRatio_working_3-way'!S57-'OddsRatio_working_3-way'!R57^2/3</f>
        <v>-0.84610472541507042</v>
      </c>
      <c r="V57" s="11">
        <f>'OddsRatio_working_3-way'!S57*'OddsRatio_working_3-way'!R57/3-2*'OddsRatio_working_3-way'!R57^3/27-'OddsRatio_working_3-way'!T57</f>
        <v>0.29025891094856615</v>
      </c>
      <c r="W57" s="11">
        <f>'OddsRatio_working_3-way'!V57^2+4*'OddsRatio_working_3-way'!U57^3/27</f>
        <v>-5.4861534745018758E-3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0.14978016295520372</v>
      </c>
      <c r="Y57" s="11">
        <f>IF('OddsRatio_working_3-way'!W57&gt;=0,IF('OddsRatio_working_3-way'!V57+SQRT('OddsRatio_working_3-way'!W57)&gt;0,0,PI()),ACOS('OddsRatio_working_3-way'!V57/(2*'OddsRatio_working_3-way'!X57)))</f>
        <v>0.24984896682419877</v>
      </c>
      <c r="Z57" s="11">
        <f>'OddsRatio_working_3-way'!X57^(1/3)*COS('OddsRatio_working_3-way'!Y57/3)</f>
        <v>0.52922888913629607</v>
      </c>
      <c r="AA57" s="11">
        <f>'OddsRatio_working_3-way'!X57^(1/3)*COS(('OddsRatio_working_3-way'!Y57+2*PI())/3)</f>
        <v>-0.3028736726241234</v>
      </c>
      <c r="AB57" s="11">
        <f>'OddsRatio_working_3-way'!X57^(1/3)*COS(('OddsRatio_working_3-way'!Y57+4*PI())/3)</f>
        <v>-0.22635521651217236</v>
      </c>
      <c r="AC57" s="11">
        <f>'OddsRatio_working_3-way'!X57^(1/3)*SIN('OddsRatio_working_3-way'!Y57/3)</f>
        <v>4.4177951234209471E-2</v>
      </c>
      <c r="AD57" s="11">
        <f>'OddsRatio_working_3-way'!X57^(1/3)*SIN(('OddsRatio_working_3-way'!Y57+2*PI())/3)</f>
        <v>0.43623668679154604</v>
      </c>
      <c r="AE57" s="11">
        <f>'OddsRatio_working_3-way'!X57^(1/3)*SIN(('OddsRatio_working_3-way'!Y57+4*PI())/3)</f>
        <v>-0.48041463802575551</v>
      </c>
      <c r="AF57" s="11">
        <f>-'OddsRatio_working_3-way'!U57/(3*'OddsRatio_working_3-way'!X57^(1/3))*COS(('OddsRatio_working_3-way'!Y57)/3)</f>
        <v>0.52922888913629618</v>
      </c>
      <c r="AG57" s="11">
        <f>-'OddsRatio_working_3-way'!U57/(3*'OddsRatio_working_3-way'!X57^(1/3))*COS(('OddsRatio_working_3-way'!Y57+2*PI())/3)</f>
        <v>-0.30287367262412346</v>
      </c>
      <c r="AH57" s="11">
        <f>-'OddsRatio_working_3-way'!U57/(3*'OddsRatio_working_3-way'!X57^(1/3))*COS(('OddsRatio_working_3-way'!Y57+4*PI())/3)</f>
        <v>-0.22635521651217239</v>
      </c>
      <c r="AI57" s="11">
        <f>'OddsRatio_working_3-way'!U57/(3*'OddsRatio_working_3-way'!X57^(1/3))*SIN(('OddsRatio_working_3-way'!Y57)/3)</f>
        <v>-4.4177951234209478E-2</v>
      </c>
      <c r="AJ57" s="11">
        <f>'OddsRatio_working_3-way'!U57/(3*'OddsRatio_working_3-way'!X57^(1/3))*SIN(('OddsRatio_working_3-way'!Y57+2*PI())/3)</f>
        <v>-0.43623668679154615</v>
      </c>
      <c r="AK57" s="11">
        <f>'OddsRatio_working_3-way'!U57/(3*'OddsRatio_working_3-way'!X57^(1/3))*SIN(('OddsRatio_working_3-way'!Y57+4*PI())/3)</f>
        <v>0.48041463802575562</v>
      </c>
      <c r="AL57" s="11">
        <f>'OddsRatio_working_3-way'!Z57+'OddsRatio_working_3-way'!AF57</f>
        <v>1.0584577782725924</v>
      </c>
      <c r="AM57" s="11">
        <f>'OddsRatio_working_3-way'!AA57+'OddsRatio_working_3-way'!AG57</f>
        <v>-0.60574734524824692</v>
      </c>
      <c r="AN57" s="11">
        <f>'OddsRatio_working_3-way'!AB57+'OddsRatio_working_3-way'!AH57</f>
        <v>-0.45271043302434477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1.0584577782725924</v>
      </c>
      <c r="AS57" s="11">
        <f>IF(('OddsRatio_working_3-way'!X57=0),IF(Q57&gt;0,-Q57^(1/3),(-Q57)^(1/3)),'OddsRatio_working_3-way'!AM57-'OddsRatio_working_3-way'!R57/3)</f>
        <v>-0.60574734524824692</v>
      </c>
      <c r="AT57" s="11">
        <f>IF(('OddsRatio_working_3-way'!X57=0),IF(Q57&gt;0,-Q57^(1/3),(-Q57)^(1/3)),'OddsRatio_working_3-way'!AN57-'OddsRatio_working_3-way'!R57/3)</f>
        <v>-0.45271043302434477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1.73</v>
      </c>
      <c r="B58" s="4">
        <f>IF('True_Odds_Calculator_3-way'!B57="","",'True_Odds_Calculator_3-way'!B57)</f>
        <v>3.94</v>
      </c>
      <c r="C58" s="4">
        <f>IF('True_Odds_Calculator_3-way'!C57="","",'True_Odds_Calculator_3-way'!C57)</f>
        <v>4.75</v>
      </c>
      <c r="D58" s="9">
        <f t="shared" si="13"/>
        <v>0.56054709676302672</v>
      </c>
      <c r="E58" s="9">
        <f t="shared" si="14"/>
        <v>0.24053701248428025</v>
      </c>
      <c r="F58" s="9">
        <f t="shared" si="15"/>
        <v>0.19891589075269303</v>
      </c>
      <c r="G58" s="9">
        <f t="shared" si="16"/>
        <v>1.073933451592394</v>
      </c>
      <c r="H58" s="9">
        <f t="shared" si="17"/>
        <v>1.7839714196624472</v>
      </c>
      <c r="I58" s="9">
        <f t="shared" si="18"/>
        <v>4.1573643476816393</v>
      </c>
      <c r="J58" s="9">
        <f t="shared" si="19"/>
        <v>5.0272504434714778</v>
      </c>
      <c r="K58" s="11">
        <f t="shared" si="20"/>
        <v>0.5780346820809249</v>
      </c>
      <c r="L58" s="11">
        <f t="shared" si="21"/>
        <v>0.25380710659898476</v>
      </c>
      <c r="M58" s="11">
        <f t="shared" si="22"/>
        <v>0.21052631578947367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-0.24857962223124785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0.22917538557523176</v>
      </c>
      <c r="Q58" s="11">
        <f>2*'OddsRatio_working_3-way'!K58*'OddsRatio_working_3-way'!L58*'OddsRatio_working_3-way'!M58</f>
        <v>6.1772341125399394E-2</v>
      </c>
      <c r="R58" s="11">
        <f t="shared" si="23"/>
        <v>0</v>
      </c>
      <c r="S58" s="11">
        <f t="shared" si="24"/>
        <v>-0.92193955207653833</v>
      </c>
      <c r="T58" s="11">
        <f t="shared" si="25"/>
        <v>-0.24850122697480817</v>
      </c>
      <c r="U58" s="11">
        <f>'OddsRatio_working_3-way'!S58-'OddsRatio_working_3-way'!R58^2/3</f>
        <v>-0.92193955207653833</v>
      </c>
      <c r="V58" s="11">
        <f>'OddsRatio_working_3-way'!S58*'OddsRatio_working_3-way'!R58/3-2*'OddsRatio_working_3-way'!R58^3/27-'OddsRatio_working_3-way'!T58</f>
        <v>0.24850122697480817</v>
      </c>
      <c r="W58" s="11">
        <f>'OddsRatio_working_3-way'!V58^2+4*'OddsRatio_working_3-way'!U58^3/27</f>
        <v>-5.4339481031852627E-2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0.17036163068590132</v>
      </c>
      <c r="Y58" s="11">
        <f>IF('OddsRatio_working_3-way'!W58&gt;=0,IF('OddsRatio_working_3-way'!V58+SQRT('OddsRatio_working_3-way'!W58)&gt;0,0,PI()),ACOS('OddsRatio_working_3-way'!V58/(2*'OddsRatio_working_3-way'!X58)))</f>
        <v>0.75344762143279886</v>
      </c>
      <c r="Z58" s="11">
        <f>'OddsRatio_working_3-way'!X58^(1/3)*COS('OddsRatio_working_3-way'!Y58/3)</f>
        <v>0.53696672579619698</v>
      </c>
      <c r="AA58" s="11">
        <f>'OddsRatio_working_3-way'!X58^(1/3)*COS(('OddsRatio_working_3-way'!Y58+2*PI())/3)</f>
        <v>-0.38779362884331575</v>
      </c>
      <c r="AB58" s="11">
        <f>'OddsRatio_working_3-way'!X58^(1/3)*COS(('OddsRatio_working_3-way'!Y58+4*PI())/3)</f>
        <v>-0.14917309695288153</v>
      </c>
      <c r="AC58" s="11">
        <f>'OddsRatio_working_3-way'!X58^(1/3)*SIN('OddsRatio_working_3-way'!Y58/3)</f>
        <v>0.13776762832111411</v>
      </c>
      <c r="AD58" s="11">
        <f>'OddsRatio_working_3-way'!X58^(1/3)*SIN(('OddsRatio_working_3-way'!Y58+2*PI())/3)</f>
        <v>0.39614301136590235</v>
      </c>
      <c r="AE58" s="11">
        <f>'OddsRatio_working_3-way'!X58^(1/3)*SIN(('OddsRatio_working_3-way'!Y58+4*PI())/3)</f>
        <v>-0.53391063968701635</v>
      </c>
      <c r="AF58" s="11">
        <f>-'OddsRatio_working_3-way'!U58/(3*'OddsRatio_working_3-way'!X58^(1/3))*COS(('OddsRatio_working_3-way'!Y58)/3)</f>
        <v>0.53696672579619698</v>
      </c>
      <c r="AG58" s="11">
        <f>-'OddsRatio_working_3-way'!U58/(3*'OddsRatio_working_3-way'!X58^(1/3))*COS(('OddsRatio_working_3-way'!Y58+2*PI())/3)</f>
        <v>-0.38779362884331575</v>
      </c>
      <c r="AH58" s="11">
        <f>-'OddsRatio_working_3-way'!U58/(3*'OddsRatio_working_3-way'!X58^(1/3))*COS(('OddsRatio_working_3-way'!Y58+4*PI())/3)</f>
        <v>-0.14917309695288153</v>
      </c>
      <c r="AI58" s="11">
        <f>'OddsRatio_working_3-way'!U58/(3*'OddsRatio_working_3-way'!X58^(1/3))*SIN(('OddsRatio_working_3-way'!Y58)/3)</f>
        <v>-0.13776762832111411</v>
      </c>
      <c r="AJ58" s="11">
        <f>'OddsRatio_working_3-way'!U58/(3*'OddsRatio_working_3-way'!X58^(1/3))*SIN(('OddsRatio_working_3-way'!Y58+2*PI())/3)</f>
        <v>-0.39614301136590235</v>
      </c>
      <c r="AK58" s="11">
        <f>'OddsRatio_working_3-way'!U58/(3*'OddsRatio_working_3-way'!X58^(1/3))*SIN(('OddsRatio_working_3-way'!Y58+4*PI())/3)</f>
        <v>0.53391063968701635</v>
      </c>
      <c r="AL58" s="11">
        <f>'OddsRatio_working_3-way'!Z58+'OddsRatio_working_3-way'!AF58</f>
        <v>1.073933451592394</v>
      </c>
      <c r="AM58" s="11">
        <f>'OddsRatio_working_3-way'!AA58+'OddsRatio_working_3-way'!AG58</f>
        <v>-0.7755872576866315</v>
      </c>
      <c r="AN58" s="11">
        <f>'OddsRatio_working_3-way'!AB58+'OddsRatio_working_3-way'!AH58</f>
        <v>-0.29834619390576306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1.073933451592394</v>
      </c>
      <c r="AS58" s="11">
        <f>IF(('OddsRatio_working_3-way'!X58=0),IF(Q58&gt;0,-Q58^(1/3),(-Q58)^(1/3)),'OddsRatio_working_3-way'!AM58-'OddsRatio_working_3-way'!R58/3)</f>
        <v>-0.7755872576866315</v>
      </c>
      <c r="AT58" s="11">
        <f>IF(('OddsRatio_working_3-way'!X58=0),IF(Q58&gt;0,-Q58^(1/3),(-Q58)^(1/3)),'OddsRatio_working_3-way'!AN58-'OddsRatio_working_3-way'!R58/3)</f>
        <v>-0.29834619390576306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1.91</v>
      </c>
      <c r="B59" s="4">
        <f>IF('True_Odds_Calculator_3-way'!B58="","",'True_Odds_Calculator_3-way'!B58)</f>
        <v>3.67</v>
      </c>
      <c r="C59" s="4">
        <f>IF('True_Odds_Calculator_3-way'!C58="","",'True_Odds_Calculator_3-way'!C58)</f>
        <v>4.08</v>
      </c>
      <c r="D59" s="9">
        <f t="shared" si="13"/>
        <v>0.50717212346124219</v>
      </c>
      <c r="E59" s="9">
        <f t="shared" si="14"/>
        <v>0.25966726027537224</v>
      </c>
      <c r="F59" s="9">
        <f t="shared" si="15"/>
        <v>0.23316061626338586</v>
      </c>
      <c r="G59" s="9">
        <f t="shared" si="16"/>
        <v>1.0678211006581924</v>
      </c>
      <c r="H59" s="9">
        <f t="shared" si="17"/>
        <v>1.9717172015989548</v>
      </c>
      <c r="I59" s="9">
        <f t="shared" si="18"/>
        <v>3.8510823387573732</v>
      </c>
      <c r="J59" s="9">
        <f t="shared" si="19"/>
        <v>4.2888889900272318</v>
      </c>
      <c r="K59" s="11">
        <f t="shared" si="20"/>
        <v>0.52356020942408377</v>
      </c>
      <c r="L59" s="11">
        <f t="shared" si="21"/>
        <v>0.27247956403269757</v>
      </c>
      <c r="M59" s="11">
        <f t="shared" si="22"/>
        <v>0.24509803921568626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-0.26166387921275491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0.23287058521427031</v>
      </c>
      <c r="Q59" s="11">
        <f>2*'OddsRatio_working_3-way'!K59*'OddsRatio_working_3-way'!L59*'OddsRatio_working_3-way'!M59</f>
        <v>6.9931106670952051E-2</v>
      </c>
      <c r="R59" s="11">
        <f t="shared" si="23"/>
        <v>0</v>
      </c>
      <c r="S59" s="11">
        <f t="shared" si="24"/>
        <v>-0.88996076154984616</v>
      </c>
      <c r="T59" s="11">
        <f t="shared" si="25"/>
        <v>-0.26725548394890275</v>
      </c>
      <c r="U59" s="11">
        <f>'OddsRatio_working_3-way'!S59-'OddsRatio_working_3-way'!R59^2/3</f>
        <v>-0.88996076154984616</v>
      </c>
      <c r="V59" s="11">
        <f>'OddsRatio_working_3-way'!S59*'OddsRatio_working_3-way'!R59/3-2*'OddsRatio_working_3-way'!R59^3/27-'OddsRatio_working_3-way'!T59</f>
        <v>0.26725548394890275</v>
      </c>
      <c r="W59" s="11">
        <f>'OddsRatio_working_3-way'!V59^2+4*'OddsRatio_working_3-way'!U59^3/27</f>
        <v>-3.3000545081714877E-2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0.16157508996011505</v>
      </c>
      <c r="Y59" s="11">
        <f>IF('OddsRatio_working_3-way'!W59&gt;=0,IF('OddsRatio_working_3-way'!V59+SQRT('OddsRatio_working_3-way'!W59)&gt;0,0,PI()),ACOS('OddsRatio_working_3-way'!V59/(2*'OddsRatio_working_3-way'!X59)))</f>
        <v>0.59698932330652754</v>
      </c>
      <c r="Z59" s="11">
        <f>'OddsRatio_working_3-way'!X59^(1/3)*COS('OddsRatio_working_3-way'!Y59/3)</f>
        <v>0.53391055032909629</v>
      </c>
      <c r="AA59" s="11">
        <f>'OddsRatio_working_3-way'!X59^(1/3)*COS(('OddsRatio_working_3-way'!Y59+2*PI())/3)</f>
        <v>-0.36020136662645746</v>
      </c>
      <c r="AB59" s="11">
        <f>'OddsRatio_working_3-way'!X59^(1/3)*COS(('OddsRatio_working_3-way'!Y59+4*PI())/3)</f>
        <v>-0.17370918370263866</v>
      </c>
      <c r="AC59" s="11">
        <f>'OddsRatio_working_3-way'!X59^(1/3)*SIN('OddsRatio_working_3-way'!Y59/3)</f>
        <v>0.1076713120128278</v>
      </c>
      <c r="AD59" s="11">
        <f>'OddsRatio_working_3-way'!X59^(1/3)*SIN(('OddsRatio_working_3-way'!Y59+2*PI())/3)</f>
        <v>0.40854444392711364</v>
      </c>
      <c r="AE59" s="11">
        <f>'OddsRatio_working_3-way'!X59^(1/3)*SIN(('OddsRatio_working_3-way'!Y59+4*PI())/3)</f>
        <v>-0.51621575593994129</v>
      </c>
      <c r="AF59" s="11">
        <f>-'OddsRatio_working_3-way'!U59/(3*'OddsRatio_working_3-way'!X59^(1/3))*COS(('OddsRatio_working_3-way'!Y59)/3)</f>
        <v>0.53391055032909618</v>
      </c>
      <c r="AG59" s="11">
        <f>-'OddsRatio_working_3-way'!U59/(3*'OddsRatio_working_3-way'!X59^(1/3))*COS(('OddsRatio_working_3-way'!Y59+2*PI())/3)</f>
        <v>-0.36020136662645741</v>
      </c>
      <c r="AH59" s="11">
        <f>-'OddsRatio_working_3-way'!U59/(3*'OddsRatio_working_3-way'!X59^(1/3))*COS(('OddsRatio_working_3-way'!Y59+4*PI())/3)</f>
        <v>-0.17370918370263863</v>
      </c>
      <c r="AI59" s="11">
        <f>'OddsRatio_working_3-way'!U59/(3*'OddsRatio_working_3-way'!X59^(1/3))*SIN(('OddsRatio_working_3-way'!Y59)/3)</f>
        <v>-0.10767131201282779</v>
      </c>
      <c r="AJ59" s="11">
        <f>'OddsRatio_working_3-way'!U59/(3*'OddsRatio_working_3-way'!X59^(1/3))*SIN(('OddsRatio_working_3-way'!Y59+2*PI())/3)</f>
        <v>-0.40854444392711353</v>
      </c>
      <c r="AK59" s="11">
        <f>'OddsRatio_working_3-way'!U59/(3*'OddsRatio_working_3-way'!X59^(1/3))*SIN(('OddsRatio_working_3-way'!Y59+4*PI())/3)</f>
        <v>0.51621575593994118</v>
      </c>
      <c r="AL59" s="11">
        <f>'OddsRatio_working_3-way'!Z59+'OddsRatio_working_3-way'!AF59</f>
        <v>1.0678211006581924</v>
      </c>
      <c r="AM59" s="11">
        <f>'OddsRatio_working_3-way'!AA59+'OddsRatio_working_3-way'!AG59</f>
        <v>-0.72040273325291482</v>
      </c>
      <c r="AN59" s="11">
        <f>'OddsRatio_working_3-way'!AB59+'OddsRatio_working_3-way'!AH59</f>
        <v>-0.34741836740527732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1.0678211006581924</v>
      </c>
      <c r="AS59" s="11">
        <f>IF(('OddsRatio_working_3-way'!X59=0),IF(Q59&gt;0,-Q59^(1/3),(-Q59)^(1/3)),'OddsRatio_working_3-way'!AM59-'OddsRatio_working_3-way'!R59/3)</f>
        <v>-0.72040273325291482</v>
      </c>
      <c r="AT59" s="11">
        <f>IF(('OddsRatio_working_3-way'!X59=0),IF(Q59&gt;0,-Q59^(1/3),(-Q59)^(1/3)),'OddsRatio_working_3-way'!AN59-'OddsRatio_working_3-way'!R59/3)</f>
        <v>-0.34741836740527732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2.4500000000000002</v>
      </c>
      <c r="B60" s="4">
        <f>IF('True_Odds_Calculator_3-way'!B59="","",'True_Odds_Calculator_3-way'!B59)</f>
        <v>3.38</v>
      </c>
      <c r="C60" s="4">
        <f>IF('True_Odds_Calculator_3-way'!C59="","",'True_Odds_Calculator_3-way'!C59)</f>
        <v>2.99</v>
      </c>
      <c r="D60" s="9">
        <f t="shared" si="13"/>
        <v>0.39429765800007832</v>
      </c>
      <c r="E60" s="9">
        <f t="shared" si="14"/>
        <v>0.28397690438806616</v>
      </c>
      <c r="F60" s="9">
        <f t="shared" si="15"/>
        <v>0.3217254376118554</v>
      </c>
      <c r="G60" s="9">
        <f t="shared" si="16"/>
        <v>1.0594172819137344</v>
      </c>
      <c r="H60" s="9">
        <f t="shared" si="17"/>
        <v>2.5361550587749151</v>
      </c>
      <c r="I60" s="9">
        <f t="shared" si="18"/>
        <v>3.5214131309546874</v>
      </c>
      <c r="J60" s="9">
        <f t="shared" si="19"/>
        <v>3.1082403910083314</v>
      </c>
      <c r="K60" s="11">
        <f t="shared" si="20"/>
        <v>0.4081632653061224</v>
      </c>
      <c r="L60" s="11">
        <f t="shared" si="21"/>
        <v>0.29585798816568049</v>
      </c>
      <c r="M60" s="11">
        <f t="shared" si="22"/>
        <v>0.33444816053511706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-0.27736014949804499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0.23505473907914276</v>
      </c>
      <c r="Q60" s="11">
        <f>2*'OddsRatio_working_3-way'!K60*'OddsRatio_working_3-way'!L60*'OddsRatio_working_3-way'!M60</f>
        <v>8.0774824425822248E-2</v>
      </c>
      <c r="R60" s="11">
        <f t="shared" si="23"/>
        <v>0</v>
      </c>
      <c r="S60" s="11">
        <f t="shared" si="24"/>
        <v>-0.84747120126858588</v>
      </c>
      <c r="T60" s="11">
        <f t="shared" si="25"/>
        <v>-0.29122721693078552</v>
      </c>
      <c r="U60" s="11">
        <f>'OddsRatio_working_3-way'!S60-'OddsRatio_working_3-way'!R60^2/3</f>
        <v>-0.84747120126858588</v>
      </c>
      <c r="V60" s="11">
        <f>'OddsRatio_working_3-way'!S60*'OddsRatio_working_3-way'!R60/3-2*'OddsRatio_working_3-way'!R60^3/27-'OddsRatio_working_3-way'!T60</f>
        <v>0.29122721693078552</v>
      </c>
      <c r="W60" s="11">
        <f>'OddsRatio_working_3-way'!V60^2+4*'OddsRatio_working_3-way'!U60^3/27</f>
        <v>-5.3585776561048543E-3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0.15014315630204034</v>
      </c>
      <c r="Y60" s="11">
        <f>IF('OddsRatio_working_3-way'!W60&gt;=0,IF('OddsRatio_working_3-way'!V60+SQRT('OddsRatio_working_3-way'!W60)&gt;0,0,PI()),ACOS('OddsRatio_working_3-way'!V60/(2*'OddsRatio_working_3-way'!X60)))</f>
        <v>0.24625642208152643</v>
      </c>
      <c r="Z60" s="11">
        <f>'OddsRatio_working_3-way'!X60^(1/3)*COS('OddsRatio_working_3-way'!Y60/3)</f>
        <v>0.52970864095686709</v>
      </c>
      <c r="AA60" s="11">
        <f>'OddsRatio_working_3-way'!X60^(1/3)*COS(('OddsRatio_working_3-way'!Y60+2*PI())/3)</f>
        <v>-0.30259510861101063</v>
      </c>
      <c r="AB60" s="11">
        <f>'OddsRatio_working_3-way'!X60^(1/3)*COS(('OddsRatio_working_3-way'!Y60+4*PI())/3)</f>
        <v>-0.22711353234585641</v>
      </c>
      <c r="AC60" s="11">
        <f>'OddsRatio_working_3-way'!X60^(1/3)*SIN('OddsRatio_working_3-way'!Y60/3)</f>
        <v>4.3579308375544114E-2</v>
      </c>
      <c r="AD60" s="11">
        <f>'OddsRatio_working_3-way'!X60^(1/3)*SIN(('OddsRatio_working_3-way'!Y60+2*PI())/3)</f>
        <v>0.43695148548500506</v>
      </c>
      <c r="AE60" s="11">
        <f>'OddsRatio_working_3-way'!X60^(1/3)*SIN(('OddsRatio_working_3-way'!Y60+4*PI())/3)</f>
        <v>-0.48053079386054909</v>
      </c>
      <c r="AF60" s="11">
        <f>-'OddsRatio_working_3-way'!U60/(3*'OddsRatio_working_3-way'!X60^(1/3))*COS(('OddsRatio_working_3-way'!Y60)/3)</f>
        <v>0.5297086409568672</v>
      </c>
      <c r="AG60" s="11">
        <f>-'OddsRatio_working_3-way'!U60/(3*'OddsRatio_working_3-way'!X60^(1/3))*COS(('OddsRatio_working_3-way'!Y60+2*PI())/3)</f>
        <v>-0.30259510861101069</v>
      </c>
      <c r="AH60" s="11">
        <f>-'OddsRatio_working_3-way'!U60/(3*'OddsRatio_working_3-way'!X60^(1/3))*COS(('OddsRatio_working_3-way'!Y60+4*PI())/3)</f>
        <v>-0.22711353234585643</v>
      </c>
      <c r="AI60" s="11">
        <f>'OddsRatio_working_3-way'!U60/(3*'OddsRatio_working_3-way'!X60^(1/3))*SIN(('OddsRatio_working_3-way'!Y60)/3)</f>
        <v>-4.3579308375544121E-2</v>
      </c>
      <c r="AJ60" s="11">
        <f>'OddsRatio_working_3-way'!U60/(3*'OddsRatio_working_3-way'!X60^(1/3))*SIN(('OddsRatio_working_3-way'!Y60+2*PI())/3)</f>
        <v>-0.43695148548500512</v>
      </c>
      <c r="AK60" s="11">
        <f>'OddsRatio_working_3-way'!U60/(3*'OddsRatio_working_3-way'!X60^(1/3))*SIN(('OddsRatio_working_3-way'!Y60+4*PI())/3)</f>
        <v>0.48053079386054914</v>
      </c>
      <c r="AL60" s="11">
        <f>'OddsRatio_working_3-way'!Z60+'OddsRatio_working_3-way'!AF60</f>
        <v>1.0594172819137344</v>
      </c>
      <c r="AM60" s="11">
        <f>'OddsRatio_working_3-way'!AA60+'OddsRatio_working_3-way'!AG60</f>
        <v>-0.60519021722202138</v>
      </c>
      <c r="AN60" s="11">
        <f>'OddsRatio_working_3-way'!AB60+'OddsRatio_working_3-way'!AH60</f>
        <v>-0.45422706469171281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1.0594172819137344</v>
      </c>
      <c r="AS60" s="11">
        <f>IF(('OddsRatio_working_3-way'!X60=0),IF(Q60&gt;0,-Q60^(1/3),(-Q60)^(1/3)),'OddsRatio_working_3-way'!AM60-'OddsRatio_working_3-way'!R60/3)</f>
        <v>-0.60519021722202138</v>
      </c>
      <c r="AT60" s="11">
        <f>IF(('OddsRatio_working_3-way'!X60=0),IF(Q60&gt;0,-Q60^(1/3),(-Q60)^(1/3)),'OddsRatio_working_3-way'!AN60-'OddsRatio_working_3-way'!R60/3)</f>
        <v>-0.45422706469171281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3.74</v>
      </c>
      <c r="B61" s="4">
        <f>IF('True_Odds_Calculator_3-way'!B60="","",'True_Odds_Calculator_3-way'!B60)</f>
        <v>3.14</v>
      </c>
      <c r="C61" s="4">
        <f>IF('True_Odds_Calculator_3-way'!C60="","",'True_Odds_Calculator_3-way'!C60)</f>
        <v>2.2599999999999998</v>
      </c>
      <c r="D61" s="9">
        <f t="shared" si="13"/>
        <v>0.25899662454900235</v>
      </c>
      <c r="E61" s="9">
        <f t="shared" si="14"/>
        <v>0.30916240193508299</v>
      </c>
      <c r="F61" s="9">
        <f t="shared" si="15"/>
        <v>0.43184097351591472</v>
      </c>
      <c r="G61" s="9">
        <f t="shared" si="16"/>
        <v>1.044180357916729</v>
      </c>
      <c r="H61" s="9">
        <f t="shared" si="17"/>
        <v>3.8610541806918386</v>
      </c>
      <c r="I61" s="9">
        <f t="shared" si="18"/>
        <v>3.2345459659418001</v>
      </c>
      <c r="J61" s="9">
        <f t="shared" si="19"/>
        <v>2.3156672509750789</v>
      </c>
      <c r="K61" s="11">
        <f t="shared" si="20"/>
        <v>0.26737967914438499</v>
      </c>
      <c r="L61" s="11">
        <f t="shared" si="21"/>
        <v>0.31847133757961782</v>
      </c>
      <c r="M61" s="11">
        <f t="shared" si="22"/>
        <v>0.44247787610619471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-0.2783717706379405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0.23134423509758806</v>
      </c>
      <c r="Q61" s="11">
        <f>2*'OddsRatio_working_3-way'!K61*'OddsRatio_working_3-way'!L61*'OddsRatio_working_3-way'!M61</f>
        <v>7.5356428370549844E-2</v>
      </c>
      <c r="R61" s="11">
        <f t="shared" si="23"/>
        <v>0</v>
      </c>
      <c r="S61" s="11">
        <f t="shared" si="24"/>
        <v>-0.83106212446549399</v>
      </c>
      <c r="T61" s="11">
        <f t="shared" si="25"/>
        <v>-0.27070427507019346</v>
      </c>
      <c r="U61" s="11">
        <f>'OddsRatio_working_3-way'!S61-'OddsRatio_working_3-way'!R61^2/3</f>
        <v>-0.83106212446549399</v>
      </c>
      <c r="V61" s="11">
        <f>'OddsRatio_working_3-way'!S61*'OddsRatio_working_3-way'!R61/3-2*'OddsRatio_working_3-way'!R61^3/27-'OddsRatio_working_3-way'!T61</f>
        <v>0.27070427507019346</v>
      </c>
      <c r="W61" s="11">
        <f>'OddsRatio_working_3-way'!V61^2+4*'OddsRatio_working_3-way'!U61^3/27</f>
        <v>-1.1753995876631368E-2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0.14580363542956526</v>
      </c>
      <c r="Y61" s="11">
        <f>IF('OddsRatio_working_3-way'!W61&gt;=0,IF('OddsRatio_working_3-way'!V61+SQRT('OddsRatio_working_3-way'!W61)&gt;0,0,PI()),ACOS('OddsRatio_working_3-way'!V61/(2*'OddsRatio_working_3-way'!X61)))</f>
        <v>0.38093346878842649</v>
      </c>
      <c r="Z61" s="11">
        <f>'OddsRatio_working_3-way'!X61^(1/3)*COS('OddsRatio_working_3-way'!Y61/3)</f>
        <v>0.52209017895836451</v>
      </c>
      <c r="AA61" s="11">
        <f>'OddsRatio_working_3-way'!X61^(1/3)*COS(('OddsRatio_working_3-way'!Y61+2*PI())/3)</f>
        <v>-0.31876783103561473</v>
      </c>
      <c r="AB61" s="11">
        <f>'OddsRatio_working_3-way'!X61^(1/3)*COS(('OddsRatio_working_3-way'!Y61+4*PI())/3)</f>
        <v>-0.20332234792274984</v>
      </c>
      <c r="AC61" s="11">
        <f>'OddsRatio_working_3-way'!X61^(1/3)*SIN('OddsRatio_working_3-way'!Y61/3)</f>
        <v>6.6652480751938983E-2</v>
      </c>
      <c r="AD61" s="11">
        <f>'OddsRatio_working_3-way'!X61^(1/3)*SIN(('OddsRatio_working_3-way'!Y61+2*PI())/3)</f>
        <v>0.4188171176683379</v>
      </c>
      <c r="AE61" s="11">
        <f>'OddsRatio_working_3-way'!X61^(1/3)*SIN(('OddsRatio_working_3-way'!Y61+4*PI())/3)</f>
        <v>-0.48546959842027687</v>
      </c>
      <c r="AF61" s="11">
        <f>-'OddsRatio_working_3-way'!U61/(3*'OddsRatio_working_3-way'!X61^(1/3))*COS(('OddsRatio_working_3-way'!Y61)/3)</f>
        <v>0.52209017895836463</v>
      </c>
      <c r="AG61" s="11">
        <f>-'OddsRatio_working_3-way'!U61/(3*'OddsRatio_working_3-way'!X61^(1/3))*COS(('OddsRatio_working_3-way'!Y61+2*PI())/3)</f>
        <v>-0.31876783103561479</v>
      </c>
      <c r="AH61" s="11">
        <f>-'OddsRatio_working_3-way'!U61/(3*'OddsRatio_working_3-way'!X61^(1/3))*COS(('OddsRatio_working_3-way'!Y61+4*PI())/3)</f>
        <v>-0.20332234792274989</v>
      </c>
      <c r="AI61" s="11">
        <f>'OddsRatio_working_3-way'!U61/(3*'OddsRatio_working_3-way'!X61^(1/3))*SIN(('OddsRatio_working_3-way'!Y61)/3)</f>
        <v>-6.6652480751938997E-2</v>
      </c>
      <c r="AJ61" s="11">
        <f>'OddsRatio_working_3-way'!U61/(3*'OddsRatio_working_3-way'!X61^(1/3))*SIN(('OddsRatio_working_3-way'!Y61+2*PI())/3)</f>
        <v>-0.41881711766833801</v>
      </c>
      <c r="AK61" s="11">
        <f>'OddsRatio_working_3-way'!U61/(3*'OddsRatio_working_3-way'!X61^(1/3))*SIN(('OddsRatio_working_3-way'!Y61+4*PI())/3)</f>
        <v>0.48546959842027698</v>
      </c>
      <c r="AL61" s="11">
        <f>'OddsRatio_working_3-way'!Z61+'OddsRatio_working_3-way'!AF61</f>
        <v>1.044180357916729</v>
      </c>
      <c r="AM61" s="11">
        <f>'OddsRatio_working_3-way'!AA61+'OddsRatio_working_3-way'!AG61</f>
        <v>-0.63753566207122958</v>
      </c>
      <c r="AN61" s="11">
        <f>'OddsRatio_working_3-way'!AB61+'OddsRatio_working_3-way'!AH61</f>
        <v>-0.40664469584549973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1.044180357916729</v>
      </c>
      <c r="AS61" s="11">
        <f>IF(('OddsRatio_working_3-way'!X61=0),IF(Q61&gt;0,-Q61^(1/3),(-Q61)^(1/3)),'OddsRatio_working_3-way'!AM61-'OddsRatio_working_3-way'!R61/3)</f>
        <v>-0.63753566207122958</v>
      </c>
      <c r="AT61" s="11">
        <f>IF(('OddsRatio_working_3-way'!X61=0),IF(Q61&gt;0,-Q61^(1/3),(-Q61)^(1/3)),'OddsRatio_working_3-way'!AN61-'OddsRatio_working_3-way'!R61/3)</f>
        <v>-0.40664469584549973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1.97</v>
      </c>
      <c r="B62" s="4">
        <f>IF('True_Odds_Calculator_3-way'!B61="","",'True_Odds_Calculator_3-way'!B61)</f>
        <v>3.44</v>
      </c>
      <c r="C62" s="4">
        <f>IF('True_Odds_Calculator_3-way'!C61="","",'True_Odds_Calculator_3-way'!C61)</f>
        <v>4.32</v>
      </c>
      <c r="D62" s="9">
        <f t="shared" si="13"/>
        <v>0.49578748885491508</v>
      </c>
      <c r="E62" s="9">
        <f t="shared" si="14"/>
        <v>0.28104020717419853</v>
      </c>
      <c r="F62" s="9">
        <f t="shared" si="15"/>
        <v>0.22317230397088642</v>
      </c>
      <c r="G62" s="9">
        <f t="shared" si="16"/>
        <v>1.0484466111100672</v>
      </c>
      <c r="H62" s="9">
        <f t="shared" si="17"/>
        <v>2.0169932127767654</v>
      </c>
      <c r="I62" s="9">
        <f t="shared" si="18"/>
        <v>3.5582097311085636</v>
      </c>
      <c r="J62" s="9">
        <f t="shared" si="19"/>
        <v>4.4808427488854239</v>
      </c>
      <c r="K62" s="11">
        <f t="shared" si="20"/>
        <v>0.50761421319796951</v>
      </c>
      <c r="L62" s="11">
        <f t="shared" si="21"/>
        <v>0.29069767441860467</v>
      </c>
      <c r="M62" s="11">
        <f t="shared" si="22"/>
        <v>0.23148148148148145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-0.26840538744387177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0.22988289020929792</v>
      </c>
      <c r="Q62" s="11">
        <f>2*'OddsRatio_working_3-way'!K62*'OddsRatio_working_3-way'!L62*'OddsRatio_working_3-way'!M62</f>
        <v>6.8315866332629399E-2</v>
      </c>
      <c r="R62" s="11">
        <f t="shared" si="23"/>
        <v>0</v>
      </c>
      <c r="S62" s="11">
        <f t="shared" si="24"/>
        <v>-0.85647643811684082</v>
      </c>
      <c r="T62" s="11">
        <f t="shared" si="25"/>
        <v>-0.254524944462657</v>
      </c>
      <c r="U62" s="11">
        <f>'OddsRatio_working_3-way'!S62-'OddsRatio_working_3-way'!R62^2/3</f>
        <v>-0.85647643811684082</v>
      </c>
      <c r="V62" s="11">
        <f>'OddsRatio_working_3-way'!S62*'OddsRatio_working_3-way'!R62/3-2*'OddsRatio_working_3-way'!R62^3/27-'OddsRatio_working_3-way'!T62</f>
        <v>0.254524944462657</v>
      </c>
      <c r="W62" s="11">
        <f>'OddsRatio_working_3-way'!V62^2+4*'OddsRatio_working_3-way'!U62^3/27</f>
        <v>-2.8294076217664138E-2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0.15254263631144471</v>
      </c>
      <c r="Y62" s="11">
        <f>IF('OddsRatio_working_3-way'!W62&gt;=0,IF('OddsRatio_working_3-way'!V62+SQRT('OddsRatio_working_3-way'!W62)&gt;0,0,PI()),ACOS('OddsRatio_working_3-way'!V62/(2*'OddsRatio_working_3-way'!X62)))</f>
        <v>0.583980234601298</v>
      </c>
      <c r="Z62" s="11">
        <f>'OddsRatio_working_3-way'!X62^(1/3)*COS('OddsRatio_working_3-way'!Y62/3)</f>
        <v>0.5242233055550336</v>
      </c>
      <c r="AA62" s="11">
        <f>'OddsRatio_working_3-way'!X62^(1/3)*COS(('OddsRatio_working_3-way'!Y62+2*PI())/3)</f>
        <v>-0.351618937195745</v>
      </c>
      <c r="AB62" s="11">
        <f>'OddsRatio_working_3-way'!X62^(1/3)*COS(('OddsRatio_working_3-way'!Y62+4*PI())/3)</f>
        <v>-0.17260436835928825</v>
      </c>
      <c r="AC62" s="11">
        <f>'OddsRatio_working_3-way'!X62^(1/3)*SIN('OddsRatio_working_3-way'!Y62/3)</f>
        <v>0.10335410950659304</v>
      </c>
      <c r="AD62" s="11">
        <f>'OddsRatio_working_3-way'!X62^(1/3)*SIN(('OddsRatio_working_3-way'!Y62+2*PI())/3)</f>
        <v>0.40231364511321466</v>
      </c>
      <c r="AE62" s="11">
        <f>'OddsRatio_working_3-way'!X62^(1/3)*SIN(('OddsRatio_working_3-way'!Y62+4*PI())/3)</f>
        <v>-0.50566775461980762</v>
      </c>
      <c r="AF62" s="11">
        <f>-'OddsRatio_working_3-way'!U62/(3*'OddsRatio_working_3-way'!X62^(1/3))*COS(('OddsRatio_working_3-way'!Y62)/3)</f>
        <v>0.52422330555503371</v>
      </c>
      <c r="AG62" s="11">
        <f>-'OddsRatio_working_3-way'!U62/(3*'OddsRatio_working_3-way'!X62^(1/3))*COS(('OddsRatio_working_3-way'!Y62+2*PI())/3)</f>
        <v>-0.35161893719574505</v>
      </c>
      <c r="AH62" s="11">
        <f>-'OddsRatio_working_3-way'!U62/(3*'OddsRatio_working_3-way'!X62^(1/3))*COS(('OddsRatio_working_3-way'!Y62+4*PI())/3)</f>
        <v>-0.17260436835928827</v>
      </c>
      <c r="AI62" s="11">
        <f>'OddsRatio_working_3-way'!U62/(3*'OddsRatio_working_3-way'!X62^(1/3))*SIN(('OddsRatio_working_3-way'!Y62)/3)</f>
        <v>-0.10335410950659307</v>
      </c>
      <c r="AJ62" s="11">
        <f>'OddsRatio_working_3-way'!U62/(3*'OddsRatio_working_3-way'!X62^(1/3))*SIN(('OddsRatio_working_3-way'!Y62+2*PI())/3)</f>
        <v>-0.40231364511321477</v>
      </c>
      <c r="AK62" s="11">
        <f>'OddsRatio_working_3-way'!U62/(3*'OddsRatio_working_3-way'!X62^(1/3))*SIN(('OddsRatio_working_3-way'!Y62+4*PI())/3)</f>
        <v>0.50566775461980773</v>
      </c>
      <c r="AL62" s="11">
        <f>'OddsRatio_working_3-way'!Z62+'OddsRatio_working_3-way'!AF62</f>
        <v>1.0484466111100672</v>
      </c>
      <c r="AM62" s="11">
        <f>'OddsRatio_working_3-way'!AA62+'OddsRatio_working_3-way'!AG62</f>
        <v>-0.70323787439148999</v>
      </c>
      <c r="AN62" s="11">
        <f>'OddsRatio_working_3-way'!AB62+'OddsRatio_working_3-way'!AH62</f>
        <v>-0.34520873671857655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1.0484466111100672</v>
      </c>
      <c r="AS62" s="11">
        <f>IF(('OddsRatio_working_3-way'!X62=0),IF(Q62&gt;0,-Q62^(1/3),(-Q62)^(1/3)),'OddsRatio_working_3-way'!AM62-'OddsRatio_working_3-way'!R62/3)</f>
        <v>-0.70323787439148999</v>
      </c>
      <c r="AT62" s="11">
        <f>IF(('OddsRatio_working_3-way'!X62=0),IF(Q62&gt;0,-Q62^(1/3),(-Q62)^(1/3)),'OddsRatio_working_3-way'!AN62-'OddsRatio_working_3-way'!R62/3)</f>
        <v>-0.34520873671857655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2.59</v>
      </c>
      <c r="B63" s="4">
        <f>IF('True_Odds_Calculator_3-way'!B62="","",'True_Odds_Calculator_3-way'!B62)</f>
        <v>3.11</v>
      </c>
      <c r="C63" s="4">
        <f>IF('True_Odds_Calculator_3-way'!C62="","",'True_Odds_Calculator_3-way'!C62)</f>
        <v>3.14</v>
      </c>
      <c r="D63" s="9">
        <f t="shared" si="13"/>
        <v>0.37687689379019834</v>
      </c>
      <c r="E63" s="9">
        <f t="shared" si="14"/>
        <v>0.31307562306353331</v>
      </c>
      <c r="F63" s="9">
        <f t="shared" si="15"/>
        <v>0.3100474831462684</v>
      </c>
      <c r="G63" s="9">
        <f t="shared" si="16"/>
        <v>1.0398656195633424</v>
      </c>
      <c r="H63" s="9">
        <f t="shared" si="17"/>
        <v>2.6533863351057145</v>
      </c>
      <c r="I63" s="9">
        <f t="shared" si="18"/>
        <v>3.1941164572786529</v>
      </c>
      <c r="J63" s="9">
        <f t="shared" si="19"/>
        <v>3.2253124258655528</v>
      </c>
      <c r="K63" s="11">
        <f t="shared" si="20"/>
        <v>0.38610038610038611</v>
      </c>
      <c r="L63" s="11">
        <f t="shared" si="21"/>
        <v>0.32154340836012862</v>
      </c>
      <c r="M63" s="11">
        <f t="shared" si="22"/>
        <v>0.31847133757961782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-0.28385957734473932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0.23089952841934333</v>
      </c>
      <c r="Q63" s="11">
        <f>2*'OddsRatio_working_3-way'!K63*'OddsRatio_working_3-way'!L63*'OddsRatio_working_3-way'!M63</f>
        <v>7.9075180965528513E-2</v>
      </c>
      <c r="R63" s="11">
        <f t="shared" si="23"/>
        <v>0</v>
      </c>
      <c r="S63" s="11">
        <f t="shared" si="24"/>
        <v>-0.81342870506328724</v>
      </c>
      <c r="T63" s="11">
        <f t="shared" si="25"/>
        <v>-0.27857147433674212</v>
      </c>
      <c r="U63" s="11">
        <f>'OddsRatio_working_3-way'!S63-'OddsRatio_working_3-way'!R63^2/3</f>
        <v>-0.81342870506328724</v>
      </c>
      <c r="V63" s="11">
        <f>'OddsRatio_working_3-way'!S63*'OddsRatio_working_3-way'!R63/3-2*'OddsRatio_working_3-way'!R63^3/27-'OddsRatio_working_3-way'!T63</f>
        <v>0.27857147433674212</v>
      </c>
      <c r="W63" s="11">
        <f>'OddsRatio_working_3-way'!V63^2+4*'OddsRatio_working_3-way'!U63^3/27</f>
        <v>-2.1339822204800296E-3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0.14118786114130547</v>
      </c>
      <c r="Y63" s="11">
        <f>IF('OddsRatio_working_3-way'!W63&gt;=0,IF('OddsRatio_working_3-way'!V63+SQRT('OddsRatio_working_3-way'!W63)&gt;0,0,PI()),ACOS('OddsRatio_working_3-way'!V63/(2*'OddsRatio_working_3-way'!X63)))</f>
        <v>0.16433289837837872</v>
      </c>
      <c r="Z63" s="11">
        <f>'OddsRatio_working_3-way'!X63^(1/3)*COS('OddsRatio_working_3-way'!Y63/3)</f>
        <v>0.51993280978167122</v>
      </c>
      <c r="AA63" s="11">
        <f>'OddsRatio_working_3-way'!X63^(1/3)*COS(('OddsRatio_working_3-way'!Y63+2*PI())/3)</f>
        <v>-0.2846561041645031</v>
      </c>
      <c r="AB63" s="11">
        <f>'OddsRatio_working_3-way'!X63^(1/3)*COS(('OddsRatio_working_3-way'!Y63+4*PI())/3)</f>
        <v>-0.2352767056171679</v>
      </c>
      <c r="AC63" s="11">
        <f>'OddsRatio_working_3-way'!X63^(1/3)*SIN('OddsRatio_working_3-way'!Y63/3)</f>
        <v>2.8509209043725704E-2</v>
      </c>
      <c r="AD63" s="11">
        <f>'OddsRatio_working_3-way'!X63^(1/3)*SIN(('OddsRatio_working_3-way'!Y63+2*PI())/3)</f>
        <v>0.43602041701008681</v>
      </c>
      <c r="AE63" s="11">
        <f>'OddsRatio_working_3-way'!X63^(1/3)*SIN(('OddsRatio_working_3-way'!Y63+4*PI())/3)</f>
        <v>-0.46452962605381254</v>
      </c>
      <c r="AF63" s="11">
        <f>-'OddsRatio_working_3-way'!U63/(3*'OddsRatio_working_3-way'!X63^(1/3))*COS(('OddsRatio_working_3-way'!Y63)/3)</f>
        <v>0.51993280978167122</v>
      </c>
      <c r="AG63" s="11">
        <f>-'OddsRatio_working_3-way'!U63/(3*'OddsRatio_working_3-way'!X63^(1/3))*COS(('OddsRatio_working_3-way'!Y63+2*PI())/3)</f>
        <v>-0.2846561041645031</v>
      </c>
      <c r="AH63" s="11">
        <f>-'OddsRatio_working_3-way'!U63/(3*'OddsRatio_working_3-way'!X63^(1/3))*COS(('OddsRatio_working_3-way'!Y63+4*PI())/3)</f>
        <v>-0.2352767056171679</v>
      </c>
      <c r="AI63" s="11">
        <f>'OddsRatio_working_3-way'!U63/(3*'OddsRatio_working_3-way'!X63^(1/3))*SIN(('OddsRatio_working_3-way'!Y63)/3)</f>
        <v>-2.8509209043725704E-2</v>
      </c>
      <c r="AJ63" s="11">
        <f>'OddsRatio_working_3-way'!U63/(3*'OddsRatio_working_3-way'!X63^(1/3))*SIN(('OddsRatio_working_3-way'!Y63+2*PI())/3)</f>
        <v>-0.43602041701008681</v>
      </c>
      <c r="AK63" s="11">
        <f>'OddsRatio_working_3-way'!U63/(3*'OddsRatio_working_3-way'!X63^(1/3))*SIN(('OddsRatio_working_3-way'!Y63+4*PI())/3)</f>
        <v>0.46452962605381254</v>
      </c>
      <c r="AL63" s="11">
        <f>'OddsRatio_working_3-way'!Z63+'OddsRatio_working_3-way'!AF63</f>
        <v>1.0398656195633424</v>
      </c>
      <c r="AM63" s="11">
        <f>'OddsRatio_working_3-way'!AA63+'OddsRatio_working_3-way'!AG63</f>
        <v>-0.5693122083290062</v>
      </c>
      <c r="AN63" s="11">
        <f>'OddsRatio_working_3-way'!AB63+'OddsRatio_working_3-way'!AH63</f>
        <v>-0.47055341123433581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1.0398656195633424</v>
      </c>
      <c r="AS63" s="11">
        <f>IF(('OddsRatio_working_3-way'!X63=0),IF(Q63&gt;0,-Q63^(1/3),(-Q63)^(1/3)),'OddsRatio_working_3-way'!AM63-'OddsRatio_working_3-way'!R63/3)</f>
        <v>-0.5693122083290062</v>
      </c>
      <c r="AT63" s="11">
        <f>IF(('OddsRatio_working_3-way'!X63=0),IF(Q63&gt;0,-Q63^(1/3),(-Q63)^(1/3)),'OddsRatio_working_3-way'!AN63-'OddsRatio_working_3-way'!R63/3)</f>
        <v>-0.47055341123433581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3.25</v>
      </c>
      <c r="B64" s="4">
        <f>IF('True_Odds_Calculator_3-way'!B63="","",'True_Odds_Calculator_3-way'!B63)</f>
        <v>3.51</v>
      </c>
      <c r="C64" s="4">
        <f>IF('True_Odds_Calculator_3-way'!C63="","",'True_Odds_Calculator_3-way'!C63)</f>
        <v>2.29</v>
      </c>
      <c r="D64" s="9">
        <f t="shared" si="13"/>
        <v>0.29830017372712997</v>
      </c>
      <c r="E64" s="9">
        <f t="shared" si="14"/>
        <v>0.27592658051019714</v>
      </c>
      <c r="F64" s="9">
        <f t="shared" si="15"/>
        <v>0.42577324576267289</v>
      </c>
      <c r="G64" s="9">
        <f t="shared" si="16"/>
        <v>1.0454790741754272</v>
      </c>
      <c r="H64" s="9">
        <f t="shared" si="17"/>
        <v>3.3523279168947111</v>
      </c>
      <c r="I64" s="9">
        <f t="shared" si="18"/>
        <v>3.6241524761803223</v>
      </c>
      <c r="J64" s="9">
        <f t="shared" si="19"/>
        <v>2.3486680056863003</v>
      </c>
      <c r="K64" s="11">
        <f t="shared" si="20"/>
        <v>0.30769230769230771</v>
      </c>
      <c r="L64" s="11">
        <f t="shared" si="21"/>
        <v>0.28490028490028491</v>
      </c>
      <c r="M64" s="11">
        <f t="shared" si="22"/>
        <v>0.4366812227074236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-0.27888168264385926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0.23159512578390651</v>
      </c>
      <c r="Q64" s="11">
        <f>2*'OddsRatio_working_3-way'!K64*'OddsRatio_working_3-way'!L64*'OddsRatio_working_3-way'!M64</f>
        <v>7.6560372159969081E-2</v>
      </c>
      <c r="R64" s="11">
        <f t="shared" si="23"/>
        <v>0</v>
      </c>
      <c r="S64" s="11">
        <f t="shared" si="24"/>
        <v>-0.83044222764411824</v>
      </c>
      <c r="T64" s="11">
        <f t="shared" si="25"/>
        <v>-0.27452635624598948</v>
      </c>
      <c r="U64" s="11">
        <f>'OddsRatio_working_3-way'!S64-'OddsRatio_working_3-way'!R64^2/3</f>
        <v>-0.83044222764411824</v>
      </c>
      <c r="V64" s="11">
        <f>'OddsRatio_working_3-way'!S64*'OddsRatio_working_3-way'!R64/3-2*'OddsRatio_working_3-way'!R64^3/27-'OddsRatio_working_3-way'!T64</f>
        <v>0.27452635624598948</v>
      </c>
      <c r="W64" s="11">
        <f>'OddsRatio_working_3-way'!V64^2+4*'OddsRatio_working_3-way'!U64^3/27</f>
        <v>-9.4799373435080492E-3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0.14564053146120415</v>
      </c>
      <c r="Y64" s="11">
        <f>IF('OddsRatio_working_3-way'!W64&gt;=0,IF('OddsRatio_working_3-way'!V64+SQRT('OddsRatio_working_3-way'!W64)&gt;0,0,PI()),ACOS('OddsRatio_working_3-way'!V64/(2*'OddsRatio_working_3-way'!X64)))</f>
        <v>0.34082491906338719</v>
      </c>
      <c r="Z64" s="11">
        <f>'OddsRatio_working_3-way'!X64^(1/3)*COS('OddsRatio_working_3-way'!Y64/3)</f>
        <v>0.52273953708771359</v>
      </c>
      <c r="AA64" s="11">
        <f>'OddsRatio_working_3-way'!X64^(1/3)*COS(('OddsRatio_working_3-way'!Y64+2*PI())/3)</f>
        <v>-0.31302331813168011</v>
      </c>
      <c r="AB64" s="11">
        <f>'OddsRatio_working_3-way'!X64^(1/3)*COS(('OddsRatio_working_3-way'!Y64+4*PI())/3)</f>
        <v>-0.20971621895603343</v>
      </c>
      <c r="AC64" s="11">
        <f>'OddsRatio_working_3-way'!X64^(1/3)*SIN('OddsRatio_working_3-way'!Y64/3)</f>
        <v>5.964438151825905E-2</v>
      </c>
      <c r="AD64" s="11">
        <f>'OddsRatio_working_3-way'!X64^(1/3)*SIN(('OddsRatio_working_3-way'!Y64+2*PI())/3)</f>
        <v>0.42288352792134826</v>
      </c>
      <c r="AE64" s="11">
        <f>'OddsRatio_working_3-way'!X64^(1/3)*SIN(('OddsRatio_working_3-way'!Y64+4*PI())/3)</f>
        <v>-0.48252790943960722</v>
      </c>
      <c r="AF64" s="11">
        <f>-'OddsRatio_working_3-way'!U64/(3*'OddsRatio_working_3-way'!X64^(1/3))*COS(('OddsRatio_working_3-way'!Y64)/3)</f>
        <v>0.52273953708771359</v>
      </c>
      <c r="AG64" s="11">
        <f>-'OddsRatio_working_3-way'!U64/(3*'OddsRatio_working_3-way'!X64^(1/3))*COS(('OddsRatio_working_3-way'!Y64+2*PI())/3)</f>
        <v>-0.31302331813168011</v>
      </c>
      <c r="AH64" s="11">
        <f>-'OddsRatio_working_3-way'!U64/(3*'OddsRatio_working_3-way'!X64^(1/3))*COS(('OddsRatio_working_3-way'!Y64+4*PI())/3)</f>
        <v>-0.20971621895603343</v>
      </c>
      <c r="AI64" s="11">
        <f>'OddsRatio_working_3-way'!U64/(3*'OddsRatio_working_3-way'!X64^(1/3))*SIN(('OddsRatio_working_3-way'!Y64)/3)</f>
        <v>-5.964438151825905E-2</v>
      </c>
      <c r="AJ64" s="11">
        <f>'OddsRatio_working_3-way'!U64/(3*'OddsRatio_working_3-way'!X64^(1/3))*SIN(('OddsRatio_working_3-way'!Y64+2*PI())/3)</f>
        <v>-0.42288352792134826</v>
      </c>
      <c r="AK64" s="11">
        <f>'OddsRatio_working_3-way'!U64/(3*'OddsRatio_working_3-way'!X64^(1/3))*SIN(('OddsRatio_working_3-way'!Y64+4*PI())/3)</f>
        <v>0.48252790943960722</v>
      </c>
      <c r="AL64" s="11">
        <f>'OddsRatio_working_3-way'!Z64+'OddsRatio_working_3-way'!AF64</f>
        <v>1.0454790741754272</v>
      </c>
      <c r="AM64" s="11">
        <f>'OddsRatio_working_3-way'!AA64+'OddsRatio_working_3-way'!AG64</f>
        <v>-0.62604663626336021</v>
      </c>
      <c r="AN64" s="11">
        <f>'OddsRatio_working_3-way'!AB64+'OddsRatio_working_3-way'!AH64</f>
        <v>-0.41943243791206686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1.0454790741754272</v>
      </c>
      <c r="AS64" s="11">
        <f>IF(('OddsRatio_working_3-way'!X64=0),IF(Q64&gt;0,-Q64^(1/3),(-Q64)^(1/3)),'OddsRatio_working_3-way'!AM64-'OddsRatio_working_3-way'!R64/3)</f>
        <v>-0.62604663626336021</v>
      </c>
      <c r="AT64" s="11">
        <f>IF(('OddsRatio_working_3-way'!X64=0),IF(Q64&gt;0,-Q64^(1/3),(-Q64)^(1/3)),'OddsRatio_working_3-way'!AN64-'OddsRatio_working_3-way'!R64/3)</f>
        <v>-0.41943243791206686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2.89</v>
      </c>
      <c r="B65" s="4">
        <f>IF('True_Odds_Calculator_3-way'!B64="","",'True_Odds_Calculator_3-way'!B64)</f>
        <v>3.16</v>
      </c>
      <c r="C65" s="4">
        <f>IF('True_Odds_Calculator_3-way'!C64="","",'True_Odds_Calculator_3-way'!C64)</f>
        <v>2.74</v>
      </c>
      <c r="D65" s="9">
        <f t="shared" si="13"/>
        <v>0.33681190822213214</v>
      </c>
      <c r="E65" s="9">
        <f t="shared" si="14"/>
        <v>0.30766351149394011</v>
      </c>
      <c r="F65" s="9">
        <f t="shared" si="15"/>
        <v>0.35552458028392786</v>
      </c>
      <c r="G65" s="9">
        <f t="shared" si="16"/>
        <v>1.041807494589595</v>
      </c>
      <c r="H65" s="9">
        <f t="shared" si="17"/>
        <v>2.9690161647743349</v>
      </c>
      <c r="I65" s="9">
        <f t="shared" si="18"/>
        <v>3.2503041883135255</v>
      </c>
      <c r="J65" s="9">
        <f t="shared" si="19"/>
        <v>2.8127450405858951</v>
      </c>
      <c r="K65" s="11">
        <f t="shared" si="20"/>
        <v>0.34602076124567471</v>
      </c>
      <c r="L65" s="11">
        <f t="shared" si="21"/>
        <v>0.31645569620253161</v>
      </c>
      <c r="M65" s="11">
        <f t="shared" si="22"/>
        <v>0.36496350364963503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-0.28387641722884793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0.23138919518761625</v>
      </c>
      <c r="Q65" s="11">
        <f>2*'OddsRatio_working_3-way'!K65*'OddsRatio_working_3-way'!L65*'OddsRatio_working_3-way'!M65</f>
        <v>7.992718313907296E-2</v>
      </c>
      <c r="R65" s="11">
        <f t="shared" si="23"/>
        <v>0</v>
      </c>
      <c r="S65" s="11">
        <f t="shared" si="24"/>
        <v>-0.81510538087804973</v>
      </c>
      <c r="T65" s="11">
        <f t="shared" si="25"/>
        <v>-0.2815562628248876</v>
      </c>
      <c r="U65" s="11">
        <f>'OddsRatio_working_3-way'!S65-'OddsRatio_working_3-way'!R65^2/3</f>
        <v>-0.81510538087804973</v>
      </c>
      <c r="V65" s="11">
        <f>'OddsRatio_working_3-way'!S65*'OddsRatio_working_3-way'!R65/3-2*'OddsRatio_working_3-way'!R65^3/27-'OddsRatio_working_3-way'!T65</f>
        <v>0.2815562628248876</v>
      </c>
      <c r="W65" s="11">
        <f>'OddsRatio_working_3-way'!V65^2+4*'OddsRatio_working_3-way'!U65^3/27</f>
        <v>-9.5620301139830166E-4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0.14162462016481764</v>
      </c>
      <c r="Y65" s="11">
        <f>IF('OddsRatio_working_3-way'!W65&gt;=0,IF('OddsRatio_working_3-way'!V65+SQRT('OddsRatio_working_3-way'!W65)&gt;0,0,PI()),ACOS('OddsRatio_working_3-way'!V65/(2*'OddsRatio_working_3-way'!X65)))</f>
        <v>0.10938877693613613</v>
      </c>
      <c r="Z65" s="11">
        <f>'OddsRatio_working_3-way'!X65^(1/3)*COS('OddsRatio_working_3-way'!Y65/3)</f>
        <v>0.52090374729479749</v>
      </c>
      <c r="AA65" s="11">
        <f>'OddsRatio_working_3-way'!X65^(1/3)*COS(('OddsRatio_working_3-way'!Y65+2*PI())/3)</f>
        <v>-0.27690817214343816</v>
      </c>
      <c r="AB65" s="11">
        <f>'OddsRatio_working_3-way'!X65^(1/3)*COS(('OddsRatio_working_3-way'!Y65+4*PI())/3)</f>
        <v>-0.24399557515135933</v>
      </c>
      <c r="AC65" s="11">
        <f>'OddsRatio_working_3-way'!X65^(1/3)*SIN('OddsRatio_working_3-way'!Y65/3)</f>
        <v>1.900209673310637E-2</v>
      </c>
      <c r="AD65" s="11">
        <f>'OddsRatio_working_3-way'!X65^(1/3)*SIN(('OddsRatio_working_3-way'!Y65+2*PI())/3)</f>
        <v>0.44161482971725113</v>
      </c>
      <c r="AE65" s="11">
        <f>'OddsRatio_working_3-way'!X65^(1/3)*SIN(('OddsRatio_working_3-way'!Y65+4*PI())/3)</f>
        <v>-0.46061692645035746</v>
      </c>
      <c r="AF65" s="11">
        <f>-'OddsRatio_working_3-way'!U65/(3*'OddsRatio_working_3-way'!X65^(1/3))*COS(('OddsRatio_working_3-way'!Y65)/3)</f>
        <v>0.52090374729479738</v>
      </c>
      <c r="AG65" s="11">
        <f>-'OddsRatio_working_3-way'!U65/(3*'OddsRatio_working_3-way'!X65^(1/3))*COS(('OddsRatio_working_3-way'!Y65+2*PI())/3)</f>
        <v>-0.2769081721434381</v>
      </c>
      <c r="AH65" s="11">
        <f>-'OddsRatio_working_3-way'!U65/(3*'OddsRatio_working_3-way'!X65^(1/3))*COS(('OddsRatio_working_3-way'!Y65+4*PI())/3)</f>
        <v>-0.24399557515135928</v>
      </c>
      <c r="AI65" s="11">
        <f>'OddsRatio_working_3-way'!U65/(3*'OddsRatio_working_3-way'!X65^(1/3))*SIN(('OddsRatio_working_3-way'!Y65)/3)</f>
        <v>-1.9002096733106367E-2</v>
      </c>
      <c r="AJ65" s="11">
        <f>'OddsRatio_working_3-way'!U65/(3*'OddsRatio_working_3-way'!X65^(1/3))*SIN(('OddsRatio_working_3-way'!Y65+2*PI())/3)</f>
        <v>-0.44161482971725102</v>
      </c>
      <c r="AK65" s="11">
        <f>'OddsRatio_working_3-way'!U65/(3*'OddsRatio_working_3-way'!X65^(1/3))*SIN(('OddsRatio_working_3-way'!Y65+4*PI())/3)</f>
        <v>0.46061692645035734</v>
      </c>
      <c r="AL65" s="11">
        <f>'OddsRatio_working_3-way'!Z65+'OddsRatio_working_3-way'!AF65</f>
        <v>1.041807494589595</v>
      </c>
      <c r="AM65" s="11">
        <f>'OddsRatio_working_3-way'!AA65+'OddsRatio_working_3-way'!AG65</f>
        <v>-0.55381634428687621</v>
      </c>
      <c r="AN65" s="11">
        <f>'OddsRatio_working_3-way'!AB65+'OddsRatio_working_3-way'!AH65</f>
        <v>-0.48799115030271861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1.041807494589595</v>
      </c>
      <c r="AS65" s="11">
        <f>IF(('OddsRatio_working_3-way'!X65=0),IF(Q65&gt;0,-Q65^(1/3),(-Q65)^(1/3)),'OddsRatio_working_3-way'!AM65-'OddsRatio_working_3-way'!R65/3)</f>
        <v>-0.55381634428687621</v>
      </c>
      <c r="AT65" s="11">
        <f>IF(('OddsRatio_working_3-way'!X65=0),IF(Q65&gt;0,-Q65^(1/3),(-Q65)^(1/3)),'OddsRatio_working_3-way'!AN65-'OddsRatio_working_3-way'!R65/3)</f>
        <v>-0.48799115030271861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2.31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3.32</v>
      </c>
      <c r="D66" s="9">
        <f t="shared" si="13"/>
        <v>0.41850277839690836</v>
      </c>
      <c r="E66" s="9">
        <f t="shared" si="14"/>
        <v>0.29254180272898767</v>
      </c>
      <c r="F66" s="9">
        <f t="shared" si="15"/>
        <v>0.28895541887410414</v>
      </c>
      <c r="G66" s="9">
        <f t="shared" si="16"/>
        <v>1.0606644251148443</v>
      </c>
      <c r="H66" s="9">
        <f t="shared" si="17"/>
        <v>2.389470396900446</v>
      </c>
      <c r="I66" s="9">
        <f t="shared" si="18"/>
        <v>3.4183148892618451</v>
      </c>
      <c r="J66" s="9">
        <f t="shared" si="19"/>
        <v>3.4607414662664384</v>
      </c>
      <c r="K66" s="11">
        <f t="shared" si="20"/>
        <v>0.4329004329004329</v>
      </c>
      <c r="L66" s="11">
        <f t="shared" si="21"/>
        <v>0.3048780487804878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-0.2754674065282352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0.23494357537848576</v>
      </c>
      <c r="Q66" s="11">
        <f>2*'OddsRatio_working_3-way'!K66*'OddsRatio_working_3-way'!L66*'OddsRatio_working_3-way'!M66</f>
        <v>7.95071321077786E-2</v>
      </c>
      <c r="R66" s="11">
        <f t="shared" si="23"/>
        <v>0</v>
      </c>
      <c r="S66" s="11">
        <f t="shared" si="24"/>
        <v>-0.85289064989401642</v>
      </c>
      <c r="T66" s="11">
        <f t="shared" si="25"/>
        <v>-0.28862627745990405</v>
      </c>
      <c r="U66" s="11">
        <f>'OddsRatio_working_3-way'!S66-'OddsRatio_working_3-way'!R66^2/3</f>
        <v>-0.85289064989401642</v>
      </c>
      <c r="V66" s="11">
        <f>'OddsRatio_working_3-way'!S66*'OddsRatio_working_3-way'!R66/3-2*'OddsRatio_working_3-way'!R66^3/27-'OddsRatio_working_3-way'!T66</f>
        <v>0.28862627745990405</v>
      </c>
      <c r="W66" s="11">
        <f>'OddsRatio_working_3-way'!V66^2+4*'OddsRatio_working_3-way'!U66^3/27</f>
        <v>-8.6077334757869578E-3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0.15158567009792553</v>
      </c>
      <c r="Y66" s="11">
        <f>IF('OddsRatio_working_3-way'!W66&gt;=0,IF('OddsRatio_working_3-way'!V66+SQRT('OddsRatio_working_3-way'!W66)&gt;0,0,PI()),ACOS('OddsRatio_working_3-way'!V66/(2*'OddsRatio_working_3-way'!X66)))</f>
        <v>0.31101442030827742</v>
      </c>
      <c r="Z66" s="11">
        <f>'OddsRatio_working_3-way'!X66^(1/3)*COS('OddsRatio_working_3-way'!Y66/3)</f>
        <v>0.53033221255742224</v>
      </c>
      <c r="AA66" s="11">
        <f>'OddsRatio_working_3-way'!X66^(1/3)*COS(('OddsRatio_working_3-way'!Y66+2*PI())/3)</f>
        <v>-0.31295178108263044</v>
      </c>
      <c r="AB66" s="11">
        <f>'OddsRatio_working_3-way'!X66^(1/3)*COS(('OddsRatio_working_3-way'!Y66+4*PI())/3)</f>
        <v>-0.217380431474792</v>
      </c>
      <c r="AC66" s="11">
        <f>'OddsRatio_working_3-way'!X66^(1/3)*SIN('OddsRatio_working_3-way'!Y66/3)</f>
        <v>5.5178144422901594E-2</v>
      </c>
      <c r="AD66" s="11">
        <f>'OddsRatio_working_3-way'!X66^(1/3)*SIN(('OddsRatio_working_3-way'!Y66+2*PI())/3)</f>
        <v>0.43169209630848565</v>
      </c>
      <c r="AE66" s="11">
        <f>'OddsRatio_working_3-way'!X66^(1/3)*SIN(('OddsRatio_working_3-way'!Y66+4*PI())/3)</f>
        <v>-0.48687024073138707</v>
      </c>
      <c r="AF66" s="11">
        <f>-'OddsRatio_working_3-way'!U66/(3*'OddsRatio_working_3-way'!X66^(1/3))*COS(('OddsRatio_working_3-way'!Y66)/3)</f>
        <v>0.53033221255742213</v>
      </c>
      <c r="AG66" s="11">
        <f>-'OddsRatio_working_3-way'!U66/(3*'OddsRatio_working_3-way'!X66^(1/3))*COS(('OddsRatio_working_3-way'!Y66+2*PI())/3)</f>
        <v>-0.31295178108263033</v>
      </c>
      <c r="AH66" s="11">
        <f>-'OddsRatio_working_3-way'!U66/(3*'OddsRatio_working_3-way'!X66^(1/3))*COS(('OddsRatio_working_3-way'!Y66+4*PI())/3)</f>
        <v>-0.21738043147479194</v>
      </c>
      <c r="AI66" s="11">
        <f>'OddsRatio_working_3-way'!U66/(3*'OddsRatio_working_3-way'!X66^(1/3))*SIN(('OddsRatio_working_3-way'!Y66)/3)</f>
        <v>-5.517814442290158E-2</v>
      </c>
      <c r="AJ66" s="11">
        <f>'OddsRatio_working_3-way'!U66/(3*'OddsRatio_working_3-way'!X66^(1/3))*SIN(('OddsRatio_working_3-way'!Y66+2*PI())/3)</f>
        <v>-0.43169209630848554</v>
      </c>
      <c r="AK66" s="11">
        <f>'OddsRatio_working_3-way'!U66/(3*'OddsRatio_working_3-way'!X66^(1/3))*SIN(('OddsRatio_working_3-way'!Y66+4*PI())/3)</f>
        <v>0.48687024073138696</v>
      </c>
      <c r="AL66" s="11">
        <f>'OddsRatio_working_3-way'!Z66+'OddsRatio_working_3-way'!AF66</f>
        <v>1.0606644251148443</v>
      </c>
      <c r="AM66" s="11">
        <f>'OddsRatio_working_3-way'!AA66+'OddsRatio_working_3-way'!AG66</f>
        <v>-0.62590356216526077</v>
      </c>
      <c r="AN66" s="11">
        <f>'OddsRatio_working_3-way'!AB66+'OddsRatio_working_3-way'!AH66</f>
        <v>-0.43476086294958394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1.0606644251148443</v>
      </c>
      <c r="AS66" s="11">
        <f>IF(('OddsRatio_working_3-way'!X66=0),IF(Q66&gt;0,-Q66^(1/3),(-Q66)^(1/3)),'OddsRatio_working_3-way'!AM66-'OddsRatio_working_3-way'!R66/3)</f>
        <v>-0.62590356216526077</v>
      </c>
      <c r="AT66" s="11">
        <f>IF(('OddsRatio_working_3-way'!X66=0),IF(Q66&gt;0,-Q66^(1/3),(-Q66)^(1/3)),'OddsRatio_working_3-way'!AN66-'OddsRatio_working_3-way'!R66/3)</f>
        <v>-0.43476086294958394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2.6</v>
      </c>
      <c r="B67" s="4">
        <f>IF('True_Odds_Calculator_3-way'!B66="","",'True_Odds_Calculator_3-way'!B66)</f>
        <v>3.12</v>
      </c>
      <c r="C67" s="4">
        <f>IF('True_Odds_Calculator_3-way'!C66="","",'True_Odds_Calculator_3-way'!C66)</f>
        <v>3</v>
      </c>
      <c r="D67" s="9">
        <f t="shared" si="13"/>
        <v>0.37113404305529357</v>
      </c>
      <c r="E67" s="9">
        <f t="shared" si="14"/>
        <v>0.30815324112412451</v>
      </c>
      <c r="F67" s="9">
        <f t="shared" si="15"/>
        <v>0.32071271582058208</v>
      </c>
      <c r="G67" s="9">
        <f t="shared" si="16"/>
        <v>1.0590276759706576</v>
      </c>
      <c r="H67" s="9">
        <f t="shared" si="17"/>
        <v>2.6944442815530523</v>
      </c>
      <c r="I67" s="9">
        <f t="shared" si="18"/>
        <v>3.2451386730577947</v>
      </c>
      <c r="J67" s="9">
        <f t="shared" si="19"/>
        <v>3.1180553519413148</v>
      </c>
      <c r="K67" s="11">
        <f t="shared" si="20"/>
        <v>0.38461538461538458</v>
      </c>
      <c r="L67" s="11">
        <f t="shared" si="21"/>
        <v>0.32051282051282048</v>
      </c>
      <c r="M67" s="11">
        <f t="shared" si="22"/>
        <v>0.33333333333333331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-0.2787639710716634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0.23504273504273498</v>
      </c>
      <c r="Q67" s="11">
        <f>2*'OddsRatio_working_3-way'!K67*'OddsRatio_working_3-way'!L67*'OddsRatio_working_3-way'!M67</f>
        <v>8.2182774490466778E-2</v>
      </c>
      <c r="R67" s="11">
        <f t="shared" si="23"/>
        <v>0</v>
      </c>
      <c r="S67" s="11">
        <f t="shared" si="24"/>
        <v>-0.84316037735849025</v>
      </c>
      <c r="T67" s="11">
        <f t="shared" si="25"/>
        <v>-0.29481132075471689</v>
      </c>
      <c r="U67" s="11">
        <f>'OddsRatio_working_3-way'!S67-'OddsRatio_working_3-way'!R67^2/3</f>
        <v>-0.84316037735849025</v>
      </c>
      <c r="V67" s="11">
        <f>'OddsRatio_working_3-way'!S67*'OddsRatio_working_3-way'!R67/3-2*'OddsRatio_working_3-way'!R67^3/27-'OddsRatio_working_3-way'!T67</f>
        <v>0.29481132075471689</v>
      </c>
      <c r="W67" s="11">
        <f>'OddsRatio_working_3-way'!V67^2+4*'OddsRatio_working_3-way'!U67^3/27</f>
        <v>-1.8891130186483446E-3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0.14899901666100762</v>
      </c>
      <c r="Y67" s="11">
        <f>IF('OddsRatio_working_3-way'!W67&gt;=0,IF('OddsRatio_working_3-way'!V67+SQRT('OddsRatio_working_3-way'!W67)&gt;0,0,PI()),ACOS('OddsRatio_working_3-way'!V67/(2*'OddsRatio_working_3-way'!X67)))</f>
        <v>0.14637520815136118</v>
      </c>
      <c r="Z67" s="11">
        <f>'OddsRatio_working_3-way'!X67^(1/3)*COS('OddsRatio_working_3-way'!Y67/3)</f>
        <v>0.52951383798532881</v>
      </c>
      <c r="AA67" s="11">
        <f>'OddsRatio_working_3-way'!X67^(1/3)*COS(('OddsRatio_working_3-way'!Y67+2*PI())/3)</f>
        <v>-0.28714923633941847</v>
      </c>
      <c r="AB67" s="11">
        <f>'OddsRatio_working_3-way'!X67^(1/3)*COS(('OddsRatio_working_3-way'!Y67+4*PI())/3)</f>
        <v>-0.24236460164591048</v>
      </c>
      <c r="AC67" s="11">
        <f>'OddsRatio_working_3-way'!X67^(1/3)*SIN('OddsRatio_working_3-way'!Y67/3)</f>
        <v>2.5856420895855964E-2</v>
      </c>
      <c r="AD67" s="11">
        <f>'OddsRatio_working_3-way'!X67^(1/3)*SIN(('OddsRatio_working_3-way'!Y67+2*PI())/3)</f>
        <v>0.44564422490276429</v>
      </c>
      <c r="AE67" s="11">
        <f>'OddsRatio_working_3-way'!X67^(1/3)*SIN(('OddsRatio_working_3-way'!Y67+4*PI())/3)</f>
        <v>-0.47150064579862017</v>
      </c>
      <c r="AF67" s="11">
        <f>-'OddsRatio_working_3-way'!U67/(3*'OddsRatio_working_3-way'!X67^(1/3))*COS(('OddsRatio_working_3-way'!Y67)/3)</f>
        <v>0.52951383798532892</v>
      </c>
      <c r="AG67" s="11">
        <f>-'OddsRatio_working_3-way'!U67/(3*'OddsRatio_working_3-way'!X67^(1/3))*COS(('OddsRatio_working_3-way'!Y67+2*PI())/3)</f>
        <v>-0.28714923633941852</v>
      </c>
      <c r="AH67" s="11">
        <f>-'OddsRatio_working_3-way'!U67/(3*'OddsRatio_working_3-way'!X67^(1/3))*COS(('OddsRatio_working_3-way'!Y67+4*PI())/3)</f>
        <v>-0.24236460164591053</v>
      </c>
      <c r="AI67" s="11">
        <f>'OddsRatio_working_3-way'!U67/(3*'OddsRatio_working_3-way'!X67^(1/3))*SIN(('OddsRatio_working_3-way'!Y67)/3)</f>
        <v>-2.5856420895855971E-2</v>
      </c>
      <c r="AJ67" s="11">
        <f>'OddsRatio_working_3-way'!U67/(3*'OddsRatio_working_3-way'!X67^(1/3))*SIN(('OddsRatio_working_3-way'!Y67+2*PI())/3)</f>
        <v>-0.44564422490276434</v>
      </c>
      <c r="AK67" s="11">
        <f>'OddsRatio_working_3-way'!U67/(3*'OddsRatio_working_3-way'!X67^(1/3))*SIN(('OddsRatio_working_3-way'!Y67+4*PI())/3)</f>
        <v>0.47150064579862028</v>
      </c>
      <c r="AL67" s="11">
        <f>'OddsRatio_working_3-way'!Z67+'OddsRatio_working_3-way'!AF67</f>
        <v>1.0590276759706576</v>
      </c>
      <c r="AM67" s="11">
        <f>'OddsRatio_working_3-way'!AA67+'OddsRatio_working_3-way'!AG67</f>
        <v>-0.57429847267883694</v>
      </c>
      <c r="AN67" s="11">
        <f>'OddsRatio_working_3-way'!AB67+'OddsRatio_working_3-way'!AH67</f>
        <v>-0.48472920329182101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1.0590276759706576</v>
      </c>
      <c r="AS67" s="11">
        <f>IF(('OddsRatio_working_3-way'!X67=0),IF(Q67&gt;0,-Q67^(1/3),(-Q67)^(1/3)),'OddsRatio_working_3-way'!AM67-'OddsRatio_working_3-way'!R67/3)</f>
        <v>-0.57429847267883694</v>
      </c>
      <c r="AT67" s="11">
        <f>IF(('OddsRatio_working_3-way'!X67=0),IF(Q67&gt;0,-Q67^(1/3),(-Q67)^(1/3)),'OddsRatio_working_3-way'!AN67-'OddsRatio_working_3-way'!R67/3)</f>
        <v>-0.48472920329182101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6.35</v>
      </c>
      <c r="B68" s="4">
        <f>IF('True_Odds_Calculator_3-way'!B67="","",'True_Odds_Calculator_3-way'!B67)</f>
        <v>3.97</v>
      </c>
      <c r="C68" s="4">
        <f>IF('True_Odds_Calculator_3-way'!C67="","",'True_Odds_Calculator_3-way'!C67)</f>
        <v>1.57</v>
      </c>
      <c r="D68" s="9">
        <f t="shared" ref="D68:D131" si="26">(K68/(AR68+K68-(AR68*K68)))</f>
        <v>0.14657250404371297</v>
      </c>
      <c r="E68" s="9">
        <f t="shared" ref="E68:E131" si="27">(L68/(AR68+L68-(AR68*L68)))</f>
        <v>0.23627601567297468</v>
      </c>
      <c r="F68" s="9">
        <f t="shared" ref="F68:F131" si="28">(M68/(AR68+M68-(AR68*M68)))</f>
        <v>0.61715148028331257</v>
      </c>
      <c r="G68" s="9">
        <f t="shared" ref="G68:G131" si="29">AR68</f>
        <v>1.0883293504701017</v>
      </c>
      <c r="H68" s="9">
        <f t="shared" ref="H68:H131" si="30">IF(A68="","",1/D68)</f>
        <v>6.8225620250150438</v>
      </c>
      <c r="I68" s="9">
        <f t="shared" ref="I68:I131" si="31">IF(B68="","",1/E68)</f>
        <v>4.2323381708962016</v>
      </c>
      <c r="J68" s="9">
        <f t="shared" ref="J68:J131" si="32">IF(C68="","",1/F68)</f>
        <v>1.6203477297679576</v>
      </c>
      <c r="K68" s="11">
        <f t="shared" ref="K68:K131" si="33">1/A68</f>
        <v>0.15748031496062992</v>
      </c>
      <c r="L68" s="11">
        <f t="shared" ref="L68:L131" si="34">1/B68</f>
        <v>0.25188916876574308</v>
      </c>
      <c r="M68" s="11">
        <f t="shared" ref="M68:M131" si="35">1/C68</f>
        <v>0.63694267515923564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-0.22883434273021386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0.22461454539620401</v>
      </c>
      <c r="Q68" s="11">
        <f>2*'OddsRatio_working_3-way'!K68*'OddsRatio_working_3-way'!L68*'OddsRatio_working_3-way'!M68</f>
        <v>5.0531956219618451E-2</v>
      </c>
      <c r="R68" s="11">
        <f t="shared" ref="R68:R131" si="36">O68/N68</f>
        <v>0</v>
      </c>
      <c r="S68" s="11">
        <f t="shared" ref="S68:S131" si="37">P68/N68</f>
        <v>-0.98155959772618218</v>
      </c>
      <c r="T68" s="11">
        <f t="shared" ref="T68:T131" si="38">Q68/N68</f>
        <v>-0.2208233065750691</v>
      </c>
      <c r="U68" s="11">
        <f>'OddsRatio_working_3-way'!S68-'OddsRatio_working_3-way'!R68^2/3</f>
        <v>-0.98155959772618218</v>
      </c>
      <c r="V68" s="11">
        <f>'OddsRatio_working_3-way'!S68*'OddsRatio_working_3-way'!R68/3-2*'OddsRatio_working_3-way'!R68^3/27-'OddsRatio_working_3-way'!T68</f>
        <v>0.2208233065750691</v>
      </c>
      <c r="W68" s="11">
        <f>'OddsRatio_working_3-way'!V68^2+4*'OddsRatio_working_3-way'!U68^3/27</f>
        <v>-9.1339684733498155E-2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0.18715142095389303</v>
      </c>
      <c r="Y68" s="11">
        <f>IF('OddsRatio_working_3-way'!W68&gt;=0,IF('OddsRatio_working_3-way'!V68+SQRT('OddsRatio_working_3-way'!W68)&gt;0,0,PI()),ACOS('OddsRatio_working_3-way'!V68/(2*'OddsRatio_working_3-way'!X68)))</f>
        <v>0.93978834368412012</v>
      </c>
      <c r="Z68" s="11">
        <f>'OddsRatio_working_3-way'!X68^(1/3)*COS('OddsRatio_working_3-way'!Y68/3)</f>
        <v>0.54416467523505085</v>
      </c>
      <c r="AA68" s="11">
        <f>'OddsRatio_working_3-way'!X68^(1/3)*COS(('OddsRatio_working_3-way'!Y68+2*PI())/3)</f>
        <v>-0.42473719047616953</v>
      </c>
      <c r="AB68" s="11">
        <f>'OddsRatio_working_3-way'!X68^(1/3)*COS(('OddsRatio_working_3-way'!Y68+4*PI())/3)</f>
        <v>-0.11942748475888147</v>
      </c>
      <c r="AC68" s="11">
        <f>'OddsRatio_working_3-way'!X68^(1/3)*SIN('OddsRatio_working_3-way'!Y68/3)</f>
        <v>0.17627064078208166</v>
      </c>
      <c r="AD68" s="11">
        <f>'OddsRatio_working_3-way'!X68^(1/3)*SIN(('OddsRatio_working_3-way'!Y68+2*PI())/3)</f>
        <v>0.38312511220462198</v>
      </c>
      <c r="AE68" s="11">
        <f>'OddsRatio_working_3-way'!X68^(1/3)*SIN(('OddsRatio_working_3-way'!Y68+4*PI())/3)</f>
        <v>-0.55939575298670374</v>
      </c>
      <c r="AF68" s="11">
        <f>-'OddsRatio_working_3-way'!U68/(3*'OddsRatio_working_3-way'!X68^(1/3))*COS(('OddsRatio_working_3-way'!Y68)/3)</f>
        <v>0.54416467523505085</v>
      </c>
      <c r="AG68" s="11">
        <f>-'OddsRatio_working_3-way'!U68/(3*'OddsRatio_working_3-way'!X68^(1/3))*COS(('OddsRatio_working_3-way'!Y68+2*PI())/3)</f>
        <v>-0.42473719047616953</v>
      </c>
      <c r="AH68" s="11">
        <f>-'OddsRatio_working_3-way'!U68/(3*'OddsRatio_working_3-way'!X68^(1/3))*COS(('OddsRatio_working_3-way'!Y68+4*PI())/3)</f>
        <v>-0.11942748475888147</v>
      </c>
      <c r="AI68" s="11">
        <f>'OddsRatio_working_3-way'!U68/(3*'OddsRatio_working_3-way'!X68^(1/3))*SIN(('OddsRatio_working_3-way'!Y68)/3)</f>
        <v>-0.17627064078208166</v>
      </c>
      <c r="AJ68" s="11">
        <f>'OddsRatio_working_3-way'!U68/(3*'OddsRatio_working_3-way'!X68^(1/3))*SIN(('OddsRatio_working_3-way'!Y68+2*PI())/3)</f>
        <v>-0.38312511220462198</v>
      </c>
      <c r="AK68" s="11">
        <f>'OddsRatio_working_3-way'!U68/(3*'OddsRatio_working_3-way'!X68^(1/3))*SIN(('OddsRatio_working_3-way'!Y68+4*PI())/3)</f>
        <v>0.55939575298670374</v>
      </c>
      <c r="AL68" s="11">
        <f>'OddsRatio_working_3-way'!Z68+'OddsRatio_working_3-way'!AF68</f>
        <v>1.0883293504701017</v>
      </c>
      <c r="AM68" s="11">
        <f>'OddsRatio_working_3-way'!AA68+'OddsRatio_working_3-way'!AG68</f>
        <v>-0.84947438095233907</v>
      </c>
      <c r="AN68" s="11">
        <f>'OddsRatio_working_3-way'!AB68+'OddsRatio_working_3-way'!AH68</f>
        <v>-0.23885496951776294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1.0883293504701017</v>
      </c>
      <c r="AS68" s="11">
        <f>IF(('OddsRatio_working_3-way'!X68=0),IF(Q68&gt;0,-Q68^(1/3),(-Q68)^(1/3)),'OddsRatio_working_3-way'!AM68-'OddsRatio_working_3-way'!R68/3)</f>
        <v>-0.84947438095233907</v>
      </c>
      <c r="AT68" s="11">
        <f>IF(('OddsRatio_working_3-way'!X68=0),IF(Q68&gt;0,-Q68^(1/3),(-Q68)^(1/3)),'OddsRatio_working_3-way'!AN68-'OddsRatio_working_3-way'!R68/3)</f>
        <v>-0.23885496951776294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1.58</v>
      </c>
      <c r="B69" s="4">
        <f>IF('True_Odds_Calculator_3-way'!B68="","",'True_Odds_Calculator_3-way'!B68)</f>
        <v>3.57</v>
      </c>
      <c r="C69" s="4">
        <f>IF('True_Odds_Calculator_3-way'!C68="","",'True_Odds_Calculator_3-way'!C68)</f>
        <v>6.7</v>
      </c>
      <c r="D69" s="9">
        <f t="shared" si="26"/>
        <v>0.60643708890914294</v>
      </c>
      <c r="E69" s="9">
        <f t="shared" si="27"/>
        <v>0.2580223312602965</v>
      </c>
      <c r="F69" s="9">
        <f t="shared" si="28"/>
        <v>0.13554057983056061</v>
      </c>
      <c r="G69" s="9">
        <f t="shared" si="29"/>
        <v>1.1189235547592977</v>
      </c>
      <c r="H69" s="9">
        <f t="shared" si="30"/>
        <v>1.6489756617603926</v>
      </c>
      <c r="I69" s="9">
        <f t="shared" si="31"/>
        <v>3.8756335357313945</v>
      </c>
      <c r="J69" s="9">
        <f t="shared" si="32"/>
        <v>7.3778642621279973</v>
      </c>
      <c r="K69" s="11">
        <f t="shared" si="33"/>
        <v>0.63291139240506322</v>
      </c>
      <c r="L69" s="11">
        <f t="shared" si="34"/>
        <v>0.28011204481792717</v>
      </c>
      <c r="M69" s="11">
        <f t="shared" si="35"/>
        <v>0.14925373134328357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-0.22482047797392146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0.23417642137149589</v>
      </c>
      <c r="Q69" s="11">
        <f>2*'OddsRatio_working_3-way'!K69*'OddsRatio_working_3-way'!L69*'OddsRatio_working_3-way'!M69</f>
        <v>5.2921225168699626E-2</v>
      </c>
      <c r="R69" s="11">
        <f t="shared" si="36"/>
        <v>0</v>
      </c>
      <c r="S69" s="11">
        <f t="shared" si="37"/>
        <v>-1.0416151743910966</v>
      </c>
      <c r="T69" s="11">
        <f t="shared" si="38"/>
        <v>-0.23539325974940031</v>
      </c>
      <c r="U69" s="11">
        <f>'OddsRatio_working_3-way'!S69-'OddsRatio_working_3-way'!R69^2/3</f>
        <v>-1.0416151743910966</v>
      </c>
      <c r="V69" s="11">
        <f>'OddsRatio_working_3-way'!S69*'OddsRatio_working_3-way'!R69/3-2*'OddsRatio_working_3-way'!R69^3/27-'OddsRatio_working_3-way'!T69</f>
        <v>0.23539325974940031</v>
      </c>
      <c r="W69" s="11">
        <f>'OddsRatio_working_3-way'!V69^2+4*'OddsRatio_working_3-way'!U69^3/27</f>
        <v>-0.11201417052342796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0.20458748572363647</v>
      </c>
      <c r="Y69" s="11">
        <f>IF('OddsRatio_working_3-way'!W69&gt;=0,IF('OddsRatio_working_3-way'!V69+SQRT('OddsRatio_working_3-way'!W69)&gt;0,0,PI()),ACOS('OddsRatio_working_3-way'!V69/(2*'OddsRatio_working_3-way'!X69)))</f>
        <v>0.95784069431897012</v>
      </c>
      <c r="Z69" s="11">
        <f>'OddsRatio_working_3-way'!X69^(1/3)*COS('OddsRatio_working_3-way'!Y69/3)</f>
        <v>0.55946177737964886</v>
      </c>
      <c r="AA69" s="11">
        <f>'OddsRatio_working_3-way'!X69^(1/3)*COS(('OddsRatio_working_3-way'!Y69+2*PI())/3)</f>
        <v>-0.43990480459431031</v>
      </c>
      <c r="AB69" s="11">
        <f>'OddsRatio_working_3-way'!X69^(1/3)*COS(('OddsRatio_working_3-way'!Y69+4*PI())/3)</f>
        <v>-0.11955697278533871</v>
      </c>
      <c r="AC69" s="11">
        <f>'OddsRatio_working_3-way'!X69^(1/3)*SIN('OddsRatio_working_3-way'!Y69/3)</f>
        <v>0.18495290692922287</v>
      </c>
      <c r="AD69" s="11">
        <f>'OddsRatio_working_3-way'!X69^(1/3)*SIN(('OddsRatio_working_3-way'!Y69+2*PI())/3)</f>
        <v>0.39203165819255875</v>
      </c>
      <c r="AE69" s="11">
        <f>'OddsRatio_working_3-way'!X69^(1/3)*SIN(('OddsRatio_working_3-way'!Y69+4*PI())/3)</f>
        <v>-0.57698456512178153</v>
      </c>
      <c r="AF69" s="11">
        <f>-'OddsRatio_working_3-way'!U69/(3*'OddsRatio_working_3-way'!X69^(1/3))*COS(('OddsRatio_working_3-way'!Y69)/3)</f>
        <v>0.55946177737964897</v>
      </c>
      <c r="AG69" s="11">
        <f>-'OddsRatio_working_3-way'!U69/(3*'OddsRatio_working_3-way'!X69^(1/3))*COS(('OddsRatio_working_3-way'!Y69+2*PI())/3)</f>
        <v>-0.43990480459431036</v>
      </c>
      <c r="AH69" s="11">
        <f>-'OddsRatio_working_3-way'!U69/(3*'OddsRatio_working_3-way'!X69^(1/3))*COS(('OddsRatio_working_3-way'!Y69+4*PI())/3)</f>
        <v>-0.11955697278533872</v>
      </c>
      <c r="AI69" s="11">
        <f>'OddsRatio_working_3-way'!U69/(3*'OddsRatio_working_3-way'!X69^(1/3))*SIN(('OddsRatio_working_3-way'!Y69)/3)</f>
        <v>-0.18495290692922292</v>
      </c>
      <c r="AJ69" s="11">
        <f>'OddsRatio_working_3-way'!U69/(3*'OddsRatio_working_3-way'!X69^(1/3))*SIN(('OddsRatio_working_3-way'!Y69+2*PI())/3)</f>
        <v>-0.39203165819255881</v>
      </c>
      <c r="AK69" s="11">
        <f>'OddsRatio_working_3-way'!U69/(3*'OddsRatio_working_3-way'!X69^(1/3))*SIN(('OddsRatio_working_3-way'!Y69+4*PI())/3)</f>
        <v>0.57698456512178165</v>
      </c>
      <c r="AL69" s="11">
        <f>'OddsRatio_working_3-way'!Z69+'OddsRatio_working_3-way'!AF69</f>
        <v>1.1189235547592977</v>
      </c>
      <c r="AM69" s="11">
        <f>'OddsRatio_working_3-way'!AA69+'OddsRatio_working_3-way'!AG69</f>
        <v>-0.87980960918862072</v>
      </c>
      <c r="AN69" s="11">
        <f>'OddsRatio_working_3-way'!AB69+'OddsRatio_working_3-way'!AH69</f>
        <v>-0.23911394557067744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1.1189235547592977</v>
      </c>
      <c r="AS69" s="11">
        <f>IF(('OddsRatio_working_3-way'!X69=0),IF(Q69&gt;0,-Q69^(1/3),(-Q69)^(1/3)),'OddsRatio_working_3-way'!AM69-'OddsRatio_working_3-way'!R69/3)</f>
        <v>-0.87980960918862072</v>
      </c>
      <c r="AT69" s="11">
        <f>IF(('OddsRatio_working_3-way'!X69=0),IF(Q69&gt;0,-Q69^(1/3),(-Q69)^(1/3)),'OddsRatio_working_3-way'!AN69-'OddsRatio_working_3-way'!R69/3)</f>
        <v>-0.23911394557067744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1.9</v>
      </c>
      <c r="B70" s="4">
        <f>IF('True_Odds_Calculator_3-way'!B69="","",'True_Odds_Calculator_3-way'!B69)</f>
        <v>3.39</v>
      </c>
      <c r="C70" s="4">
        <f>IF('True_Odds_Calculator_3-way'!C69="","",'True_Odds_Calculator_3-way'!C69)</f>
        <v>4.2300000000000004</v>
      </c>
      <c r="D70" s="9">
        <f t="shared" si="26"/>
        <v>0.50343552315593143</v>
      </c>
      <c r="E70" s="9">
        <f t="shared" si="27"/>
        <v>0.27629562837921928</v>
      </c>
      <c r="F70" s="9">
        <f t="shared" si="28"/>
        <v>0.22026884846484912</v>
      </c>
      <c r="G70" s="9">
        <f t="shared" si="29"/>
        <v>1.0959463173075055</v>
      </c>
      <c r="H70" s="9">
        <f t="shared" si="30"/>
        <v>1.9863516855767553</v>
      </c>
      <c r="I70" s="9">
        <f t="shared" si="31"/>
        <v>3.6193116983649385</v>
      </c>
      <c r="J70" s="9">
        <f t="shared" si="32"/>
        <v>4.5399066049032424</v>
      </c>
      <c r="K70" s="11">
        <f t="shared" si="33"/>
        <v>0.52631578947368418</v>
      </c>
      <c r="L70" s="11">
        <f t="shared" si="34"/>
        <v>0.29498525073746312</v>
      </c>
      <c r="M70" s="11">
        <f t="shared" si="35"/>
        <v>0.23640661938534277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-0.25500533483964094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0.23930618823046651</v>
      </c>
      <c r="Q70" s="11">
        <f>2*'OddsRatio_working_3-way'!K70*'OddsRatio_working_3-way'!L70*'OddsRatio_working_3-way'!M70</f>
        <v>7.3406806205664574E-2</v>
      </c>
      <c r="R70" s="11">
        <f t="shared" si="36"/>
        <v>0</v>
      </c>
      <c r="S70" s="11">
        <f t="shared" si="37"/>
        <v>-0.93843600715629427</v>
      </c>
      <c r="T70" s="11">
        <f t="shared" si="38"/>
        <v>-0.28786380587616389</v>
      </c>
      <c r="U70" s="11">
        <f>'OddsRatio_working_3-way'!S70-'OddsRatio_working_3-way'!R70^2/3</f>
        <v>-0.93843600715629427</v>
      </c>
      <c r="V70" s="11">
        <f>'OddsRatio_working_3-way'!S70*'OddsRatio_working_3-way'!R70/3-2*'OddsRatio_working_3-way'!R70^3/27-'OddsRatio_working_3-way'!T70</f>
        <v>0.28786380587616389</v>
      </c>
      <c r="W70" s="11">
        <f>'OddsRatio_working_3-way'!V70^2+4*'OddsRatio_working_3-way'!U70^3/27</f>
        <v>-3.9570734728987728E-2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0.17495449798626034</v>
      </c>
      <c r="Y70" s="11">
        <f>IF('OddsRatio_working_3-way'!W70&gt;=0,IF('OddsRatio_working_3-way'!V70+SQRT('OddsRatio_working_3-way'!W70)&gt;0,0,PI()),ACOS('OddsRatio_working_3-way'!V70/(2*'OddsRatio_working_3-way'!X70)))</f>
        <v>0.60468375694681331</v>
      </c>
      <c r="Z70" s="11">
        <f>'OddsRatio_working_3-way'!X70^(1/3)*COS('OddsRatio_working_3-way'!Y70/3)</f>
        <v>0.54797315865375273</v>
      </c>
      <c r="AA70" s="11">
        <f>'OddsRatio_working_3-way'!X70^(1/3)*COS(('OddsRatio_working_3-way'!Y70+2*PI())/3)</f>
        <v>-0.37095598086852483</v>
      </c>
      <c r="AB70" s="11">
        <f>'OddsRatio_working_3-way'!X70^(1/3)*COS(('OddsRatio_working_3-way'!Y70+4*PI())/3)</f>
        <v>-0.17701717778522799</v>
      </c>
      <c r="AC70" s="11">
        <f>'OddsRatio_working_3-way'!X70^(1/3)*SIN('OddsRatio_working_3-way'!Y70/3)</f>
        <v>0.11197062016645527</v>
      </c>
      <c r="AD70" s="11">
        <f>'OddsRatio_working_3-way'!X70^(1/3)*SIN(('OddsRatio_working_3-way'!Y70+2*PI())/3)</f>
        <v>0.41857336590292277</v>
      </c>
      <c r="AE70" s="11">
        <f>'OddsRatio_working_3-way'!X70^(1/3)*SIN(('OddsRatio_working_3-way'!Y70+4*PI())/3)</f>
        <v>-0.53054398606937803</v>
      </c>
      <c r="AF70" s="11">
        <f>-'OddsRatio_working_3-way'!U70/(3*'OddsRatio_working_3-way'!X70^(1/3))*COS(('OddsRatio_working_3-way'!Y70)/3)</f>
        <v>0.54797315865375273</v>
      </c>
      <c r="AG70" s="11">
        <f>-'OddsRatio_working_3-way'!U70/(3*'OddsRatio_working_3-way'!X70^(1/3))*COS(('OddsRatio_working_3-way'!Y70+2*PI())/3)</f>
        <v>-0.37095598086852483</v>
      </c>
      <c r="AH70" s="11">
        <f>-'OddsRatio_working_3-way'!U70/(3*'OddsRatio_working_3-way'!X70^(1/3))*COS(('OddsRatio_working_3-way'!Y70+4*PI())/3)</f>
        <v>-0.17701717778522799</v>
      </c>
      <c r="AI70" s="11">
        <f>'OddsRatio_working_3-way'!U70/(3*'OddsRatio_working_3-way'!X70^(1/3))*SIN(('OddsRatio_working_3-way'!Y70)/3)</f>
        <v>-0.11197062016645527</v>
      </c>
      <c r="AJ70" s="11">
        <f>'OddsRatio_working_3-way'!U70/(3*'OddsRatio_working_3-way'!X70^(1/3))*SIN(('OddsRatio_working_3-way'!Y70+2*PI())/3)</f>
        <v>-0.41857336590292277</v>
      </c>
      <c r="AK70" s="11">
        <f>'OddsRatio_working_3-way'!U70/(3*'OddsRatio_working_3-way'!X70^(1/3))*SIN(('OddsRatio_working_3-way'!Y70+4*PI())/3)</f>
        <v>0.53054398606937803</v>
      </c>
      <c r="AL70" s="11">
        <f>'OddsRatio_working_3-way'!Z70+'OddsRatio_working_3-way'!AF70</f>
        <v>1.0959463173075055</v>
      </c>
      <c r="AM70" s="11">
        <f>'OddsRatio_working_3-way'!AA70+'OddsRatio_working_3-way'!AG70</f>
        <v>-0.74191196173704965</v>
      </c>
      <c r="AN70" s="11">
        <f>'OddsRatio_working_3-way'!AB70+'OddsRatio_working_3-way'!AH70</f>
        <v>-0.35403435557045598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1.0959463173075055</v>
      </c>
      <c r="AS70" s="11">
        <f>IF(('OddsRatio_working_3-way'!X70=0),IF(Q70&gt;0,-Q70^(1/3),(-Q70)^(1/3)),'OddsRatio_working_3-way'!AM70-'OddsRatio_working_3-way'!R70/3)</f>
        <v>-0.74191196173704965</v>
      </c>
      <c r="AT70" s="11">
        <f>IF(('OddsRatio_working_3-way'!X70=0),IF(Q70&gt;0,-Q70^(1/3),(-Q70)^(1/3)),'OddsRatio_working_3-way'!AN70-'OddsRatio_working_3-way'!R70/3)</f>
        <v>-0.35403435557045598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3.56</v>
      </c>
      <c r="B71" s="4">
        <f>IF('True_Odds_Calculator_3-way'!B70="","",'True_Odds_Calculator_3-way'!B70)</f>
        <v>3.06</v>
      </c>
      <c r="C71" s="4">
        <f>IF('True_Odds_Calculator_3-way'!C70="","",'True_Odds_Calculator_3-way'!C70)</f>
        <v>2.29</v>
      </c>
      <c r="D71" s="9">
        <f t="shared" si="26"/>
        <v>0.26754398308400867</v>
      </c>
      <c r="E71" s="9">
        <f t="shared" si="27"/>
        <v>0.31220774051985067</v>
      </c>
      <c r="F71" s="9">
        <f t="shared" si="28"/>
        <v>0.42024827639614093</v>
      </c>
      <c r="G71" s="9">
        <f t="shared" si="29"/>
        <v>1.0694153099977173</v>
      </c>
      <c r="H71" s="9">
        <f t="shared" si="30"/>
        <v>3.7377031935941556</v>
      </c>
      <c r="I71" s="9">
        <f t="shared" si="31"/>
        <v>3.2029955385952977</v>
      </c>
      <c r="J71" s="9">
        <f t="shared" si="32"/>
        <v>2.3795457498970549</v>
      </c>
      <c r="K71" s="11">
        <f t="shared" si="33"/>
        <v>0.2808988764044944</v>
      </c>
      <c r="L71" s="11">
        <f t="shared" si="34"/>
        <v>0.32679738562091504</v>
      </c>
      <c r="M71" s="11">
        <f t="shared" si="35"/>
        <v>0.4366812227074236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-0.27270304618584607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0.23690846241838082</v>
      </c>
      <c r="Q71" s="11">
        <f>2*'OddsRatio_working_3-way'!K71*'OddsRatio_working_3-way'!L71*'OddsRatio_working_3-way'!M71</f>
        <v>8.0172068500298094E-2</v>
      </c>
      <c r="R71" s="11">
        <f t="shared" si="36"/>
        <v>0</v>
      </c>
      <c r="S71" s="11">
        <f t="shared" si="37"/>
        <v>-0.86874153307744362</v>
      </c>
      <c r="T71" s="11">
        <f t="shared" si="38"/>
        <v>-0.29399036652366961</v>
      </c>
      <c r="U71" s="11">
        <f>'OddsRatio_working_3-way'!S71-'OddsRatio_working_3-way'!R71^2/3</f>
        <v>-0.86874153307744362</v>
      </c>
      <c r="V71" s="11">
        <f>'OddsRatio_working_3-way'!S71*'OddsRatio_working_3-way'!R71/3-2*'OddsRatio_working_3-way'!R71^3/27-'OddsRatio_working_3-way'!T71</f>
        <v>0.29399036652366961</v>
      </c>
      <c r="W71" s="11">
        <f>'OddsRatio_working_3-way'!V71^2+4*'OddsRatio_working_3-way'!U71^3/27</f>
        <v>-1.0702928202336995E-2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0.15583104938607276</v>
      </c>
      <c r="Y71" s="11">
        <f>IF('OddsRatio_working_3-way'!W71&gt;=0,IF('OddsRatio_working_3-way'!V71+SQRT('OddsRatio_working_3-way'!W71)&gt;0,0,PI()),ACOS('OddsRatio_working_3-way'!V71/(2*'OddsRatio_working_3-way'!X71)))</f>
        <v>0.33836570133146449</v>
      </c>
      <c r="Z71" s="11">
        <f>'OddsRatio_working_3-way'!X71^(1/3)*COS('OddsRatio_working_3-way'!Y71/3)</f>
        <v>0.53470765499885864</v>
      </c>
      <c r="AA71" s="11">
        <f>'OddsRatio_working_3-way'!X71^(1/3)*COS(('OddsRatio_working_3-way'!Y71+2*PI())/3)</f>
        <v>-0.31980548174957729</v>
      </c>
      <c r="AB71" s="11">
        <f>'OddsRatio_working_3-way'!X71^(1/3)*COS(('OddsRatio_working_3-way'!Y71+4*PI())/3)</f>
        <v>-0.21490217324928149</v>
      </c>
      <c r="AC71" s="11">
        <f>'OddsRatio_working_3-way'!X71^(1/3)*SIN('OddsRatio_working_3-way'!Y71/3)</f>
        <v>6.0565953401528191E-2</v>
      </c>
      <c r="AD71" s="11">
        <f>'OddsRatio_working_3-way'!X71^(1/3)*SIN(('OddsRatio_working_3-way'!Y71+2*PI())/3)</f>
        <v>0.43278743612625281</v>
      </c>
      <c r="AE71" s="11">
        <f>'OddsRatio_working_3-way'!X71^(1/3)*SIN(('OddsRatio_working_3-way'!Y71+4*PI())/3)</f>
        <v>-0.49335338952778096</v>
      </c>
      <c r="AF71" s="11">
        <f>-'OddsRatio_working_3-way'!U71/(3*'OddsRatio_working_3-way'!X71^(1/3))*COS(('OddsRatio_working_3-way'!Y71)/3)</f>
        <v>0.53470765499885864</v>
      </c>
      <c r="AG71" s="11">
        <f>-'OddsRatio_working_3-way'!U71/(3*'OddsRatio_working_3-way'!X71^(1/3))*COS(('OddsRatio_working_3-way'!Y71+2*PI())/3)</f>
        <v>-0.31980548174957729</v>
      </c>
      <c r="AH71" s="11">
        <f>-'OddsRatio_working_3-way'!U71/(3*'OddsRatio_working_3-way'!X71^(1/3))*COS(('OddsRatio_working_3-way'!Y71+4*PI())/3)</f>
        <v>-0.21490217324928149</v>
      </c>
      <c r="AI71" s="11">
        <f>'OddsRatio_working_3-way'!U71/(3*'OddsRatio_working_3-way'!X71^(1/3))*SIN(('OddsRatio_working_3-way'!Y71)/3)</f>
        <v>-6.0565953401528191E-2</v>
      </c>
      <c r="AJ71" s="11">
        <f>'OddsRatio_working_3-way'!U71/(3*'OddsRatio_working_3-way'!X71^(1/3))*SIN(('OddsRatio_working_3-way'!Y71+2*PI())/3)</f>
        <v>-0.43278743612625281</v>
      </c>
      <c r="AK71" s="11">
        <f>'OddsRatio_working_3-way'!U71/(3*'OddsRatio_working_3-way'!X71^(1/3))*SIN(('OddsRatio_working_3-way'!Y71+4*PI())/3)</f>
        <v>0.49335338952778096</v>
      </c>
      <c r="AL71" s="11">
        <f>'OddsRatio_working_3-way'!Z71+'OddsRatio_working_3-way'!AF71</f>
        <v>1.0694153099977173</v>
      </c>
      <c r="AM71" s="11">
        <f>'OddsRatio_working_3-way'!AA71+'OddsRatio_working_3-way'!AG71</f>
        <v>-0.63961096349915458</v>
      </c>
      <c r="AN71" s="11">
        <f>'OddsRatio_working_3-way'!AB71+'OddsRatio_working_3-way'!AH71</f>
        <v>-0.42980434649856297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1.0694153099977173</v>
      </c>
      <c r="AS71" s="11">
        <f>IF(('OddsRatio_working_3-way'!X71=0),IF(Q71&gt;0,-Q71^(1/3),(-Q71)^(1/3)),'OddsRatio_working_3-way'!AM71-'OddsRatio_working_3-way'!R71/3)</f>
        <v>-0.63961096349915458</v>
      </c>
      <c r="AT71" s="11">
        <f>IF(('OddsRatio_working_3-way'!X71=0),IF(Q71&gt;0,-Q71^(1/3),(-Q71)^(1/3)),'OddsRatio_working_3-way'!AN71-'OddsRatio_working_3-way'!R71/3)</f>
        <v>-0.42980434649856297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3.96</v>
      </c>
      <c r="B72" s="4">
        <f>IF('True_Odds_Calculator_3-way'!B71="","",'True_Odds_Calculator_3-way'!B71)</f>
        <v>3.57</v>
      </c>
      <c r="C72" s="4">
        <f>IF('True_Odds_Calculator_3-way'!C71="","",'True_Odds_Calculator_3-way'!C71)</f>
        <v>1.94</v>
      </c>
      <c r="D72" s="9">
        <f t="shared" si="26"/>
        <v>0.23846114307752153</v>
      </c>
      <c r="E72" s="9">
        <f t="shared" si="27"/>
        <v>0.26505633660574124</v>
      </c>
      <c r="F72" s="9">
        <f t="shared" si="28"/>
        <v>0.49648252031673723</v>
      </c>
      <c r="G72" s="9">
        <f t="shared" si="29"/>
        <v>1.0789038311728227</v>
      </c>
      <c r="H72" s="9">
        <f t="shared" si="30"/>
        <v>4.1935553402715557</v>
      </c>
      <c r="I72" s="9">
        <f t="shared" si="31"/>
        <v>3.7727828461141555</v>
      </c>
      <c r="J72" s="9">
        <f t="shared" si="32"/>
        <v>2.0141696013024539</v>
      </c>
      <c r="K72" s="11">
        <f t="shared" si="33"/>
        <v>0.25252525252525254</v>
      </c>
      <c r="L72" s="11">
        <f t="shared" si="34"/>
        <v>0.28011204481792717</v>
      </c>
      <c r="M72" s="11">
        <f t="shared" si="35"/>
        <v>0.51546391752577325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-0.26072792961816627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0.23590608793762219</v>
      </c>
      <c r="Q72" s="11">
        <f>2*'OddsRatio_working_3-way'!K72*'OddsRatio_working_3-way'!L72*'OddsRatio_working_3-way'!M72</f>
        <v>7.2923056549496837E-2</v>
      </c>
      <c r="R72" s="11">
        <f t="shared" si="36"/>
        <v>0</v>
      </c>
      <c r="S72" s="11">
        <f t="shared" si="37"/>
        <v>-0.90479791820962396</v>
      </c>
      <c r="T72" s="11">
        <f t="shared" si="38"/>
        <v>-0.27969023746819915</v>
      </c>
      <c r="U72" s="11">
        <f>'OddsRatio_working_3-way'!S72-'OddsRatio_working_3-way'!R72^2/3</f>
        <v>-0.90479791820962396</v>
      </c>
      <c r="V72" s="11">
        <f>'OddsRatio_working_3-way'!S72*'OddsRatio_working_3-way'!R72/3-2*'OddsRatio_working_3-way'!R72^3/27-'OddsRatio_working_3-way'!T72</f>
        <v>0.27969023746819915</v>
      </c>
      <c r="W72" s="11">
        <f>'OddsRatio_working_3-way'!V72^2+4*'OddsRatio_working_3-way'!U72^3/27</f>
        <v>-3.1509845990797189E-2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0.16563248090713883</v>
      </c>
      <c r="Y72" s="11">
        <f>IF('OddsRatio_working_3-way'!W72&gt;=0,IF('OddsRatio_working_3-way'!V72+SQRT('OddsRatio_working_3-way'!W72)&gt;0,0,PI()),ACOS('OddsRatio_working_3-way'!V72/(2*'OddsRatio_working_3-way'!X72)))</f>
        <v>0.56552059510685804</v>
      </c>
      <c r="Z72" s="11">
        <f>'OddsRatio_working_3-way'!X72^(1/3)*COS('OddsRatio_working_3-way'!Y72/3)</f>
        <v>0.53945191558641148</v>
      </c>
      <c r="AA72" s="11">
        <f>'OddsRatio_working_3-way'!X72^(1/3)*COS(('OddsRatio_working_3-way'!Y72+2*PI())/3)</f>
        <v>-0.35885060438447935</v>
      </c>
      <c r="AB72" s="11">
        <f>'OddsRatio_working_3-way'!X72^(1/3)*COS(('OddsRatio_working_3-way'!Y72+4*PI())/3)</f>
        <v>-0.18060131120193224</v>
      </c>
      <c r="AC72" s="11">
        <f>'OddsRatio_working_3-way'!X72^(1/3)*SIN('OddsRatio_working_3-way'!Y72/3)</f>
        <v>0.10291227740180427</v>
      </c>
      <c r="AD72" s="11">
        <f>'OddsRatio_working_3-way'!X72^(1/3)*SIN(('OddsRatio_working_3-way'!Y72+2*PI())/3)</f>
        <v>0.41572292431710883</v>
      </c>
      <c r="AE72" s="11">
        <f>'OddsRatio_working_3-way'!X72^(1/3)*SIN(('OddsRatio_working_3-way'!Y72+4*PI())/3)</f>
        <v>-0.51863520171891297</v>
      </c>
      <c r="AF72" s="11">
        <f>-'OddsRatio_working_3-way'!U72/(3*'OddsRatio_working_3-way'!X72^(1/3))*COS(('OddsRatio_working_3-way'!Y72)/3)</f>
        <v>0.53945191558641126</v>
      </c>
      <c r="AG72" s="11">
        <f>-'OddsRatio_working_3-way'!U72/(3*'OddsRatio_working_3-way'!X72^(1/3))*COS(('OddsRatio_working_3-way'!Y72+2*PI())/3)</f>
        <v>-0.35885060438447924</v>
      </c>
      <c r="AH72" s="11">
        <f>-'OddsRatio_working_3-way'!U72/(3*'OddsRatio_working_3-way'!X72^(1/3))*COS(('OddsRatio_working_3-way'!Y72+4*PI())/3)</f>
        <v>-0.18060131120193215</v>
      </c>
      <c r="AI72" s="11">
        <f>'OddsRatio_working_3-way'!U72/(3*'OddsRatio_working_3-way'!X72^(1/3))*SIN(('OddsRatio_working_3-way'!Y72)/3)</f>
        <v>-0.10291227740180423</v>
      </c>
      <c r="AJ72" s="11">
        <f>'OddsRatio_working_3-way'!U72/(3*'OddsRatio_working_3-way'!X72^(1/3))*SIN(('OddsRatio_working_3-way'!Y72+2*PI())/3)</f>
        <v>-0.41572292431710867</v>
      </c>
      <c r="AK72" s="11">
        <f>'OddsRatio_working_3-way'!U72/(3*'OddsRatio_working_3-way'!X72^(1/3))*SIN(('OddsRatio_working_3-way'!Y72+4*PI())/3)</f>
        <v>0.51863520171891275</v>
      </c>
      <c r="AL72" s="11">
        <f>'OddsRatio_working_3-way'!Z72+'OddsRatio_working_3-way'!AF72</f>
        <v>1.0789038311728227</v>
      </c>
      <c r="AM72" s="11">
        <f>'OddsRatio_working_3-way'!AA72+'OddsRatio_working_3-way'!AG72</f>
        <v>-0.7177012087689586</v>
      </c>
      <c r="AN72" s="11">
        <f>'OddsRatio_working_3-way'!AB72+'OddsRatio_working_3-way'!AH72</f>
        <v>-0.36120262240386436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1.0789038311728227</v>
      </c>
      <c r="AS72" s="11">
        <f>IF(('OddsRatio_working_3-way'!X72=0),IF(Q72&gt;0,-Q72^(1/3),(-Q72)^(1/3)),'OddsRatio_working_3-way'!AM72-'OddsRatio_working_3-way'!R72/3)</f>
        <v>-0.7177012087689586</v>
      </c>
      <c r="AT72" s="11">
        <f>IF(('OddsRatio_working_3-way'!X72=0),IF(Q72&gt;0,-Q72^(1/3),(-Q72)^(1/3)),'OddsRatio_working_3-way'!AN72-'OddsRatio_working_3-way'!R72/3)</f>
        <v>-0.36120262240386436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5.82</v>
      </c>
      <c r="B73" s="4">
        <f>IF('True_Odds_Calculator_3-way'!B72="","",'True_Odds_Calculator_3-way'!B72)</f>
        <v>4.88</v>
      </c>
      <c r="C73" s="4">
        <f>IF('True_Odds_Calculator_3-way'!C72="","",'True_Odds_Calculator_3-way'!C72)</f>
        <v>1.48</v>
      </c>
      <c r="D73" s="9">
        <f t="shared" si="26"/>
        <v>0.15791234655277925</v>
      </c>
      <c r="E73" s="9">
        <f t="shared" si="27"/>
        <v>0.18894111933027544</v>
      </c>
      <c r="F73" s="9">
        <f t="shared" si="28"/>
        <v>0.65314653411694534</v>
      </c>
      <c r="G73" s="9">
        <f t="shared" si="29"/>
        <v>1.1063541632863982</v>
      </c>
      <c r="H73" s="9">
        <f t="shared" si="30"/>
        <v>6.3326270670404403</v>
      </c>
      <c r="I73" s="9">
        <f t="shared" si="31"/>
        <v>5.2926541535512257</v>
      </c>
      <c r="J73" s="9">
        <f t="shared" si="32"/>
        <v>1.531049998377471</v>
      </c>
      <c r="K73" s="11">
        <f t="shared" si="33"/>
        <v>0.1718213058419244</v>
      </c>
      <c r="L73" s="11">
        <f t="shared" si="34"/>
        <v>0.20491803278688525</v>
      </c>
      <c r="M73" s="11">
        <f t="shared" si="35"/>
        <v>0.67567567567567566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-0.21355782011519708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0.21839272092778939</v>
      </c>
      <c r="Q73" s="11">
        <f>2*'OddsRatio_working_3-way'!K73*'OddsRatio_working_3-way'!L73*'OddsRatio_working_3-way'!M73</f>
        <v>4.758011349189311E-2</v>
      </c>
      <c r="R73" s="11">
        <f t="shared" si="36"/>
        <v>0</v>
      </c>
      <c r="S73" s="11">
        <f t="shared" si="37"/>
        <v>-1.0226397741369726</v>
      </c>
      <c r="T73" s="11">
        <f t="shared" si="38"/>
        <v>-0.22279733641328381</v>
      </c>
      <c r="U73" s="11">
        <f>'OddsRatio_working_3-way'!S73-'OddsRatio_working_3-way'!R73^2/3</f>
        <v>-1.0226397741369726</v>
      </c>
      <c r="V73" s="11">
        <f>'OddsRatio_working_3-way'!S73*'OddsRatio_working_3-way'!R73/3-2*'OddsRatio_working_3-way'!R73^3/27-'OddsRatio_working_3-way'!T73</f>
        <v>0.22279733641328381</v>
      </c>
      <c r="W73" s="11">
        <f>'OddsRatio_working_3-way'!V73^2+4*'OddsRatio_working_3-way'!U73^3/27</f>
        <v>-0.10880114018466799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0.19902248195714092</v>
      </c>
      <c r="Y73" s="11">
        <f>IF('OddsRatio_working_3-way'!W73&gt;=0,IF('OddsRatio_working_3-way'!V73+SQRT('OddsRatio_working_3-way'!W73)&gt;0,0,PI()),ACOS('OddsRatio_working_3-way'!V73/(2*'OddsRatio_working_3-way'!X73)))</f>
        <v>0.97673750946107862</v>
      </c>
      <c r="Z73" s="11">
        <f>'OddsRatio_working_3-way'!X73^(1/3)*COS('OddsRatio_working_3-way'!Y73/3)</f>
        <v>0.55317708164319923</v>
      </c>
      <c r="AA73" s="11">
        <f>'OddsRatio_working_3-way'!X73^(1/3)*COS(('OddsRatio_working_3-way'!Y73+2*PI())/3)</f>
        <v>-0.4383175759166566</v>
      </c>
      <c r="AB73" s="11">
        <f>'OddsRatio_working_3-way'!X73^(1/3)*COS(('OddsRatio_working_3-way'!Y73+4*PI())/3)</f>
        <v>-0.11485950572654285</v>
      </c>
      <c r="AC73" s="11">
        <f>'OddsRatio_working_3-way'!X73^(1/3)*SIN('OddsRatio_working_3-way'!Y73/3)</f>
        <v>0.18674860389581907</v>
      </c>
      <c r="AD73" s="11">
        <f>'OddsRatio_working_3-way'!X73^(1/3)*SIN(('OddsRatio_working_3-way'!Y73+2*PI())/3)</f>
        <v>0.38569110354643948</v>
      </c>
      <c r="AE73" s="11">
        <f>'OddsRatio_working_3-way'!X73^(1/3)*SIN(('OddsRatio_working_3-way'!Y73+4*PI())/3)</f>
        <v>-0.57243970744225858</v>
      </c>
      <c r="AF73" s="11">
        <f>-'OddsRatio_working_3-way'!U73/(3*'OddsRatio_working_3-way'!X73^(1/3))*COS(('OddsRatio_working_3-way'!Y73)/3)</f>
        <v>0.55317708164319912</v>
      </c>
      <c r="AG73" s="11">
        <f>-'OddsRatio_working_3-way'!U73/(3*'OddsRatio_working_3-way'!X73^(1/3))*COS(('OddsRatio_working_3-way'!Y73+2*PI())/3)</f>
        <v>-0.43831757591665649</v>
      </c>
      <c r="AH73" s="11">
        <f>-'OddsRatio_working_3-way'!U73/(3*'OddsRatio_working_3-way'!X73^(1/3))*COS(('OddsRatio_working_3-way'!Y73+4*PI())/3)</f>
        <v>-0.11485950572654283</v>
      </c>
      <c r="AI73" s="11">
        <f>'OddsRatio_working_3-way'!U73/(3*'OddsRatio_working_3-way'!X73^(1/3))*SIN(('OddsRatio_working_3-way'!Y73)/3)</f>
        <v>-0.18674860389581902</v>
      </c>
      <c r="AJ73" s="11">
        <f>'OddsRatio_working_3-way'!U73/(3*'OddsRatio_working_3-way'!X73^(1/3))*SIN(('OddsRatio_working_3-way'!Y73+2*PI())/3)</f>
        <v>-0.38569110354643943</v>
      </c>
      <c r="AK73" s="11">
        <f>'OddsRatio_working_3-way'!U73/(3*'OddsRatio_working_3-way'!X73^(1/3))*SIN(('OddsRatio_working_3-way'!Y73+4*PI())/3)</f>
        <v>0.57243970744225847</v>
      </c>
      <c r="AL73" s="11">
        <f>'OddsRatio_working_3-way'!Z73+'OddsRatio_working_3-way'!AF73</f>
        <v>1.1063541632863982</v>
      </c>
      <c r="AM73" s="11">
        <f>'OddsRatio_working_3-way'!AA73+'OddsRatio_working_3-way'!AG73</f>
        <v>-0.87663515183331309</v>
      </c>
      <c r="AN73" s="11">
        <f>'OddsRatio_working_3-way'!AB73+'OddsRatio_working_3-way'!AH73</f>
        <v>-0.22971901145308568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1.1063541632863982</v>
      </c>
      <c r="AS73" s="11">
        <f>IF(('OddsRatio_working_3-way'!X73=0),IF(Q73&gt;0,-Q73^(1/3),(-Q73)^(1/3)),'OddsRatio_working_3-way'!AM73-'OddsRatio_working_3-way'!R73/3)</f>
        <v>-0.87663515183331309</v>
      </c>
      <c r="AT73" s="11">
        <f>IF(('OddsRatio_working_3-way'!X73=0),IF(Q73&gt;0,-Q73^(1/3),(-Q73)^(1/3)),'OddsRatio_working_3-way'!AN73-'OddsRatio_working_3-way'!R73/3)</f>
        <v>-0.22971901145308568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1.67</v>
      </c>
      <c r="B74" s="4">
        <f>IF('True_Odds_Calculator_3-way'!B73="","",'True_Odds_Calculator_3-way'!B73)</f>
        <v>4.21</v>
      </c>
      <c r="C74" s="4">
        <f>IF('True_Odds_Calculator_3-way'!C73="","",'True_Odds_Calculator_3-way'!C73)</f>
        <v>4.6900000000000004</v>
      </c>
      <c r="D74" s="9">
        <f t="shared" si="26"/>
        <v>0.57821761012213624</v>
      </c>
      <c r="E74" s="9">
        <f t="shared" si="27"/>
        <v>0.22247730532432491</v>
      </c>
      <c r="F74" s="9">
        <f t="shared" si="28"/>
        <v>0.1993050845535389</v>
      </c>
      <c r="G74" s="9">
        <f t="shared" si="29"/>
        <v>1.0887353550311514</v>
      </c>
      <c r="H74" s="9">
        <f t="shared" si="30"/>
        <v>1.7294526878708711</v>
      </c>
      <c r="I74" s="9">
        <f t="shared" si="31"/>
        <v>4.4948404896499952</v>
      </c>
      <c r="J74" s="9">
        <f t="shared" si="32"/>
        <v>5.0174334600649493</v>
      </c>
      <c r="K74" s="11">
        <f t="shared" si="33"/>
        <v>0.5988023952095809</v>
      </c>
      <c r="L74" s="11">
        <f t="shared" si="34"/>
        <v>0.23752969121140144</v>
      </c>
      <c r="M74" s="11">
        <f t="shared" si="35"/>
        <v>0.21321961620469082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-0.24067711201282538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0.22957493488123659</v>
      </c>
      <c r="Q74" s="11">
        <f>2*'OddsRatio_working_3-way'!K74*'OddsRatio_working_3-way'!L74*'OddsRatio_working_3-way'!M74</f>
        <v>6.0653879757261962E-2</v>
      </c>
      <c r="R74" s="11">
        <f t="shared" si="36"/>
        <v>0</v>
      </c>
      <c r="S74" s="11">
        <f t="shared" si="37"/>
        <v>-0.95387107216494615</v>
      </c>
      <c r="T74" s="11">
        <f t="shared" si="38"/>
        <v>-0.25201349330645861</v>
      </c>
      <c r="U74" s="11">
        <f>'OddsRatio_working_3-way'!S74-'OddsRatio_working_3-way'!R74^2/3</f>
        <v>-0.95387107216494615</v>
      </c>
      <c r="V74" s="11">
        <f>'OddsRatio_working_3-way'!S74*'OddsRatio_working_3-way'!R74/3-2*'OddsRatio_working_3-way'!R74^3/27-'OddsRatio_working_3-way'!T74</f>
        <v>0.25201349330645861</v>
      </c>
      <c r="W74" s="11">
        <f>'OddsRatio_working_3-way'!V74^2+4*'OddsRatio_working_3-way'!U74^3/27</f>
        <v>-6.5066783445482043E-2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0.1792885831934137</v>
      </c>
      <c r="Y74" s="11">
        <f>IF('OddsRatio_working_3-way'!W74&gt;=0,IF('OddsRatio_working_3-way'!V74+SQRT('OddsRatio_working_3-way'!W74)&gt;0,0,PI()),ACOS('OddsRatio_working_3-way'!V74/(2*'OddsRatio_working_3-way'!X74)))</f>
        <v>0.79144906498547085</v>
      </c>
      <c r="Z74" s="11">
        <f>'OddsRatio_working_3-way'!X74^(1/3)*COS('OddsRatio_working_3-way'!Y74/3)</f>
        <v>0.54436767751557569</v>
      </c>
      <c r="AA74" s="11">
        <f>'OddsRatio_working_3-way'!X74^(1/3)*COS(('OddsRatio_working_3-way'!Y74+2*PI())/3)</f>
        <v>-0.39952449133370388</v>
      </c>
      <c r="AB74" s="11">
        <f>'OddsRatio_working_3-way'!X74^(1/3)*COS(('OddsRatio_working_3-way'!Y74+4*PI())/3)</f>
        <v>-0.14484318618187203</v>
      </c>
      <c r="AC74" s="11">
        <f>'OddsRatio_working_3-way'!X74^(1/3)*SIN('OddsRatio_working_3-way'!Y74/3)</f>
        <v>0.14704032008697543</v>
      </c>
      <c r="AD74" s="11">
        <f>'OddsRatio_working_3-way'!X74^(1/3)*SIN(('OddsRatio_working_3-way'!Y74+2*PI())/3)</f>
        <v>0.39791607768413589</v>
      </c>
      <c r="AE74" s="11">
        <f>'OddsRatio_working_3-way'!X74^(1/3)*SIN(('OddsRatio_working_3-way'!Y74+4*PI())/3)</f>
        <v>-0.54495639777111127</v>
      </c>
      <c r="AF74" s="11">
        <f>-'OddsRatio_working_3-way'!U74/(3*'OddsRatio_working_3-way'!X74^(1/3))*COS(('OddsRatio_working_3-way'!Y74)/3)</f>
        <v>0.54436767751557569</v>
      </c>
      <c r="AG74" s="11">
        <f>-'OddsRatio_working_3-way'!U74/(3*'OddsRatio_working_3-way'!X74^(1/3))*COS(('OddsRatio_working_3-way'!Y74+2*PI())/3)</f>
        <v>-0.39952449133370388</v>
      </c>
      <c r="AH74" s="11">
        <f>-'OddsRatio_working_3-way'!U74/(3*'OddsRatio_working_3-way'!X74^(1/3))*COS(('OddsRatio_working_3-way'!Y74+4*PI())/3)</f>
        <v>-0.14484318618187203</v>
      </c>
      <c r="AI74" s="11">
        <f>'OddsRatio_working_3-way'!U74/(3*'OddsRatio_working_3-way'!X74^(1/3))*SIN(('OddsRatio_working_3-way'!Y74)/3)</f>
        <v>-0.14704032008697543</v>
      </c>
      <c r="AJ74" s="11">
        <f>'OddsRatio_working_3-way'!U74/(3*'OddsRatio_working_3-way'!X74^(1/3))*SIN(('OddsRatio_working_3-way'!Y74+2*PI())/3)</f>
        <v>-0.39791607768413589</v>
      </c>
      <c r="AK74" s="11">
        <f>'OddsRatio_working_3-way'!U74/(3*'OddsRatio_working_3-way'!X74^(1/3))*SIN(('OddsRatio_working_3-way'!Y74+4*PI())/3)</f>
        <v>0.54495639777111127</v>
      </c>
      <c r="AL74" s="11">
        <f>'OddsRatio_working_3-way'!Z74+'OddsRatio_working_3-way'!AF74</f>
        <v>1.0887353550311514</v>
      </c>
      <c r="AM74" s="11">
        <f>'OddsRatio_working_3-way'!AA74+'OddsRatio_working_3-way'!AG74</f>
        <v>-0.79904898266740776</v>
      </c>
      <c r="AN74" s="11">
        <f>'OddsRatio_working_3-way'!AB74+'OddsRatio_working_3-way'!AH74</f>
        <v>-0.28968637236374406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1.0887353550311514</v>
      </c>
      <c r="AS74" s="11">
        <f>IF(('OddsRatio_working_3-way'!X74=0),IF(Q74&gt;0,-Q74^(1/3),(-Q74)^(1/3)),'OddsRatio_working_3-way'!AM74-'OddsRatio_working_3-way'!R74/3)</f>
        <v>-0.79904898266740776</v>
      </c>
      <c r="AT74" s="11">
        <f>IF(('OddsRatio_working_3-way'!X74=0),IF(Q74&gt;0,-Q74^(1/3),(-Q74)^(1/3)),'OddsRatio_working_3-way'!AN74-'OddsRatio_working_3-way'!R74/3)</f>
        <v>-0.28968637236374406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6.97</v>
      </c>
      <c r="B75" s="4">
        <f>IF('True_Odds_Calculator_3-way'!B74="","",'True_Odds_Calculator_3-way'!B74)</f>
        <v>4.6500000000000004</v>
      </c>
      <c r="C75" s="4">
        <f>IF('True_Odds_Calculator_3-way'!C74="","",'True_Odds_Calculator_3-way'!C74)</f>
        <v>1.44</v>
      </c>
      <c r="D75" s="9">
        <f t="shared" si="26"/>
        <v>0.13090087066491496</v>
      </c>
      <c r="E75" s="9">
        <f t="shared" si="27"/>
        <v>0.19765793320359679</v>
      </c>
      <c r="F75" s="9">
        <f t="shared" si="28"/>
        <v>0.67144119613148801</v>
      </c>
      <c r="G75" s="9">
        <f t="shared" si="29"/>
        <v>1.1121220421816167</v>
      </c>
      <c r="H75" s="9">
        <f t="shared" si="30"/>
        <v>7.6393685918242529</v>
      </c>
      <c r="I75" s="9">
        <f t="shared" si="31"/>
        <v>5.0592454539629017</v>
      </c>
      <c r="J75" s="9">
        <f t="shared" si="32"/>
        <v>1.4893336985599115</v>
      </c>
      <c r="K75" s="11">
        <f t="shared" si="33"/>
        <v>0.14347202295552366</v>
      </c>
      <c r="L75" s="11">
        <f t="shared" si="34"/>
        <v>0.21505376344086019</v>
      </c>
      <c r="M75" s="11">
        <f t="shared" si="35"/>
        <v>0.69444444444444442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-0.20543368147153951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0.21555085886089731</v>
      </c>
      <c r="Q75" s="11">
        <f>2*'OddsRatio_working_3-way'!K75*'OddsRatio_working_3-way'!L75*'OddsRatio_working_3-way'!M75</f>
        <v>4.2853053451470627E-2</v>
      </c>
      <c r="R75" s="11">
        <f t="shared" si="36"/>
        <v>0</v>
      </c>
      <c r="S75" s="11">
        <f t="shared" si="37"/>
        <v>-1.0492478999397157</v>
      </c>
      <c r="T75" s="11">
        <f t="shared" si="38"/>
        <v>-0.20859799203572871</v>
      </c>
      <c r="U75" s="11">
        <f>'OddsRatio_working_3-way'!S75-'OddsRatio_working_3-way'!R75^2/3</f>
        <v>-1.0492478999397157</v>
      </c>
      <c r="V75" s="11">
        <f>'OddsRatio_working_3-way'!S75*'OddsRatio_working_3-way'!R75/3-2*'OddsRatio_working_3-way'!R75^3/27-'OddsRatio_working_3-way'!T75</f>
        <v>0.20859799203572871</v>
      </c>
      <c r="W75" s="11">
        <f>'OddsRatio_working_3-way'!V75^2+4*'OddsRatio_working_3-way'!U75^3/27</f>
        <v>-0.1276186125981966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0.20684035805394371</v>
      </c>
      <c r="Y75" s="11">
        <f>IF('OddsRatio_working_3-way'!W75&gt;=0,IF('OddsRatio_working_3-way'!V75+SQRT('OddsRatio_working_3-way'!W75)&gt;0,0,PI()),ACOS('OddsRatio_working_3-way'!V75/(2*'OddsRatio_working_3-way'!X75)))</f>
        <v>1.0422845070520688</v>
      </c>
      <c r="Z75" s="11">
        <f>'OddsRatio_working_3-way'!X75^(1/3)*COS('OddsRatio_working_3-way'!Y75/3)</f>
        <v>0.55606102109080835</v>
      </c>
      <c r="AA75" s="11">
        <f>'OddsRatio_working_3-way'!X75^(1/3)*COS(('OddsRatio_working_3-way'!Y75+2*PI())/3)</f>
        <v>-0.45241250675635086</v>
      </c>
      <c r="AB75" s="11">
        <f>'OddsRatio_working_3-way'!X75^(1/3)*COS(('OddsRatio_working_3-way'!Y75+4*PI())/3)</f>
        <v>-0.10364851433445767</v>
      </c>
      <c r="AC75" s="11">
        <f>'OddsRatio_working_3-way'!X75^(1/3)*SIN('OddsRatio_working_3-way'!Y75/3)</f>
        <v>0.20135898490842874</v>
      </c>
      <c r="AD75" s="11">
        <f>'OddsRatio_working_3-way'!X75^(1/3)*SIN(('OddsRatio_working_3-way'!Y75+2*PI())/3)</f>
        <v>0.38088347786474031</v>
      </c>
      <c r="AE75" s="11">
        <f>'OddsRatio_working_3-way'!X75^(1/3)*SIN(('OddsRatio_working_3-way'!Y75+4*PI())/3)</f>
        <v>-0.58224246277316893</v>
      </c>
      <c r="AF75" s="11">
        <f>-'OddsRatio_working_3-way'!U75/(3*'OddsRatio_working_3-way'!X75^(1/3))*COS(('OddsRatio_working_3-way'!Y75)/3)</f>
        <v>0.55606102109080824</v>
      </c>
      <c r="AG75" s="11">
        <f>-'OddsRatio_working_3-way'!U75/(3*'OddsRatio_working_3-way'!X75^(1/3))*COS(('OddsRatio_working_3-way'!Y75+2*PI())/3)</f>
        <v>-0.45241250675635081</v>
      </c>
      <c r="AH75" s="11">
        <f>-'OddsRatio_working_3-way'!U75/(3*'OddsRatio_working_3-way'!X75^(1/3))*COS(('OddsRatio_working_3-way'!Y75+4*PI())/3)</f>
        <v>-0.10364851433445765</v>
      </c>
      <c r="AI75" s="11">
        <f>'OddsRatio_working_3-way'!U75/(3*'OddsRatio_working_3-way'!X75^(1/3))*SIN(('OddsRatio_working_3-way'!Y75)/3)</f>
        <v>-0.20135898490842871</v>
      </c>
      <c r="AJ75" s="11">
        <f>'OddsRatio_working_3-way'!U75/(3*'OddsRatio_working_3-way'!X75^(1/3))*SIN(('OddsRatio_working_3-way'!Y75+2*PI())/3)</f>
        <v>-0.38088347786474019</v>
      </c>
      <c r="AK75" s="11">
        <f>'OddsRatio_working_3-way'!U75/(3*'OddsRatio_working_3-way'!X75^(1/3))*SIN(('OddsRatio_working_3-way'!Y75+4*PI())/3)</f>
        <v>0.58224246277316882</v>
      </c>
      <c r="AL75" s="11">
        <f>'OddsRatio_working_3-way'!Z75+'OddsRatio_working_3-way'!AF75</f>
        <v>1.1121220421816167</v>
      </c>
      <c r="AM75" s="11">
        <f>'OddsRatio_working_3-way'!AA75+'OddsRatio_working_3-way'!AG75</f>
        <v>-0.90482501351270161</v>
      </c>
      <c r="AN75" s="11">
        <f>'OddsRatio_working_3-way'!AB75+'OddsRatio_working_3-way'!AH75</f>
        <v>-0.20729702866891531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1.1121220421816167</v>
      </c>
      <c r="AS75" s="11">
        <f>IF(('OddsRatio_working_3-way'!X75=0),IF(Q75&gt;0,-Q75^(1/3),(-Q75)^(1/3)),'OddsRatio_working_3-way'!AM75-'OddsRatio_working_3-way'!R75/3)</f>
        <v>-0.90482501351270161</v>
      </c>
      <c r="AT75" s="11">
        <f>IF(('OddsRatio_working_3-way'!X75=0),IF(Q75&gt;0,-Q75^(1/3),(-Q75)^(1/3)),'OddsRatio_working_3-way'!AN75-'OddsRatio_working_3-way'!R75/3)</f>
        <v>-0.20729702866891531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2.04</v>
      </c>
      <c r="B76" s="4">
        <f>IF('True_Odds_Calculator_3-way'!B75="","",'True_Odds_Calculator_3-way'!B75)</f>
        <v>3.85</v>
      </c>
      <c r="C76" s="4">
        <f>IF('True_Odds_Calculator_3-way'!C75="","",'True_Odds_Calculator_3-way'!C75)</f>
        <v>3.38</v>
      </c>
      <c r="D76" s="9">
        <f t="shared" si="26"/>
        <v>0.47244134329216664</v>
      </c>
      <c r="E76" s="9">
        <f t="shared" si="27"/>
        <v>0.24629988229250313</v>
      </c>
      <c r="F76" s="9">
        <f t="shared" si="28"/>
        <v>0.28125877441533031</v>
      </c>
      <c r="G76" s="9">
        <f t="shared" si="29"/>
        <v>1.0737162323840979</v>
      </c>
      <c r="H76" s="9">
        <f t="shared" si="30"/>
        <v>2.116664881679462</v>
      </c>
      <c r="I76" s="9">
        <f t="shared" si="31"/>
        <v>4.0600912622946792</v>
      </c>
      <c r="J76" s="9">
        <f t="shared" si="32"/>
        <v>3.5554446330741527</v>
      </c>
      <c r="K76" s="11">
        <f t="shared" si="33"/>
        <v>0.49019607843137253</v>
      </c>
      <c r="L76" s="11">
        <f t="shared" si="34"/>
        <v>0.25974025974025972</v>
      </c>
      <c r="M76" s="11">
        <f t="shared" si="35"/>
        <v>0.29585798816568049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-0.26573426573426595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0.23618915021629952</v>
      </c>
      <c r="Q76" s="11">
        <f>2*'OddsRatio_working_3-way'!K76*'OddsRatio_working_3-way'!L76*'OddsRatio_working_3-way'!M76</f>
        <v>7.5339441855278952E-2</v>
      </c>
      <c r="R76" s="11">
        <f t="shared" si="36"/>
        <v>0</v>
      </c>
      <c r="S76" s="11">
        <f t="shared" si="37"/>
        <v>-0.8888170652876527</v>
      </c>
      <c r="T76" s="11">
        <f t="shared" si="38"/>
        <v>-0.28351421540276006</v>
      </c>
      <c r="U76" s="11">
        <f>'OddsRatio_working_3-way'!S76-'OddsRatio_working_3-way'!R76^2/3</f>
        <v>-0.8888170652876527</v>
      </c>
      <c r="V76" s="11">
        <f>'OddsRatio_working_3-way'!S76*'OddsRatio_working_3-way'!R76/3-2*'OddsRatio_working_3-way'!R76^3/27-'OddsRatio_working_3-way'!T76</f>
        <v>0.28351421540276006</v>
      </c>
      <c r="W76" s="11">
        <f>'OddsRatio_working_3-way'!V76^2+4*'OddsRatio_working_3-way'!U76^3/27</f>
        <v>-2.3643649192102933E-2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0.16126372773158379</v>
      </c>
      <c r="Y76" s="11">
        <f>IF('OddsRatio_working_3-way'!W76&gt;=0,IF('OddsRatio_working_3-way'!V76+SQRT('OddsRatio_working_3-way'!W76)&gt;0,0,PI()),ACOS('OddsRatio_working_3-way'!V76/(2*'OddsRatio_working_3-way'!X76)))</f>
        <v>0.4969535970218053</v>
      </c>
      <c r="Z76" s="11">
        <f>'OddsRatio_working_3-way'!X76^(1/3)*COS('OddsRatio_working_3-way'!Y76/3)</f>
        <v>0.53685811619204882</v>
      </c>
      <c r="AA76" s="11">
        <f>'OddsRatio_working_3-way'!X76^(1/3)*COS(('OddsRatio_working_3-way'!Y76+2*PI())/3)</f>
        <v>-0.3461580014244694</v>
      </c>
      <c r="AB76" s="11">
        <f>'OddsRatio_working_3-way'!X76^(1/3)*COS(('OddsRatio_working_3-way'!Y76+4*PI())/3)</f>
        <v>-0.19070011476757953</v>
      </c>
      <c r="AC76" s="11">
        <f>'OddsRatio_working_3-way'!X76^(1/3)*SIN('OddsRatio_working_3-way'!Y76/3)</f>
        <v>8.9753652709005663E-2</v>
      </c>
      <c r="AD76" s="11">
        <f>'OddsRatio_working_3-way'!X76^(1/3)*SIN(('OddsRatio_working_3-way'!Y76+2*PI())/3)</f>
        <v>0.42005594049566924</v>
      </c>
      <c r="AE76" s="11">
        <f>'OddsRatio_working_3-way'!X76^(1/3)*SIN(('OddsRatio_working_3-way'!Y76+4*PI())/3)</f>
        <v>-0.509809593204675</v>
      </c>
      <c r="AF76" s="11">
        <f>-'OddsRatio_working_3-way'!U76/(3*'OddsRatio_working_3-way'!X76^(1/3))*COS(('OddsRatio_working_3-way'!Y76)/3)</f>
        <v>0.53685811619204893</v>
      </c>
      <c r="AG76" s="11">
        <f>-'OddsRatio_working_3-way'!U76/(3*'OddsRatio_working_3-way'!X76^(1/3))*COS(('OddsRatio_working_3-way'!Y76+2*PI())/3)</f>
        <v>-0.34615800142446945</v>
      </c>
      <c r="AH76" s="11">
        <f>-'OddsRatio_working_3-way'!U76/(3*'OddsRatio_working_3-way'!X76^(1/3))*COS(('OddsRatio_working_3-way'!Y76+4*PI())/3)</f>
        <v>-0.19070011476757959</v>
      </c>
      <c r="AI76" s="11">
        <f>'OddsRatio_working_3-way'!U76/(3*'OddsRatio_working_3-way'!X76^(1/3))*SIN(('OddsRatio_working_3-way'!Y76)/3)</f>
        <v>-8.9753652709005677E-2</v>
      </c>
      <c r="AJ76" s="11">
        <f>'OddsRatio_working_3-way'!U76/(3*'OddsRatio_working_3-way'!X76^(1/3))*SIN(('OddsRatio_working_3-way'!Y76+2*PI())/3)</f>
        <v>-0.42005594049566936</v>
      </c>
      <c r="AK76" s="11">
        <f>'OddsRatio_working_3-way'!U76/(3*'OddsRatio_working_3-way'!X76^(1/3))*SIN(('OddsRatio_working_3-way'!Y76+4*PI())/3)</f>
        <v>0.50980959320467512</v>
      </c>
      <c r="AL76" s="11">
        <f>'OddsRatio_working_3-way'!Z76+'OddsRatio_working_3-way'!AF76</f>
        <v>1.0737162323840979</v>
      </c>
      <c r="AM76" s="11">
        <f>'OddsRatio_working_3-way'!AA76+'OddsRatio_working_3-way'!AG76</f>
        <v>-0.69231600284893879</v>
      </c>
      <c r="AN76" s="11">
        <f>'OddsRatio_working_3-way'!AB76+'OddsRatio_working_3-way'!AH76</f>
        <v>-0.38140022953515912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1.0737162323840979</v>
      </c>
      <c r="AS76" s="11">
        <f>IF(('OddsRatio_working_3-way'!X76=0),IF(Q76&gt;0,-Q76^(1/3),(-Q76)^(1/3)),'OddsRatio_working_3-way'!AM76-'OddsRatio_working_3-way'!R76/3)</f>
        <v>-0.69231600284893879</v>
      </c>
      <c r="AT76" s="11">
        <f>IF(('OddsRatio_working_3-way'!X76=0),IF(Q76&gt;0,-Q76^(1/3),(-Q76)^(1/3)),'OddsRatio_working_3-way'!AN76-'OddsRatio_working_3-way'!R76/3)</f>
        <v>-0.38140022953515912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2.19</v>
      </c>
      <c r="B77" s="4">
        <f>IF('True_Odds_Calculator_3-way'!B76="","",'True_Odds_Calculator_3-way'!B76)</f>
        <v>3.68</v>
      </c>
      <c r="C77" s="4">
        <f>IF('True_Odds_Calculator_3-way'!C76="","",'True_Odds_Calculator_3-way'!C76)</f>
        <v>3.15</v>
      </c>
      <c r="D77" s="9">
        <f t="shared" si="26"/>
        <v>0.43934568457900725</v>
      </c>
      <c r="E77" s="9">
        <f t="shared" si="27"/>
        <v>0.25813559598808872</v>
      </c>
      <c r="F77" s="9">
        <f t="shared" si="28"/>
        <v>0.30251871943290409</v>
      </c>
      <c r="G77" s="9">
        <f t="shared" si="29"/>
        <v>1.0723630542477398</v>
      </c>
      <c r="H77" s="9">
        <f t="shared" si="30"/>
        <v>2.27611203455481</v>
      </c>
      <c r="I77" s="9">
        <f t="shared" si="31"/>
        <v>3.8739329853839433</v>
      </c>
      <c r="J77" s="9">
        <f t="shared" si="32"/>
        <v>3.3055805666326408</v>
      </c>
      <c r="K77" s="11">
        <f t="shared" si="33"/>
        <v>0.45662100456621008</v>
      </c>
      <c r="L77" s="11">
        <f t="shared" si="34"/>
        <v>0.27173913043478259</v>
      </c>
      <c r="M77" s="11">
        <f t="shared" si="35"/>
        <v>0.31746031746031744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-0.27009573599805881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0.23713409657423951</v>
      </c>
      <c r="Q77" s="11">
        <f>2*'OddsRatio_working_3-way'!K77*'OddsRatio_working_3-way'!L77*'OddsRatio_working_3-way'!M77</f>
        <v>7.8782091885129399E-2</v>
      </c>
      <c r="R77" s="11">
        <f t="shared" si="36"/>
        <v>0</v>
      </c>
      <c r="S77" s="11">
        <f t="shared" si="37"/>
        <v>-0.87796312554872691</v>
      </c>
      <c r="T77" s="11">
        <f t="shared" si="38"/>
        <v>-0.29168210151120494</v>
      </c>
      <c r="U77" s="11">
        <f>'OddsRatio_working_3-way'!S77-'OddsRatio_working_3-way'!R77^2/3</f>
        <v>-0.87796312554872691</v>
      </c>
      <c r="V77" s="11">
        <f>'OddsRatio_working_3-way'!S77*'OddsRatio_working_3-way'!R77/3-2*'OddsRatio_working_3-way'!R77^3/27-'OddsRatio_working_3-way'!T77</f>
        <v>0.29168210151120494</v>
      </c>
      <c r="W77" s="11">
        <f>'OddsRatio_working_3-way'!V77^2+4*'OddsRatio_working_3-way'!U77^3/27</f>
        <v>-1.5180940962893116E-2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0.15831881545230653</v>
      </c>
      <c r="Y77" s="11">
        <f>IF('OddsRatio_working_3-way'!W77&gt;=0,IF('OddsRatio_working_3-way'!V77+SQRT('OddsRatio_working_3-way'!W77)&gt;0,0,PI()),ACOS('OddsRatio_working_3-way'!V77/(2*'OddsRatio_working_3-way'!X77)))</f>
        <v>0.39967928623433724</v>
      </c>
      <c r="Z77" s="11">
        <f>'OddsRatio_working_3-way'!X77^(1/3)*COS('OddsRatio_working_3-way'!Y77/3)</f>
        <v>0.53618152712387002</v>
      </c>
      <c r="AA77" s="11">
        <f>'OddsRatio_working_3-way'!X77^(1/3)*COS(('OddsRatio_working_3-way'!Y77+2*PI())/3)</f>
        <v>-0.33032265944754802</v>
      </c>
      <c r="AB77" s="11">
        <f>'OddsRatio_working_3-way'!X77^(1/3)*COS(('OddsRatio_working_3-way'!Y77+4*PI())/3)</f>
        <v>-0.2058588676763223</v>
      </c>
      <c r="AC77" s="11">
        <f>'OddsRatio_working_3-way'!X77^(1/3)*SIN('OddsRatio_working_3-way'!Y77/3)</f>
        <v>7.1859203683478867E-2</v>
      </c>
      <c r="AD77" s="11">
        <f>'OddsRatio_working_3-way'!X77^(1/3)*SIN(('OddsRatio_working_3-way'!Y77+2*PI())/3)</f>
        <v>0.42841722168746704</v>
      </c>
      <c r="AE77" s="11">
        <f>'OddsRatio_working_3-way'!X77^(1/3)*SIN(('OddsRatio_working_3-way'!Y77+4*PI())/3)</f>
        <v>-0.50027642537094574</v>
      </c>
      <c r="AF77" s="11">
        <f>-'OddsRatio_working_3-way'!U77/(3*'OddsRatio_working_3-way'!X77^(1/3))*COS(('OddsRatio_working_3-way'!Y77)/3)</f>
        <v>0.53618152712386991</v>
      </c>
      <c r="AG77" s="11">
        <f>-'OddsRatio_working_3-way'!U77/(3*'OddsRatio_working_3-way'!X77^(1/3))*COS(('OddsRatio_working_3-way'!Y77+2*PI())/3)</f>
        <v>-0.33032265944754791</v>
      </c>
      <c r="AH77" s="11">
        <f>-'OddsRatio_working_3-way'!U77/(3*'OddsRatio_working_3-way'!X77^(1/3))*COS(('OddsRatio_working_3-way'!Y77+4*PI())/3)</f>
        <v>-0.20585886767632228</v>
      </c>
      <c r="AI77" s="11">
        <f>'OddsRatio_working_3-way'!U77/(3*'OddsRatio_working_3-way'!X77^(1/3))*SIN(('OddsRatio_working_3-way'!Y77)/3)</f>
        <v>-7.1859203683478853E-2</v>
      </c>
      <c r="AJ77" s="11">
        <f>'OddsRatio_working_3-way'!U77/(3*'OddsRatio_working_3-way'!X77^(1/3))*SIN(('OddsRatio_working_3-way'!Y77+2*PI())/3)</f>
        <v>-0.42841722168746693</v>
      </c>
      <c r="AK77" s="11">
        <f>'OddsRatio_working_3-way'!U77/(3*'OddsRatio_working_3-way'!X77^(1/3))*SIN(('OddsRatio_working_3-way'!Y77+4*PI())/3)</f>
        <v>0.50027642537094563</v>
      </c>
      <c r="AL77" s="11">
        <f>'OddsRatio_working_3-way'!Z77+'OddsRatio_working_3-way'!AF77</f>
        <v>1.0723630542477398</v>
      </c>
      <c r="AM77" s="11">
        <f>'OddsRatio_working_3-way'!AA77+'OddsRatio_working_3-way'!AG77</f>
        <v>-0.66064531889509592</v>
      </c>
      <c r="AN77" s="11">
        <f>'OddsRatio_working_3-way'!AB77+'OddsRatio_working_3-way'!AH77</f>
        <v>-0.41171773535264455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1.0723630542477398</v>
      </c>
      <c r="AS77" s="11">
        <f>IF(('OddsRatio_working_3-way'!X77=0),IF(Q77&gt;0,-Q77^(1/3),(-Q77)^(1/3)),'OddsRatio_working_3-way'!AM77-'OddsRatio_working_3-way'!R77/3)</f>
        <v>-0.66064531889509592</v>
      </c>
      <c r="AT77" s="11">
        <f>IF(('OddsRatio_working_3-way'!X77=0),IF(Q77&gt;0,-Q77^(1/3),(-Q77)^(1/3)),'OddsRatio_working_3-way'!AN77-'OddsRatio_working_3-way'!R77/3)</f>
        <v>-0.41171773535264455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3.54</v>
      </c>
      <c r="C78" s="4">
        <f>IF('True_Odds_Calculator_3-way'!C77="","",'True_Odds_Calculator_3-way'!C77)</f>
        <v>3.88</v>
      </c>
      <c r="D78" s="9">
        <f t="shared" si="26"/>
        <v>0.47686727271801344</v>
      </c>
      <c r="E78" s="9">
        <f t="shared" si="27"/>
        <v>0.27369197003771983</v>
      </c>
      <c r="F78" s="9">
        <f t="shared" si="28"/>
        <v>0.24944075724426706</v>
      </c>
      <c r="G78" s="9">
        <f t="shared" si="29"/>
        <v>1.0447805365017737</v>
      </c>
      <c r="H78" s="9">
        <f t="shared" si="30"/>
        <v>2.0970195633268616</v>
      </c>
      <c r="I78" s="9">
        <f t="shared" si="31"/>
        <v>3.653742562714505</v>
      </c>
      <c r="J78" s="9">
        <f t="shared" si="32"/>
        <v>4.0089679451251072</v>
      </c>
      <c r="K78" s="11">
        <f t="shared" si="33"/>
        <v>0.48780487804878053</v>
      </c>
      <c r="L78" s="11">
        <f t="shared" si="34"/>
        <v>0.2824858757062147</v>
      </c>
      <c r="M78" s="11">
        <f t="shared" si="35"/>
        <v>0.25773195876288663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-0.27278887501438365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0.22978169673361948</v>
      </c>
      <c r="Q78" s="11">
        <f>2*'OddsRatio_working_3-way'!K78*'OddsRatio_working_3-way'!L78*'OddsRatio_working_3-way'!M78</f>
        <v>7.1029890798645898E-2</v>
      </c>
      <c r="R78" s="11">
        <f t="shared" si="36"/>
        <v>0</v>
      </c>
      <c r="S78" s="11">
        <f t="shared" si="37"/>
        <v>-0.84234262383868663</v>
      </c>
      <c r="T78" s="11">
        <f t="shared" si="38"/>
        <v>-0.26038411865183514</v>
      </c>
      <c r="U78" s="11">
        <f>'OddsRatio_working_3-way'!S78-'OddsRatio_working_3-way'!R78^2/3</f>
        <v>-0.84234262383868663</v>
      </c>
      <c r="V78" s="11">
        <f>'OddsRatio_working_3-way'!S78*'OddsRatio_working_3-way'!R78/3-2*'OddsRatio_working_3-way'!R78^3/27-'OddsRatio_working_3-way'!T78</f>
        <v>0.26038411865183514</v>
      </c>
      <c r="W78" s="11">
        <f>'OddsRatio_working_3-way'!V78^2+4*'OddsRatio_working_3-way'!U78^3/27</f>
        <v>-2.0744808305260889E-2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0.14878230535866308</v>
      </c>
      <c r="Y78" s="11">
        <f>IF('OddsRatio_working_3-way'!W78&gt;=0,IF('OddsRatio_working_3-way'!V78+SQRT('OddsRatio_working_3-way'!W78)&gt;0,0,PI()),ACOS('OddsRatio_working_3-way'!V78/(2*'OddsRatio_working_3-way'!X78)))</f>
        <v>0.50525579053390168</v>
      </c>
      <c r="Z78" s="11">
        <f>'OddsRatio_working_3-way'!X78^(1/3)*COS('OddsRatio_working_3-way'!Y78/3)</f>
        <v>0.52239026825088686</v>
      </c>
      <c r="AA78" s="11">
        <f>'OddsRatio_working_3-way'!X78^(1/3)*COS(('OddsRatio_working_3-way'!Y78+2*PI())/3)</f>
        <v>-0.3381169235433093</v>
      </c>
      <c r="AB78" s="11">
        <f>'OddsRatio_working_3-way'!X78^(1/3)*COS(('OddsRatio_working_3-way'!Y78+4*PI())/3)</f>
        <v>-0.18427334470757772</v>
      </c>
      <c r="AC78" s="11">
        <f>'OddsRatio_working_3-way'!X78^(1/3)*SIN('OddsRatio_working_3-way'!Y78/3)</f>
        <v>8.8821631653905109E-2</v>
      </c>
      <c r="AD78" s="11">
        <f>'OddsRatio_working_3-way'!X78^(1/3)*SIN(('OddsRatio_working_3-way'!Y78+2*PI())/3)</f>
        <v>0.40799242716808298</v>
      </c>
      <c r="AE78" s="11">
        <f>'OddsRatio_working_3-way'!X78^(1/3)*SIN(('OddsRatio_working_3-way'!Y78+4*PI())/3)</f>
        <v>-0.49681405882198809</v>
      </c>
      <c r="AF78" s="11">
        <f>-'OddsRatio_working_3-way'!U78/(3*'OddsRatio_working_3-way'!X78^(1/3))*COS(('OddsRatio_working_3-way'!Y78)/3)</f>
        <v>0.52239026825088686</v>
      </c>
      <c r="AG78" s="11">
        <f>-'OddsRatio_working_3-way'!U78/(3*'OddsRatio_working_3-way'!X78^(1/3))*COS(('OddsRatio_working_3-way'!Y78+2*PI())/3)</f>
        <v>-0.3381169235433093</v>
      </c>
      <c r="AH78" s="11">
        <f>-'OddsRatio_working_3-way'!U78/(3*'OddsRatio_working_3-way'!X78^(1/3))*COS(('OddsRatio_working_3-way'!Y78+4*PI())/3)</f>
        <v>-0.18427334470757772</v>
      </c>
      <c r="AI78" s="11">
        <f>'OddsRatio_working_3-way'!U78/(3*'OddsRatio_working_3-way'!X78^(1/3))*SIN(('OddsRatio_working_3-way'!Y78)/3)</f>
        <v>-8.8821631653905109E-2</v>
      </c>
      <c r="AJ78" s="11">
        <f>'OddsRatio_working_3-way'!U78/(3*'OddsRatio_working_3-way'!X78^(1/3))*SIN(('OddsRatio_working_3-way'!Y78+2*PI())/3)</f>
        <v>-0.40799242716808298</v>
      </c>
      <c r="AK78" s="11">
        <f>'OddsRatio_working_3-way'!U78/(3*'OddsRatio_working_3-way'!X78^(1/3))*SIN(('OddsRatio_working_3-way'!Y78+4*PI())/3)</f>
        <v>0.49681405882198809</v>
      </c>
      <c r="AL78" s="11">
        <f>'OddsRatio_working_3-way'!Z78+'OddsRatio_working_3-way'!AF78</f>
        <v>1.0447805365017737</v>
      </c>
      <c r="AM78" s="11">
        <f>'OddsRatio_working_3-way'!AA78+'OddsRatio_working_3-way'!AG78</f>
        <v>-0.6762338470866186</v>
      </c>
      <c r="AN78" s="11">
        <f>'OddsRatio_working_3-way'!AB78+'OddsRatio_working_3-way'!AH78</f>
        <v>-0.36854668941515545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1.0447805365017737</v>
      </c>
      <c r="AS78" s="11">
        <f>IF(('OddsRatio_working_3-way'!X78=0),IF(Q78&gt;0,-Q78^(1/3),(-Q78)^(1/3)),'OddsRatio_working_3-way'!AM78-'OddsRatio_working_3-way'!R78/3)</f>
        <v>-0.6762338470866186</v>
      </c>
      <c r="AT78" s="11">
        <f>IF(('OddsRatio_working_3-way'!X78=0),IF(Q78&gt;0,-Q78^(1/3),(-Q78)^(1/3)),'OddsRatio_working_3-way'!AN78-'OddsRatio_working_3-way'!R78/3)</f>
        <v>-0.36854668941515545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1.61</v>
      </c>
      <c r="B79" s="4">
        <f>IF('True_Odds_Calculator_3-way'!B78="","",'True_Odds_Calculator_3-way'!B78)</f>
        <v>4.01</v>
      </c>
      <c r="C79" s="4">
        <f>IF('True_Odds_Calculator_3-way'!C78="","",'True_Odds_Calculator_3-way'!C78)</f>
        <v>6.16</v>
      </c>
      <c r="D79" s="9">
        <f t="shared" si="26"/>
        <v>0.60709101201871218</v>
      </c>
      <c r="E79" s="9">
        <f t="shared" si="27"/>
        <v>0.2384609864082099</v>
      </c>
      <c r="F79" s="9">
        <f t="shared" si="28"/>
        <v>0.15444800157307784</v>
      </c>
      <c r="G79" s="9">
        <f t="shared" si="29"/>
        <v>1.0609827559618654</v>
      </c>
      <c r="H79" s="9">
        <f t="shared" si="30"/>
        <v>1.6471994811367381</v>
      </c>
      <c r="I79" s="9">
        <f t="shared" si="31"/>
        <v>4.1935580954452147</v>
      </c>
      <c r="J79" s="9">
        <f t="shared" si="32"/>
        <v>6.4746710207632248</v>
      </c>
      <c r="K79" s="11">
        <f t="shared" si="33"/>
        <v>0.6211180124223602</v>
      </c>
      <c r="L79" s="11">
        <f t="shared" si="34"/>
        <v>0.24937655860349128</v>
      </c>
      <c r="M79" s="11">
        <f t="shared" si="35"/>
        <v>0.16233766233766234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-0.23822924337941143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0.2207717779037926</v>
      </c>
      <c r="Q79" s="11">
        <f>2*'OddsRatio_working_3-way'!K79*'OddsRatio_working_3-way'!L79*'OddsRatio_working_3-way'!M79</f>
        <v>5.0289698839132708E-2</v>
      </c>
      <c r="R79" s="11">
        <f t="shared" si="36"/>
        <v>0</v>
      </c>
      <c r="S79" s="11">
        <f t="shared" si="37"/>
        <v>-0.92671988867539856</v>
      </c>
      <c r="T79" s="11">
        <f t="shared" si="38"/>
        <v>-0.21109792452742565</v>
      </c>
      <c r="U79" s="11">
        <f>'OddsRatio_working_3-way'!S79-'OddsRatio_working_3-way'!R79^2/3</f>
        <v>-0.92671988867539856</v>
      </c>
      <c r="V79" s="11">
        <f>'OddsRatio_working_3-way'!S79*'OddsRatio_working_3-way'!R79/3-2*'OddsRatio_working_3-way'!R79^3/27-'OddsRatio_working_3-way'!T79</f>
        <v>0.21109792452742565</v>
      </c>
      <c r="W79" s="11">
        <f>'OddsRatio_working_3-way'!V79^2+4*'OddsRatio_working_3-way'!U79^3/27</f>
        <v>-7.3345233345910116E-2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0.17168835654005254</v>
      </c>
      <c r="Y79" s="11">
        <f>IF('OddsRatio_working_3-way'!W79&gt;=0,IF('OddsRatio_working_3-way'!V79+SQRT('OddsRatio_working_3-way'!W79)&gt;0,0,PI()),ACOS('OddsRatio_working_3-way'!V79/(2*'OddsRatio_working_3-way'!X79)))</f>
        <v>0.90870118814870804</v>
      </c>
      <c r="Z79" s="11">
        <f>'OddsRatio_working_3-way'!X79^(1/3)*COS('OddsRatio_working_3-way'!Y79/3)</f>
        <v>0.53049137798093271</v>
      </c>
      <c r="AA79" s="11">
        <f>'OddsRatio_working_3-way'!X79^(1/3)*COS(('OddsRatio_working_3-way'!Y79+2*PI())/3)</f>
        <v>-0.40882195995739173</v>
      </c>
      <c r="AB79" s="11">
        <f>'OddsRatio_working_3-way'!X79^(1/3)*COS(('OddsRatio_working_3-way'!Y79+4*PI())/3)</f>
        <v>-0.12166941802354114</v>
      </c>
      <c r="AC79" s="11">
        <f>'OddsRatio_working_3-way'!X79^(1/3)*SIN('OddsRatio_working_3-way'!Y79/3)</f>
        <v>0.16578759738399418</v>
      </c>
      <c r="AD79" s="11">
        <f>'OddsRatio_working_3-way'!X79^(1/3)*SIN(('OddsRatio_working_3-way'!Y79+2*PI())/3)</f>
        <v>0.37652521112810355</v>
      </c>
      <c r="AE79" s="11">
        <f>'OddsRatio_working_3-way'!X79^(1/3)*SIN(('OddsRatio_working_3-way'!Y79+4*PI())/3)</f>
        <v>-0.54231280851209751</v>
      </c>
      <c r="AF79" s="11">
        <f>-'OddsRatio_working_3-way'!U79/(3*'OddsRatio_working_3-way'!X79^(1/3))*COS(('OddsRatio_working_3-way'!Y79)/3)</f>
        <v>0.53049137798093271</v>
      </c>
      <c r="AG79" s="11">
        <f>-'OddsRatio_working_3-way'!U79/(3*'OddsRatio_working_3-way'!X79^(1/3))*COS(('OddsRatio_working_3-way'!Y79+2*PI())/3)</f>
        <v>-0.40882195995739173</v>
      </c>
      <c r="AH79" s="11">
        <f>-'OddsRatio_working_3-way'!U79/(3*'OddsRatio_working_3-way'!X79^(1/3))*COS(('OddsRatio_working_3-way'!Y79+4*PI())/3)</f>
        <v>-0.12166941802354114</v>
      </c>
      <c r="AI79" s="11">
        <f>'OddsRatio_working_3-way'!U79/(3*'OddsRatio_working_3-way'!X79^(1/3))*SIN(('OddsRatio_working_3-way'!Y79)/3)</f>
        <v>-0.16578759738399418</v>
      </c>
      <c r="AJ79" s="11">
        <f>'OddsRatio_working_3-way'!U79/(3*'OddsRatio_working_3-way'!X79^(1/3))*SIN(('OddsRatio_working_3-way'!Y79+2*PI())/3)</f>
        <v>-0.37652521112810355</v>
      </c>
      <c r="AK79" s="11">
        <f>'OddsRatio_working_3-way'!U79/(3*'OddsRatio_working_3-way'!X79^(1/3))*SIN(('OddsRatio_working_3-way'!Y79+4*PI())/3)</f>
        <v>0.54231280851209751</v>
      </c>
      <c r="AL79" s="11">
        <f>'OddsRatio_working_3-way'!Z79+'OddsRatio_working_3-way'!AF79</f>
        <v>1.0609827559618654</v>
      </c>
      <c r="AM79" s="11">
        <f>'OddsRatio_working_3-way'!AA79+'OddsRatio_working_3-way'!AG79</f>
        <v>-0.81764391991478347</v>
      </c>
      <c r="AN79" s="11">
        <f>'OddsRatio_working_3-way'!AB79+'OddsRatio_working_3-way'!AH79</f>
        <v>-0.24333883604708229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1.0609827559618654</v>
      </c>
      <c r="AS79" s="11">
        <f>IF(('OddsRatio_working_3-way'!X79=0),IF(Q79&gt;0,-Q79^(1/3),(-Q79)^(1/3)),'OddsRatio_working_3-way'!AM79-'OddsRatio_working_3-way'!R79/3)</f>
        <v>-0.81764391991478347</v>
      </c>
      <c r="AT79" s="11">
        <f>IF(('OddsRatio_working_3-way'!X79=0),IF(Q79&gt;0,-Q79^(1/3),(-Q79)^(1/3)),'OddsRatio_working_3-way'!AN79-'OddsRatio_working_3-way'!R79/3)</f>
        <v>-0.24333883604708229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1.49</v>
      </c>
      <c r="B80" s="4">
        <f>IF('True_Odds_Calculator_3-way'!B79="","",'True_Odds_Calculator_3-way'!B79)</f>
        <v>4.63</v>
      </c>
      <c r="C80" s="4">
        <f>IF('True_Odds_Calculator_3-way'!C79="","",'True_Odds_Calculator_3-way'!C79)</f>
        <v>7</v>
      </c>
      <c r="D80" s="9">
        <f t="shared" si="26"/>
        <v>0.65801971537999082</v>
      </c>
      <c r="E80" s="9">
        <f t="shared" si="27"/>
        <v>0.20618105253656296</v>
      </c>
      <c r="F80" s="9">
        <f t="shared" si="28"/>
        <v>0.13579923208344627</v>
      </c>
      <c r="G80" s="9">
        <f t="shared" si="29"/>
        <v>1.0606353151608365</v>
      </c>
      <c r="H80" s="9">
        <f t="shared" si="30"/>
        <v>1.5197113044288098</v>
      </c>
      <c r="I80" s="9">
        <f t="shared" si="31"/>
        <v>4.8501061940338372</v>
      </c>
      <c r="J80" s="9">
        <f t="shared" si="32"/>
        <v>7.3638118909650192</v>
      </c>
      <c r="K80" s="11">
        <f t="shared" si="33"/>
        <v>0.67114093959731547</v>
      </c>
      <c r="L80" s="11">
        <f t="shared" si="34"/>
        <v>0.21598272138228941</v>
      </c>
      <c r="M80" s="11">
        <f t="shared" si="35"/>
        <v>0.14285714285714285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-0.22099815907344866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0.20956329246296923</v>
      </c>
      <c r="Q80" s="11">
        <f>2*'OddsRatio_working_3-way'!K80*'OddsRatio_working_3-way'!L80*'OddsRatio_working_3-way'!M80</f>
        <v>4.1415670447227118E-2</v>
      </c>
      <c r="R80" s="11">
        <f t="shared" si="36"/>
        <v>0</v>
      </c>
      <c r="S80" s="11">
        <f t="shared" si="37"/>
        <v>-0.94825809111523385</v>
      </c>
      <c r="T80" s="11">
        <f t="shared" si="38"/>
        <v>-0.18740278480538217</v>
      </c>
      <c r="U80" s="11">
        <f>'OddsRatio_working_3-way'!S80-'OddsRatio_working_3-way'!R80^2/3</f>
        <v>-0.94825809111523385</v>
      </c>
      <c r="V80" s="11">
        <f>'OddsRatio_working_3-way'!S80*'OddsRatio_working_3-way'!R80/3-2*'OddsRatio_working_3-way'!R80^3/27-'OddsRatio_working_3-way'!T80</f>
        <v>0.18740278480538217</v>
      </c>
      <c r="W80" s="11">
        <f>'OddsRatio_working_3-way'!V80^2+4*'OddsRatio_working_3-way'!U80^3/27</f>
        <v>-9.1201296100790391E-2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0.17770839868560148</v>
      </c>
      <c r="Y80" s="11">
        <f>IF('OddsRatio_working_3-way'!W80&gt;=0,IF('OddsRatio_working_3-way'!V80+SQRT('OddsRatio_working_3-way'!W80)&gt;0,0,PI()),ACOS('OddsRatio_working_3-way'!V80/(2*'OddsRatio_working_3-way'!X80)))</f>
        <v>1.0154046975371831</v>
      </c>
      <c r="Z80" s="11">
        <f>'OddsRatio_working_3-way'!X80^(1/3)*COS('OddsRatio_working_3-way'!Y80/3)</f>
        <v>0.53031765758041827</v>
      </c>
      <c r="AA80" s="11">
        <f>'OddsRatio_working_3-way'!X80^(1/3)*COS(('OddsRatio_working_3-way'!Y80+2*PI())/3)</f>
        <v>-0.42682796413342211</v>
      </c>
      <c r="AB80" s="11">
        <f>'OddsRatio_working_3-way'!X80^(1/3)*COS(('OddsRatio_working_3-way'!Y80+4*PI())/3)</f>
        <v>-0.10348969344699605</v>
      </c>
      <c r="AC80" s="11">
        <f>'OddsRatio_working_3-way'!X80^(1/3)*SIN('OddsRatio_working_3-way'!Y80/3)</f>
        <v>0.18667943762011624</v>
      </c>
      <c r="AD80" s="11">
        <f>'OddsRatio_working_3-way'!X80^(1/3)*SIN(('OddsRatio_working_3-way'!Y80+2*PI())/3)</f>
        <v>0.36592884473004139</v>
      </c>
      <c r="AE80" s="11">
        <f>'OddsRatio_working_3-way'!X80^(1/3)*SIN(('OddsRatio_working_3-way'!Y80+4*PI())/3)</f>
        <v>-0.55260828235015746</v>
      </c>
      <c r="AF80" s="11">
        <f>-'OddsRatio_working_3-way'!U80/(3*'OddsRatio_working_3-way'!X80^(1/3))*COS(('OddsRatio_working_3-way'!Y80)/3)</f>
        <v>0.53031765758041827</v>
      </c>
      <c r="AG80" s="11">
        <f>-'OddsRatio_working_3-way'!U80/(3*'OddsRatio_working_3-way'!X80^(1/3))*COS(('OddsRatio_working_3-way'!Y80+2*PI())/3)</f>
        <v>-0.42682796413342211</v>
      </c>
      <c r="AH80" s="11">
        <f>-'OddsRatio_working_3-way'!U80/(3*'OddsRatio_working_3-way'!X80^(1/3))*COS(('OddsRatio_working_3-way'!Y80+4*PI())/3)</f>
        <v>-0.10348969344699605</v>
      </c>
      <c r="AI80" s="11">
        <f>'OddsRatio_working_3-way'!U80/(3*'OddsRatio_working_3-way'!X80^(1/3))*SIN(('OddsRatio_working_3-way'!Y80)/3)</f>
        <v>-0.18667943762011624</v>
      </c>
      <c r="AJ80" s="11">
        <f>'OddsRatio_working_3-way'!U80/(3*'OddsRatio_working_3-way'!X80^(1/3))*SIN(('OddsRatio_working_3-way'!Y80+2*PI())/3)</f>
        <v>-0.36592884473004139</v>
      </c>
      <c r="AK80" s="11">
        <f>'OddsRatio_working_3-way'!U80/(3*'OddsRatio_working_3-way'!X80^(1/3))*SIN(('OddsRatio_working_3-way'!Y80+4*PI())/3)</f>
        <v>0.55260828235015746</v>
      </c>
      <c r="AL80" s="11">
        <f>'OddsRatio_working_3-way'!Z80+'OddsRatio_working_3-way'!AF80</f>
        <v>1.0606353151608365</v>
      </c>
      <c r="AM80" s="11">
        <f>'OddsRatio_working_3-way'!AA80+'OddsRatio_working_3-way'!AG80</f>
        <v>-0.85365592826684422</v>
      </c>
      <c r="AN80" s="11">
        <f>'OddsRatio_working_3-way'!AB80+'OddsRatio_working_3-way'!AH80</f>
        <v>-0.20697938689399209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1.0606353151608365</v>
      </c>
      <c r="AS80" s="11">
        <f>IF(('OddsRatio_working_3-way'!X80=0),IF(Q80&gt;0,-Q80^(1/3),(-Q80)^(1/3)),'OddsRatio_working_3-way'!AM80-'OddsRatio_working_3-way'!R80/3)</f>
        <v>-0.85365592826684422</v>
      </c>
      <c r="AT80" s="11">
        <f>IF(('OddsRatio_working_3-way'!X80=0),IF(Q80&gt;0,-Q80^(1/3),(-Q80)^(1/3)),'OddsRatio_working_3-way'!AN80-'OddsRatio_working_3-way'!R80/3)</f>
        <v>-0.20697938689399209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4.3</v>
      </c>
      <c r="C81" s="4">
        <f>IF('True_Odds_Calculator_3-way'!C80="","",'True_Odds_Calculator_3-way'!C80)</f>
        <v>6.42</v>
      </c>
      <c r="D81" s="9">
        <f t="shared" si="26"/>
        <v>0.62834939995759775</v>
      </c>
      <c r="E81" s="9">
        <f t="shared" si="27"/>
        <v>0.22294279644786802</v>
      </c>
      <c r="F81" s="9">
        <f t="shared" si="28"/>
        <v>0.14870780359453398</v>
      </c>
      <c r="G81" s="9">
        <f t="shared" si="29"/>
        <v>1.0561986465409037</v>
      </c>
      <c r="H81" s="9">
        <f t="shared" si="30"/>
        <v>1.5914712420629062</v>
      </c>
      <c r="I81" s="9">
        <f t="shared" si="31"/>
        <v>4.4854555335849824</v>
      </c>
      <c r="J81" s="9">
        <f t="shared" si="32"/>
        <v>6.724596664251699</v>
      </c>
      <c r="K81" s="11">
        <f t="shared" si="33"/>
        <v>0.64102564102564097</v>
      </c>
      <c r="L81" s="11">
        <f t="shared" si="34"/>
        <v>0.23255813953488372</v>
      </c>
      <c r="M81" s="11">
        <f t="shared" si="35"/>
        <v>0.1557632398753894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-0.23258043123289807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0.21548641413888098</v>
      </c>
      <c r="Q81" s="11">
        <f>2*'OddsRatio_working_3-way'!K81*'OddsRatio_working_3-way'!L81*'OddsRatio_working_3-way'!M81</f>
        <v>4.6441037529931242E-2</v>
      </c>
      <c r="R81" s="11">
        <f t="shared" si="36"/>
        <v>0</v>
      </c>
      <c r="S81" s="11">
        <f t="shared" si="37"/>
        <v>-0.92650277152122174</v>
      </c>
      <c r="T81" s="11">
        <f t="shared" si="38"/>
        <v>-0.19967732144853914</v>
      </c>
      <c r="U81" s="11">
        <f>'OddsRatio_working_3-way'!S81-'OddsRatio_working_3-way'!R81^2/3</f>
        <v>-0.92650277152122174</v>
      </c>
      <c r="V81" s="11">
        <f>'OddsRatio_working_3-way'!S81*'OddsRatio_working_3-way'!R81/3-2*'OddsRatio_working_3-way'!R81^3/27-'OddsRatio_working_3-way'!T81</f>
        <v>0.19967732144853914</v>
      </c>
      <c r="W81" s="11">
        <f>'OddsRatio_working_3-way'!V81^2+4*'OddsRatio_working_3-way'!U81^3/27</f>
        <v>-7.7953681652693549E-2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0.17162802390166121</v>
      </c>
      <c r="Y81" s="11">
        <f>IF('OddsRatio_working_3-way'!W81&gt;=0,IF('OddsRatio_working_3-way'!V81+SQRT('OddsRatio_working_3-way'!W81)&gt;0,0,PI()),ACOS('OddsRatio_working_3-way'!V81/(2*'OddsRatio_working_3-way'!X81)))</f>
        <v>0.94996030496497197</v>
      </c>
      <c r="Z81" s="11">
        <f>'OddsRatio_working_3-way'!X81^(1/3)*COS('OddsRatio_working_3-way'!Y81/3)</f>
        <v>0.52809932327045184</v>
      </c>
      <c r="AA81" s="11">
        <f>'OddsRatio_working_3-way'!X81^(1/3)*COS(('OddsRatio_working_3-way'!Y81+2*PI())/3)</f>
        <v>-0.41391300422197586</v>
      </c>
      <c r="AB81" s="11">
        <f>'OddsRatio_working_3-way'!X81^(1/3)*COS(('OddsRatio_working_3-way'!Y81+4*PI())/3)</f>
        <v>-0.11418631904847604</v>
      </c>
      <c r="AC81" s="11">
        <f>'OddsRatio_working_3-way'!X81^(1/3)*SIN('OddsRatio_working_3-way'!Y81/3)</f>
        <v>0.17304728236823447</v>
      </c>
      <c r="AD81" s="11">
        <f>'OddsRatio_working_3-way'!X81^(1/3)*SIN(('OddsRatio_working_3-way'!Y81+2*PI())/3)</f>
        <v>0.37082378848946457</v>
      </c>
      <c r="AE81" s="11">
        <f>'OddsRatio_working_3-way'!X81^(1/3)*SIN(('OddsRatio_working_3-way'!Y81+4*PI())/3)</f>
        <v>-0.54387107085769892</v>
      </c>
      <c r="AF81" s="11">
        <f>-'OddsRatio_working_3-way'!U81/(3*'OddsRatio_working_3-way'!X81^(1/3))*COS(('OddsRatio_working_3-way'!Y81)/3)</f>
        <v>0.52809932327045184</v>
      </c>
      <c r="AG81" s="11">
        <f>-'OddsRatio_working_3-way'!U81/(3*'OddsRatio_working_3-way'!X81^(1/3))*COS(('OddsRatio_working_3-way'!Y81+2*PI())/3)</f>
        <v>-0.41391300422197586</v>
      </c>
      <c r="AH81" s="11">
        <f>-'OddsRatio_working_3-way'!U81/(3*'OddsRatio_working_3-way'!X81^(1/3))*COS(('OddsRatio_working_3-way'!Y81+4*PI())/3)</f>
        <v>-0.11418631904847604</v>
      </c>
      <c r="AI81" s="11">
        <f>'OddsRatio_working_3-way'!U81/(3*'OddsRatio_working_3-way'!X81^(1/3))*SIN(('OddsRatio_working_3-way'!Y81)/3)</f>
        <v>-0.17304728236823447</v>
      </c>
      <c r="AJ81" s="11">
        <f>'OddsRatio_working_3-way'!U81/(3*'OddsRatio_working_3-way'!X81^(1/3))*SIN(('OddsRatio_working_3-way'!Y81+2*PI())/3)</f>
        <v>-0.37082378848946457</v>
      </c>
      <c r="AK81" s="11">
        <f>'OddsRatio_working_3-way'!U81/(3*'OddsRatio_working_3-way'!X81^(1/3))*SIN(('OddsRatio_working_3-way'!Y81+4*PI())/3)</f>
        <v>0.54387107085769892</v>
      </c>
      <c r="AL81" s="11">
        <f>'OddsRatio_working_3-way'!Z81+'OddsRatio_working_3-way'!AF81</f>
        <v>1.0561986465409037</v>
      </c>
      <c r="AM81" s="11">
        <f>'OddsRatio_working_3-way'!AA81+'OddsRatio_working_3-way'!AG81</f>
        <v>-0.82782600844395171</v>
      </c>
      <c r="AN81" s="11">
        <f>'OddsRatio_working_3-way'!AB81+'OddsRatio_working_3-way'!AH81</f>
        <v>-0.22837263809695207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1.0561986465409037</v>
      </c>
      <c r="AS81" s="11">
        <f>IF(('OddsRatio_working_3-way'!X81=0),IF(Q81&gt;0,-Q81^(1/3),(-Q81)^(1/3)),'OddsRatio_working_3-way'!AM81-'OddsRatio_working_3-way'!R81/3)</f>
        <v>-0.82782600844395171</v>
      </c>
      <c r="AT81" s="11">
        <f>IF(('OddsRatio_working_3-way'!X81=0),IF(Q81&gt;0,-Q81^(1/3),(-Q81)^(1/3)),'OddsRatio_working_3-way'!AN81-'OddsRatio_working_3-way'!R81/3)</f>
        <v>-0.22837263809695207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2.64</v>
      </c>
      <c r="B82" s="4">
        <f>IF('True_Odds_Calculator_3-way'!B81="","",'True_Odds_Calculator_3-way'!B81)</f>
        <v>3.26</v>
      </c>
      <c r="C82" s="4">
        <f>IF('True_Odds_Calculator_3-way'!C81="","",'True_Odds_Calculator_3-way'!C81)</f>
        <v>2.92</v>
      </c>
      <c r="D82" s="9">
        <f t="shared" si="26"/>
        <v>0.36898510921185157</v>
      </c>
      <c r="E82" s="9">
        <f t="shared" si="27"/>
        <v>0.29791594640729485</v>
      </c>
      <c r="F82" s="9">
        <f t="shared" si="28"/>
        <v>0.33309894438085352</v>
      </c>
      <c r="G82" s="9">
        <f t="shared" si="29"/>
        <v>1.0427661379932132</v>
      </c>
      <c r="H82" s="9">
        <f t="shared" si="30"/>
        <v>2.7101364663088705</v>
      </c>
      <c r="I82" s="9">
        <f t="shared" si="31"/>
        <v>3.3566514718646618</v>
      </c>
      <c r="J82" s="9">
        <f t="shared" si="32"/>
        <v>3.0021109849469694</v>
      </c>
      <c r="K82" s="11">
        <f t="shared" si="33"/>
        <v>0.37878787878787878</v>
      </c>
      <c r="L82" s="11">
        <f t="shared" si="34"/>
        <v>0.30674846625766872</v>
      </c>
      <c r="M82" s="11">
        <f t="shared" si="35"/>
        <v>0.34246575342465752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-0.28317123669674316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0.2315893619784703</v>
      </c>
      <c r="Q82" s="11">
        <f>2*'OddsRatio_working_3-way'!K82*'OddsRatio_working_3-way'!L82*'OddsRatio_working_3-way'!M82</f>
        <v>7.9583973188477763E-2</v>
      </c>
      <c r="R82" s="11">
        <f t="shared" si="36"/>
        <v>0</v>
      </c>
      <c r="S82" s="11">
        <f t="shared" si="37"/>
        <v>-0.817842110943233</v>
      </c>
      <c r="T82" s="11">
        <f t="shared" si="38"/>
        <v>-0.2810453989495646</v>
      </c>
      <c r="U82" s="11">
        <f>'OddsRatio_working_3-way'!S82-'OddsRatio_working_3-way'!R82^2/3</f>
        <v>-0.817842110943233</v>
      </c>
      <c r="V82" s="11">
        <f>'OddsRatio_working_3-way'!S82*'OddsRatio_working_3-way'!R82/3-2*'OddsRatio_working_3-way'!R82^3/27-'OddsRatio_working_3-way'!T82</f>
        <v>0.2810453989495646</v>
      </c>
      <c r="W82" s="11">
        <f>'OddsRatio_working_3-way'!V82^2+4*'OddsRatio_working_3-way'!U82^3/27</f>
        <v>-2.0544542626218937E-3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0.14233847910293076</v>
      </c>
      <c r="Y82" s="11">
        <f>IF('OddsRatio_working_3-way'!W82&gt;=0,IF('OddsRatio_working_3-way'!V82+SQRT('OddsRatio_working_3-way'!W82)&gt;0,0,PI()),ACOS('OddsRatio_working_3-way'!V82/(2*'OddsRatio_working_3-way'!X82)))</f>
        <v>0.15989989314496578</v>
      </c>
      <c r="Z82" s="11">
        <f>'OddsRatio_working_3-way'!X82^(1/3)*COS('OddsRatio_working_3-way'!Y82/3)</f>
        <v>0.52138306899660658</v>
      </c>
      <c r="AA82" s="11">
        <f>'OddsRatio_working_3-way'!X82^(1/3)*COS(('OddsRatio_working_3-way'!Y82+2*PI())/3)</f>
        <v>-0.28478093587251996</v>
      </c>
      <c r="AB82" s="11">
        <f>'OddsRatio_working_3-way'!X82^(1/3)*COS(('OddsRatio_working_3-way'!Y82+4*PI())/3)</f>
        <v>-0.23660213312408676</v>
      </c>
      <c r="AC82" s="11">
        <f>'OddsRatio_working_3-way'!X82^(1/3)*SIN('OddsRatio_working_3-way'!Y82/3)</f>
        <v>2.7816044736041903E-2</v>
      </c>
      <c r="AD82" s="11">
        <f>'OddsRatio_working_3-way'!X82^(1/3)*SIN(('OddsRatio_working_3-way'!Y82+2*PI())/3)</f>
        <v>0.43762296048613508</v>
      </c>
      <c r="AE82" s="11">
        <f>'OddsRatio_working_3-way'!X82^(1/3)*SIN(('OddsRatio_working_3-way'!Y82+4*PI())/3)</f>
        <v>-0.4654390052221769</v>
      </c>
      <c r="AF82" s="11">
        <f>-'OddsRatio_working_3-way'!U82/(3*'OddsRatio_working_3-way'!X82^(1/3))*COS(('OddsRatio_working_3-way'!Y82)/3)</f>
        <v>0.52138306899660647</v>
      </c>
      <c r="AG82" s="11">
        <f>-'OddsRatio_working_3-way'!U82/(3*'OddsRatio_working_3-way'!X82^(1/3))*COS(('OddsRatio_working_3-way'!Y82+2*PI())/3)</f>
        <v>-0.2847809358725199</v>
      </c>
      <c r="AH82" s="11">
        <f>-'OddsRatio_working_3-way'!U82/(3*'OddsRatio_working_3-way'!X82^(1/3))*COS(('OddsRatio_working_3-way'!Y82+4*PI())/3)</f>
        <v>-0.23660213312408671</v>
      </c>
      <c r="AI82" s="11">
        <f>'OddsRatio_working_3-way'!U82/(3*'OddsRatio_working_3-way'!X82^(1/3))*SIN(('OddsRatio_working_3-way'!Y82)/3)</f>
        <v>-2.7816044736041896E-2</v>
      </c>
      <c r="AJ82" s="11">
        <f>'OddsRatio_working_3-way'!U82/(3*'OddsRatio_working_3-way'!X82^(1/3))*SIN(('OddsRatio_working_3-way'!Y82+2*PI())/3)</f>
        <v>-0.43762296048613503</v>
      </c>
      <c r="AK82" s="11">
        <f>'OddsRatio_working_3-way'!U82/(3*'OddsRatio_working_3-way'!X82^(1/3))*SIN(('OddsRatio_working_3-way'!Y82+4*PI())/3)</f>
        <v>0.46543900522217679</v>
      </c>
      <c r="AL82" s="11">
        <f>'OddsRatio_working_3-way'!Z82+'OddsRatio_working_3-way'!AF82</f>
        <v>1.0427661379932132</v>
      </c>
      <c r="AM82" s="11">
        <f>'OddsRatio_working_3-way'!AA82+'OddsRatio_working_3-way'!AG82</f>
        <v>-0.56956187174503992</v>
      </c>
      <c r="AN82" s="11">
        <f>'OddsRatio_working_3-way'!AB82+'OddsRatio_working_3-way'!AH82</f>
        <v>-0.47320426624817347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1.0427661379932132</v>
      </c>
      <c r="AS82" s="11">
        <f>IF(('OddsRatio_working_3-way'!X82=0),IF(Q82&gt;0,-Q82^(1/3),(-Q82)^(1/3)),'OddsRatio_working_3-way'!AM82-'OddsRatio_working_3-way'!R82/3)</f>
        <v>-0.56956187174503992</v>
      </c>
      <c r="AT82" s="11">
        <f>IF(('OddsRatio_working_3-way'!X82=0),IF(Q82&gt;0,-Q82^(1/3),(-Q82)^(1/3)),'OddsRatio_working_3-way'!AN82-'OddsRatio_working_3-way'!R82/3)</f>
        <v>-0.47320426624817347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1.99</v>
      </c>
      <c r="B83" s="4">
        <f>IF('True_Odds_Calculator_3-way'!B82="","",'True_Odds_Calculator_3-way'!B82)</f>
        <v>3.57</v>
      </c>
      <c r="C83" s="4">
        <f>IF('True_Odds_Calculator_3-way'!C82="","",'True_Odds_Calculator_3-way'!C82)</f>
        <v>4.07</v>
      </c>
      <c r="D83" s="9">
        <f t="shared" si="26"/>
        <v>0.49132399633232599</v>
      </c>
      <c r="E83" s="9">
        <f t="shared" si="27"/>
        <v>0.27117609616697363</v>
      </c>
      <c r="F83" s="9">
        <f t="shared" si="28"/>
        <v>0.23749990750070055</v>
      </c>
      <c r="G83" s="9">
        <f t="shared" si="29"/>
        <v>1.0457745783931234</v>
      </c>
      <c r="H83" s="9">
        <f t="shared" si="30"/>
        <v>2.0353168326091922</v>
      </c>
      <c r="I83" s="9">
        <f t="shared" si="31"/>
        <v>3.6876406664703265</v>
      </c>
      <c r="J83" s="9">
        <f t="shared" si="32"/>
        <v>4.2105279556668895</v>
      </c>
      <c r="K83" s="11">
        <f t="shared" si="33"/>
        <v>0.50251256281407031</v>
      </c>
      <c r="L83" s="11">
        <f t="shared" si="34"/>
        <v>0.28011204481792717</v>
      </c>
      <c r="M83" s="11">
        <f t="shared" si="35"/>
        <v>0.24570024570024568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-0.2701413038392052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0.229296711708772</v>
      </c>
      <c r="Q83" s="11">
        <f>2*'OddsRatio_working_3-way'!K83*'OddsRatio_working_3-way'!L83*'OddsRatio_working_3-way'!M83</f>
        <v>6.916944546267631E-2</v>
      </c>
      <c r="R83" s="11">
        <f t="shared" si="36"/>
        <v>0</v>
      </c>
      <c r="S83" s="11">
        <f t="shared" si="37"/>
        <v>-0.84880286150264195</v>
      </c>
      <c r="T83" s="11">
        <f t="shared" si="38"/>
        <v>-0.25604912865841378</v>
      </c>
      <c r="U83" s="11">
        <f>'OddsRatio_working_3-way'!S83-'OddsRatio_working_3-way'!R83^2/3</f>
        <v>-0.84880286150264195</v>
      </c>
      <c r="V83" s="11">
        <f>'OddsRatio_working_3-way'!S83*'OddsRatio_working_3-way'!R83/3-2*'OddsRatio_working_3-way'!R83^3/27-'OddsRatio_working_3-way'!T83</f>
        <v>0.25604912865841378</v>
      </c>
      <c r="W83" s="11">
        <f>'OddsRatio_working_3-way'!V83^2+4*'OddsRatio_working_3-way'!U83^3/27</f>
        <v>-2.5036451876199267E-2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0.15049718283321137</v>
      </c>
      <c r="Y83" s="11">
        <f>IF('OddsRatio_working_3-way'!W83&gt;=0,IF('OddsRatio_working_3-way'!V83+SQRT('OddsRatio_working_3-way'!W83)&gt;0,0,PI()),ACOS('OddsRatio_working_3-way'!V83/(2*'OddsRatio_working_3-way'!X83)))</f>
        <v>0.55352362319351034</v>
      </c>
      <c r="Z83" s="11">
        <f>'OddsRatio_working_3-way'!X83^(1/3)*COS('OddsRatio_working_3-way'!Y83/3)</f>
        <v>0.52288728919656169</v>
      </c>
      <c r="AA83" s="11">
        <f>'OddsRatio_working_3-way'!X83^(1/3)*COS(('OddsRatio_working_3-way'!Y83+2*PI())/3)</f>
        <v>-0.34595623225931454</v>
      </c>
      <c r="AB83" s="11">
        <f>'OddsRatio_working_3-way'!X83^(1/3)*COS(('OddsRatio_working_3-way'!Y83+4*PI())/3)</f>
        <v>-0.17693105693724728</v>
      </c>
      <c r="AC83" s="11">
        <f>'OddsRatio_working_3-way'!X83^(1/3)*SIN('OddsRatio_working_3-way'!Y83/3)</f>
        <v>9.758673047201942E-2</v>
      </c>
      <c r="AD83" s="11">
        <f>'OddsRatio_working_3-way'!X83^(1/3)*SIN(('OddsRatio_working_3-way'!Y83+2*PI())/3)</f>
        <v>0.4040403105241932</v>
      </c>
      <c r="AE83" s="11">
        <f>'OddsRatio_working_3-way'!X83^(1/3)*SIN(('OddsRatio_working_3-way'!Y83+4*PI())/3)</f>
        <v>-0.50162704099621247</v>
      </c>
      <c r="AF83" s="11">
        <f>-'OddsRatio_working_3-way'!U83/(3*'OddsRatio_working_3-way'!X83^(1/3))*COS(('OddsRatio_working_3-way'!Y83)/3)</f>
        <v>0.5228872891965618</v>
      </c>
      <c r="AG83" s="11">
        <f>-'OddsRatio_working_3-way'!U83/(3*'OddsRatio_working_3-way'!X83^(1/3))*COS(('OddsRatio_working_3-way'!Y83+2*PI())/3)</f>
        <v>-0.3459562322593146</v>
      </c>
      <c r="AH83" s="11">
        <f>-'OddsRatio_working_3-way'!U83/(3*'OddsRatio_working_3-way'!X83^(1/3))*COS(('OddsRatio_working_3-way'!Y83+4*PI())/3)</f>
        <v>-0.17693105693724731</v>
      </c>
      <c r="AI83" s="11">
        <f>'OddsRatio_working_3-way'!U83/(3*'OddsRatio_working_3-way'!X83^(1/3))*SIN(('OddsRatio_working_3-way'!Y83)/3)</f>
        <v>-9.7586730472019448E-2</v>
      </c>
      <c r="AJ83" s="11">
        <f>'OddsRatio_working_3-way'!U83/(3*'OddsRatio_working_3-way'!X83^(1/3))*SIN(('OddsRatio_working_3-way'!Y83+2*PI())/3)</f>
        <v>-0.40404031052419331</v>
      </c>
      <c r="AK83" s="11">
        <f>'OddsRatio_working_3-way'!U83/(3*'OddsRatio_working_3-way'!X83^(1/3))*SIN(('OddsRatio_working_3-way'!Y83+4*PI())/3)</f>
        <v>0.50162704099621258</v>
      </c>
      <c r="AL83" s="11">
        <f>'OddsRatio_working_3-way'!Z83+'OddsRatio_working_3-way'!AF83</f>
        <v>1.0457745783931234</v>
      </c>
      <c r="AM83" s="11">
        <f>'OddsRatio_working_3-way'!AA83+'OddsRatio_working_3-way'!AG83</f>
        <v>-0.6919124645186292</v>
      </c>
      <c r="AN83" s="11">
        <f>'OddsRatio_working_3-way'!AB83+'OddsRatio_working_3-way'!AH83</f>
        <v>-0.35386211387449462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1.0457745783931234</v>
      </c>
      <c r="AS83" s="11">
        <f>IF(('OddsRatio_working_3-way'!X83=0),IF(Q83&gt;0,-Q83^(1/3),(-Q83)^(1/3)),'OddsRatio_working_3-way'!AM83-'OddsRatio_working_3-way'!R83/3)</f>
        <v>-0.6919124645186292</v>
      </c>
      <c r="AT83" s="11">
        <f>IF(('OddsRatio_working_3-way'!X83=0),IF(Q83&gt;0,-Q83^(1/3),(-Q83)^(1/3)),'OddsRatio_working_3-way'!AN83-'OddsRatio_working_3-way'!R83/3)</f>
        <v>-0.35386211387449462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1.9</v>
      </c>
      <c r="B84" s="4">
        <f>IF('True_Odds_Calculator_3-way'!B83="","",'True_Odds_Calculator_3-way'!B83)</f>
        <v>3.75</v>
      </c>
      <c r="C84" s="4">
        <f>IF('True_Odds_Calculator_3-way'!C83="","",'True_Odds_Calculator_3-way'!C83)</f>
        <v>4.22</v>
      </c>
      <c r="D84" s="9">
        <f t="shared" si="26"/>
        <v>0.5142878145560057</v>
      </c>
      <c r="E84" s="9">
        <f t="shared" si="27"/>
        <v>0.25734870779997909</v>
      </c>
      <c r="F84" s="9">
        <f t="shared" si="28"/>
        <v>0.22836347764401521</v>
      </c>
      <c r="G84" s="9">
        <f t="shared" si="29"/>
        <v>1.0493738929334702</v>
      </c>
      <c r="H84" s="9">
        <f t="shared" si="30"/>
        <v>1.9444365036401237</v>
      </c>
      <c r="I84" s="9">
        <f t="shared" si="31"/>
        <v>3.8857782055670427</v>
      </c>
      <c r="J84" s="9">
        <f t="shared" si="32"/>
        <v>4.378983935245774</v>
      </c>
      <c r="K84" s="11">
        <f t="shared" si="33"/>
        <v>0.52631578947368418</v>
      </c>
      <c r="L84" s="11">
        <f t="shared" si="34"/>
        <v>0.26666666666666666</v>
      </c>
      <c r="M84" s="11">
        <f t="shared" si="35"/>
        <v>0.23696682464454977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-0.26505362933399856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0.22848590670990265</v>
      </c>
      <c r="Q84" s="11">
        <f>2*'OddsRatio_working_3-way'!K84*'OddsRatio_working_3-way'!L84*'OddsRatio_working_3-way'!M84</f>
        <v>6.6517003408996425E-2</v>
      </c>
      <c r="R84" s="11">
        <f t="shared" si="36"/>
        <v>0</v>
      </c>
      <c r="S84" s="11">
        <f t="shared" si="37"/>
        <v>-0.86203651421042682</v>
      </c>
      <c r="T84" s="11">
        <f t="shared" si="38"/>
        <v>-0.25095677269590305</v>
      </c>
      <c r="U84" s="11">
        <f>'OddsRatio_working_3-way'!S84-'OddsRatio_working_3-way'!R84^2/3</f>
        <v>-0.86203651421042682</v>
      </c>
      <c r="V84" s="11">
        <f>'OddsRatio_working_3-way'!S84*'OddsRatio_working_3-way'!R84/3-2*'OddsRatio_working_3-way'!R84^3/27-'OddsRatio_working_3-way'!T84</f>
        <v>0.25095677269590305</v>
      </c>
      <c r="W84" s="11">
        <f>'OddsRatio_working_3-way'!V84^2+4*'OddsRatio_working_3-way'!U84^3/27</f>
        <v>-3.192222808144167E-2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0.15403045952293398</v>
      </c>
      <c r="Y84" s="11">
        <f>IF('OddsRatio_working_3-way'!W84&gt;=0,IF('OddsRatio_working_3-way'!V84+SQRT('OddsRatio_working_3-way'!W84)&gt;0,0,PI()),ACOS('OddsRatio_working_3-way'!V84/(2*'OddsRatio_working_3-way'!X84)))</f>
        <v>0.61869917848198142</v>
      </c>
      <c r="Z84" s="11">
        <f>'OddsRatio_working_3-way'!X84^(1/3)*COS('OddsRatio_working_3-way'!Y84/3)</f>
        <v>0.52468694646673508</v>
      </c>
      <c r="AA84" s="11">
        <f>'OddsRatio_working_3-way'!X84^(1/3)*COS(('OddsRatio_working_3-way'!Y84+2*PI())/3)</f>
        <v>-0.35740574076453269</v>
      </c>
      <c r="AB84" s="11">
        <f>'OddsRatio_working_3-way'!X84^(1/3)*COS(('OddsRatio_working_3-way'!Y84+4*PI())/3)</f>
        <v>-0.16728120570220259</v>
      </c>
      <c r="AC84" s="11">
        <f>'OddsRatio_working_3-way'!X84^(1/3)*SIN('OddsRatio_working_3-way'!Y84/3)</f>
        <v>0.1097684514977889</v>
      </c>
      <c r="AD84" s="11">
        <f>'OddsRatio_working_3-way'!X84^(1/3)*SIN(('OddsRatio_working_3-way'!Y84+2*PI())/3)</f>
        <v>0.39950799892538408</v>
      </c>
      <c r="AE84" s="11">
        <f>'OddsRatio_working_3-way'!X84^(1/3)*SIN(('OddsRatio_working_3-way'!Y84+4*PI())/3)</f>
        <v>-0.50927645042317282</v>
      </c>
      <c r="AF84" s="11">
        <f>-'OddsRatio_working_3-way'!U84/(3*'OddsRatio_working_3-way'!X84^(1/3))*COS(('OddsRatio_working_3-way'!Y84)/3)</f>
        <v>0.52468694646673508</v>
      </c>
      <c r="AG84" s="11">
        <f>-'OddsRatio_working_3-way'!U84/(3*'OddsRatio_working_3-way'!X84^(1/3))*COS(('OddsRatio_working_3-way'!Y84+2*PI())/3)</f>
        <v>-0.35740574076453263</v>
      </c>
      <c r="AH84" s="11">
        <f>-'OddsRatio_working_3-way'!U84/(3*'OddsRatio_working_3-way'!X84^(1/3))*COS(('OddsRatio_working_3-way'!Y84+4*PI())/3)</f>
        <v>-0.16728120570220256</v>
      </c>
      <c r="AI84" s="11">
        <f>'OddsRatio_working_3-way'!U84/(3*'OddsRatio_working_3-way'!X84^(1/3))*SIN(('OddsRatio_working_3-way'!Y84)/3)</f>
        <v>-0.10976845149778887</v>
      </c>
      <c r="AJ84" s="11">
        <f>'OddsRatio_working_3-way'!U84/(3*'OddsRatio_working_3-way'!X84^(1/3))*SIN(('OddsRatio_working_3-way'!Y84+2*PI())/3)</f>
        <v>-0.39950799892538397</v>
      </c>
      <c r="AK84" s="11">
        <f>'OddsRatio_working_3-way'!U84/(3*'OddsRatio_working_3-way'!X84^(1/3))*SIN(('OddsRatio_working_3-way'!Y84+4*PI())/3)</f>
        <v>0.50927645042317271</v>
      </c>
      <c r="AL84" s="11">
        <f>'OddsRatio_working_3-way'!Z84+'OddsRatio_working_3-way'!AF84</f>
        <v>1.0493738929334702</v>
      </c>
      <c r="AM84" s="11">
        <f>'OddsRatio_working_3-way'!AA84+'OddsRatio_working_3-way'!AG84</f>
        <v>-0.71481148152906537</v>
      </c>
      <c r="AN84" s="11">
        <f>'OddsRatio_working_3-way'!AB84+'OddsRatio_working_3-way'!AH84</f>
        <v>-0.33456241140440512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1.0493738929334702</v>
      </c>
      <c r="AS84" s="11">
        <f>IF(('OddsRatio_working_3-way'!X84=0),IF(Q84&gt;0,-Q84^(1/3),(-Q84)^(1/3)),'OddsRatio_working_3-way'!AM84-'OddsRatio_working_3-way'!R84/3)</f>
        <v>-0.71481148152906537</v>
      </c>
      <c r="AT84" s="11">
        <f>IF(('OddsRatio_working_3-way'!X84=0),IF(Q84&gt;0,-Q84^(1/3),(-Q84)^(1/3)),'OddsRatio_working_3-way'!AN84-'OddsRatio_working_3-way'!R84/3)</f>
        <v>-0.33456241140440512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1.63</v>
      </c>
      <c r="B85" s="4">
        <f>IF('True_Odds_Calculator_3-way'!B84="","",'True_Odds_Calculator_3-way'!B84)</f>
        <v>4.07</v>
      </c>
      <c r="C85" s="4">
        <f>IF('True_Odds_Calculator_3-way'!C84="","",'True_Odds_Calculator_3-way'!C84)</f>
        <v>5.91</v>
      </c>
      <c r="D85" s="9">
        <f t="shared" si="26"/>
        <v>0.60139503683178719</v>
      </c>
      <c r="E85" s="9">
        <f t="shared" si="27"/>
        <v>0.23641569501450252</v>
      </c>
      <c r="F85" s="9">
        <f t="shared" si="28"/>
        <v>0.16218926815371001</v>
      </c>
      <c r="G85" s="9">
        <f t="shared" si="29"/>
        <v>1.0520643703286254</v>
      </c>
      <c r="H85" s="9">
        <f t="shared" si="30"/>
        <v>1.6628005533070342</v>
      </c>
      <c r="I85" s="9">
        <f t="shared" si="31"/>
        <v>4.2298376169088803</v>
      </c>
      <c r="J85" s="9">
        <f t="shared" si="32"/>
        <v>6.1656360583135497</v>
      </c>
      <c r="K85" s="11">
        <f t="shared" si="33"/>
        <v>0.61349693251533743</v>
      </c>
      <c r="L85" s="11">
        <f t="shared" si="34"/>
        <v>0.24570024570024568</v>
      </c>
      <c r="M85" s="11">
        <f t="shared" si="35"/>
        <v>0.16920473773265651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-0.24220936023745021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0.21960066804512635</v>
      </c>
      <c r="Q85" s="11">
        <f>2*'OddsRatio_working_3-way'!K85*'OddsRatio_working_3-way'!L85*'OddsRatio_working_3-way'!M85</f>
        <v>5.1010608140563608E-2</v>
      </c>
      <c r="R85" s="11">
        <f t="shared" si="36"/>
        <v>0</v>
      </c>
      <c r="S85" s="11">
        <f t="shared" si="37"/>
        <v>-0.90665640596978003</v>
      </c>
      <c r="T85" s="11">
        <f t="shared" si="38"/>
        <v>-0.21060543692677816</v>
      </c>
      <c r="U85" s="11">
        <f>'OddsRatio_working_3-way'!S85-'OddsRatio_working_3-way'!R85^2/3</f>
        <v>-0.90665640596978003</v>
      </c>
      <c r="V85" s="11">
        <f>'OddsRatio_working_3-way'!S85*'OddsRatio_working_3-way'!R85/3-2*'OddsRatio_working_3-way'!R85^3/27-'OddsRatio_working_3-way'!T85</f>
        <v>0.21060543692677816</v>
      </c>
      <c r="W85" s="11">
        <f>'OddsRatio_working_3-way'!V85^2+4*'OddsRatio_working_3-way'!U85^3/27</f>
        <v>-6.6059422875554441E-2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0.16614306556299122</v>
      </c>
      <c r="Y85" s="11">
        <f>IF('OddsRatio_working_3-way'!W85&gt;=0,IF('OddsRatio_working_3-way'!V85+SQRT('OddsRatio_working_3-way'!W85)&gt;0,0,PI()),ACOS('OddsRatio_working_3-way'!V85/(2*'OddsRatio_working_3-way'!X85)))</f>
        <v>0.88433051426373943</v>
      </c>
      <c r="Z85" s="11">
        <f>'OddsRatio_working_3-way'!X85^(1/3)*COS('OddsRatio_working_3-way'!Y85/3)</f>
        <v>0.52603218516431272</v>
      </c>
      <c r="AA85" s="11">
        <f>'OddsRatio_working_3-way'!X85^(1/3)*COS(('OddsRatio_working_3-way'!Y85+2*PI())/3)</f>
        <v>-0.40133350515515354</v>
      </c>
      <c r="AB85" s="11">
        <f>'OddsRatio_working_3-way'!X85^(1/3)*COS(('OddsRatio_working_3-way'!Y85+4*PI())/3)</f>
        <v>-0.12469868000915922</v>
      </c>
      <c r="AC85" s="11">
        <f>'OddsRatio_working_3-way'!X85^(1/3)*SIN('OddsRatio_working_3-way'!Y85/3)</f>
        <v>0.15971519076526491</v>
      </c>
      <c r="AD85" s="11">
        <f>'OddsRatio_working_3-way'!X85^(1/3)*SIN(('OddsRatio_working_3-way'!Y85+2*PI())/3)</f>
        <v>0.37569964017790197</v>
      </c>
      <c r="AE85" s="11">
        <f>'OddsRatio_working_3-way'!X85^(1/3)*SIN(('OddsRatio_working_3-way'!Y85+4*PI())/3)</f>
        <v>-0.53541483094316689</v>
      </c>
      <c r="AF85" s="11">
        <f>-'OddsRatio_working_3-way'!U85/(3*'OddsRatio_working_3-way'!X85^(1/3))*COS(('OddsRatio_working_3-way'!Y85)/3)</f>
        <v>0.52603218516431272</v>
      </c>
      <c r="AG85" s="11">
        <f>-'OddsRatio_working_3-way'!U85/(3*'OddsRatio_working_3-way'!X85^(1/3))*COS(('OddsRatio_working_3-way'!Y85+2*PI())/3)</f>
        <v>-0.40133350515515354</v>
      </c>
      <c r="AH85" s="11">
        <f>-'OddsRatio_working_3-way'!U85/(3*'OddsRatio_working_3-way'!X85^(1/3))*COS(('OddsRatio_working_3-way'!Y85+4*PI())/3)</f>
        <v>-0.12469868000915922</v>
      </c>
      <c r="AI85" s="11">
        <f>'OddsRatio_working_3-way'!U85/(3*'OddsRatio_working_3-way'!X85^(1/3))*SIN(('OddsRatio_working_3-way'!Y85)/3)</f>
        <v>-0.15971519076526491</v>
      </c>
      <c r="AJ85" s="11">
        <f>'OddsRatio_working_3-way'!U85/(3*'OddsRatio_working_3-way'!X85^(1/3))*SIN(('OddsRatio_working_3-way'!Y85+2*PI())/3)</f>
        <v>-0.37569964017790197</v>
      </c>
      <c r="AK85" s="11">
        <f>'OddsRatio_working_3-way'!U85/(3*'OddsRatio_working_3-way'!X85^(1/3))*SIN(('OddsRatio_working_3-way'!Y85+4*PI())/3)</f>
        <v>0.53541483094316689</v>
      </c>
      <c r="AL85" s="11">
        <f>'OddsRatio_working_3-way'!Z85+'OddsRatio_working_3-way'!AF85</f>
        <v>1.0520643703286254</v>
      </c>
      <c r="AM85" s="11">
        <f>'OddsRatio_working_3-way'!AA85+'OddsRatio_working_3-way'!AG85</f>
        <v>-0.80266701031030707</v>
      </c>
      <c r="AN85" s="11">
        <f>'OddsRatio_working_3-way'!AB85+'OddsRatio_working_3-way'!AH85</f>
        <v>-0.24939736001831844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1.0520643703286254</v>
      </c>
      <c r="AS85" s="11">
        <f>IF(('OddsRatio_working_3-way'!X85=0),IF(Q85&gt;0,-Q85^(1/3),(-Q85)^(1/3)),'OddsRatio_working_3-way'!AM85-'OddsRatio_working_3-way'!R85/3)</f>
        <v>-0.80266701031030707</v>
      </c>
      <c r="AT85" s="11">
        <f>IF(('OddsRatio_working_3-way'!X85=0),IF(Q85&gt;0,-Q85^(1/3),(-Q85)^(1/3)),'OddsRatio_working_3-way'!AN85-'OddsRatio_working_3-way'!R85/3)</f>
        <v>-0.24939736001831844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1.69</v>
      </c>
      <c r="B86" s="4">
        <f>IF('True_Odds_Calculator_3-way'!B85="","",'True_Odds_Calculator_3-way'!B85)</f>
        <v>3.73</v>
      </c>
      <c r="C86" s="4">
        <f>IF('True_Odds_Calculator_3-way'!C85="","",'True_Odds_Calculator_3-way'!C85)</f>
        <v>5.85</v>
      </c>
      <c r="D86" s="9">
        <f t="shared" si="26"/>
        <v>0.57875116315501374</v>
      </c>
      <c r="E86" s="9">
        <f t="shared" si="27"/>
        <v>0.25774609621211092</v>
      </c>
      <c r="F86" s="9">
        <f t="shared" si="28"/>
        <v>0.16350274063287529</v>
      </c>
      <c r="G86" s="9">
        <f t="shared" si="29"/>
        <v>1.054867099215469</v>
      </c>
      <c r="H86" s="9">
        <f t="shared" si="30"/>
        <v>1.7278582984586732</v>
      </c>
      <c r="I86" s="9">
        <f t="shared" si="31"/>
        <v>3.87978718085823</v>
      </c>
      <c r="J86" s="9">
        <f t="shared" si="32"/>
        <v>6.1161054311950247</v>
      </c>
      <c r="K86" s="11">
        <f t="shared" si="33"/>
        <v>0.59171597633136097</v>
      </c>
      <c r="L86" s="11">
        <f t="shared" si="34"/>
        <v>0.26809651474530832</v>
      </c>
      <c r="M86" s="11">
        <f t="shared" si="35"/>
        <v>0.17094017094017094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-0.24774338880340108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0.22426118211133361</v>
      </c>
      <c r="Q86" s="11">
        <f>2*'OddsRatio_working_3-way'!K86*'OddsRatio_working_3-way'!L86*'OddsRatio_working_3-way'!M86</f>
        <v>5.4234868708907764E-2</v>
      </c>
      <c r="R86" s="11">
        <f t="shared" si="36"/>
        <v>0</v>
      </c>
      <c r="S86" s="11">
        <f t="shared" si="37"/>
        <v>-0.90521560714299432</v>
      </c>
      <c r="T86" s="11">
        <f t="shared" si="38"/>
        <v>-0.21891550354123199</v>
      </c>
      <c r="U86" s="11">
        <f>'OddsRatio_working_3-way'!S86-'OddsRatio_working_3-way'!R86^2/3</f>
        <v>-0.90521560714299432</v>
      </c>
      <c r="V86" s="11">
        <f>'OddsRatio_working_3-way'!S86*'OddsRatio_working_3-way'!R86/3-2*'OddsRatio_working_3-way'!R86^3/27-'OddsRatio_working_3-way'!T86</f>
        <v>0.21891550354123199</v>
      </c>
      <c r="W86" s="11">
        <f>'OddsRatio_working_3-way'!V86^2+4*'OddsRatio_working_3-way'!U86^3/27</f>
        <v>-6.196452292285632E-2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0.16574718746751593</v>
      </c>
      <c r="Y86" s="11">
        <f>IF('OddsRatio_working_3-way'!W86&gt;=0,IF('OddsRatio_working_3-way'!V86+SQRT('OddsRatio_working_3-way'!W86)&gt;0,0,PI()),ACOS('OddsRatio_working_3-way'!V86/(2*'OddsRatio_working_3-way'!X86)))</f>
        <v>0.84945859151454961</v>
      </c>
      <c r="Z86" s="11">
        <f>'OddsRatio_working_3-way'!X86^(1/3)*COS('OddsRatio_working_3-way'!Y86/3)</f>
        <v>0.52743354960773436</v>
      </c>
      <c r="AA86" s="11">
        <f>'OddsRatio_working_3-way'!X86^(1/3)*COS(('OddsRatio_working_3-way'!Y86+2*PI())/3)</f>
        <v>-0.39662384702685971</v>
      </c>
      <c r="AB86" s="11">
        <f>'OddsRatio_working_3-way'!X86^(1/3)*COS(('OddsRatio_working_3-way'!Y86+4*PI())/3)</f>
        <v>-0.13080970258087474</v>
      </c>
      <c r="AC86" s="11">
        <f>'OddsRatio_working_3-way'!X86^(1/3)*SIN('OddsRatio_working_3-way'!Y86/3)</f>
        <v>0.15346786785029953</v>
      </c>
      <c r="AD86" s="11">
        <f>'OddsRatio_working_3-way'!X86^(1/3)*SIN(('OddsRatio_working_3-way'!Y86+2*PI())/3)</f>
        <v>0.38003691884334811</v>
      </c>
      <c r="AE86" s="11">
        <f>'OddsRatio_working_3-way'!X86^(1/3)*SIN(('OddsRatio_working_3-way'!Y86+4*PI())/3)</f>
        <v>-0.53350478669364765</v>
      </c>
      <c r="AF86" s="11">
        <f>-'OddsRatio_working_3-way'!U86/(3*'OddsRatio_working_3-way'!X86^(1/3))*COS(('OddsRatio_working_3-way'!Y86)/3)</f>
        <v>0.52743354960773448</v>
      </c>
      <c r="AG86" s="11">
        <f>-'OddsRatio_working_3-way'!U86/(3*'OddsRatio_working_3-way'!X86^(1/3))*COS(('OddsRatio_working_3-way'!Y86+2*PI())/3)</f>
        <v>-0.39662384702685982</v>
      </c>
      <c r="AH86" s="11">
        <f>-'OddsRatio_working_3-way'!U86/(3*'OddsRatio_working_3-way'!X86^(1/3))*COS(('OddsRatio_working_3-way'!Y86+4*PI())/3)</f>
        <v>-0.13080970258087476</v>
      </c>
      <c r="AI86" s="11">
        <f>'OddsRatio_working_3-way'!U86/(3*'OddsRatio_working_3-way'!X86^(1/3))*SIN(('OddsRatio_working_3-way'!Y86)/3)</f>
        <v>-0.15346786785029956</v>
      </c>
      <c r="AJ86" s="11">
        <f>'OddsRatio_working_3-way'!U86/(3*'OddsRatio_working_3-way'!X86^(1/3))*SIN(('OddsRatio_working_3-way'!Y86+2*PI())/3)</f>
        <v>-0.38003691884334817</v>
      </c>
      <c r="AK86" s="11">
        <f>'OddsRatio_working_3-way'!U86/(3*'OddsRatio_working_3-way'!X86^(1/3))*SIN(('OddsRatio_working_3-way'!Y86+4*PI())/3)</f>
        <v>0.53350478669364776</v>
      </c>
      <c r="AL86" s="11">
        <f>'OddsRatio_working_3-way'!Z86+'OddsRatio_working_3-way'!AF86</f>
        <v>1.054867099215469</v>
      </c>
      <c r="AM86" s="11">
        <f>'OddsRatio_working_3-way'!AA86+'OddsRatio_working_3-way'!AG86</f>
        <v>-0.79324769405371953</v>
      </c>
      <c r="AN86" s="11">
        <f>'OddsRatio_working_3-way'!AB86+'OddsRatio_working_3-way'!AH86</f>
        <v>-0.26161940516174953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1.054867099215469</v>
      </c>
      <c r="AS86" s="11">
        <f>IF(('OddsRatio_working_3-way'!X86=0),IF(Q86&gt;0,-Q86^(1/3),(-Q86)^(1/3)),'OddsRatio_working_3-way'!AM86-'OddsRatio_working_3-way'!R86/3)</f>
        <v>-0.79324769405371953</v>
      </c>
      <c r="AT86" s="11">
        <f>IF(('OddsRatio_working_3-way'!X86=0),IF(Q86&gt;0,-Q86^(1/3),(-Q86)^(1/3)),'OddsRatio_working_3-way'!AN86-'OddsRatio_working_3-way'!R86/3)</f>
        <v>-0.26161940516174953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3.67</v>
      </c>
      <c r="B87" s="4">
        <f>IF('True_Odds_Calculator_3-way'!B86="","",'True_Odds_Calculator_3-way'!B86)</f>
        <v>3.26</v>
      </c>
      <c r="C87" s="4">
        <f>IF('True_Odds_Calculator_3-way'!C86="","",'True_Odds_Calculator_3-way'!C86)</f>
        <v>2.15</v>
      </c>
      <c r="D87" s="9">
        <f t="shared" si="26"/>
        <v>0.25922887838528746</v>
      </c>
      <c r="E87" s="9">
        <f t="shared" si="27"/>
        <v>0.29250130248464257</v>
      </c>
      <c r="F87" s="9">
        <f t="shared" si="28"/>
        <v>0.44826981913007008</v>
      </c>
      <c r="G87" s="9">
        <f t="shared" si="29"/>
        <v>1.0702602633399585</v>
      </c>
      <c r="H87" s="9">
        <f t="shared" si="30"/>
        <v>3.8575949031176884</v>
      </c>
      <c r="I87" s="9">
        <f t="shared" si="31"/>
        <v>3.4187881951483066</v>
      </c>
      <c r="J87" s="9">
        <f t="shared" si="32"/>
        <v>2.2307993028409521</v>
      </c>
      <c r="K87" s="11">
        <f t="shared" si="33"/>
        <v>0.27247956403269757</v>
      </c>
      <c r="L87" s="11">
        <f t="shared" si="34"/>
        <v>0.30674846625766872</v>
      </c>
      <c r="M87" s="11">
        <f t="shared" si="35"/>
        <v>0.46511627906976744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-0.26977109617335127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0.23636406753014713</v>
      </c>
      <c r="Q87" s="11">
        <f>2*'OddsRatio_working_3-way'!K87*'OddsRatio_working_3-way'!L87*'OddsRatio_working_3-way'!M87</f>
        <v>7.7751338003337875E-2</v>
      </c>
      <c r="R87" s="11">
        <f t="shared" si="36"/>
        <v>0</v>
      </c>
      <c r="S87" s="11">
        <f t="shared" si="37"/>
        <v>-0.87616527820409185</v>
      </c>
      <c r="T87" s="11">
        <f t="shared" si="38"/>
        <v>-0.2882122625671355</v>
      </c>
      <c r="U87" s="11">
        <f>'OddsRatio_working_3-way'!S87-'OddsRatio_working_3-way'!R87^2/3</f>
        <v>-0.87616527820409185</v>
      </c>
      <c r="V87" s="11">
        <f>'OddsRatio_working_3-way'!S87*'OddsRatio_working_3-way'!R87/3-2*'OddsRatio_working_3-way'!R87^3/27-'OddsRatio_working_3-way'!T87</f>
        <v>0.2882122625671355</v>
      </c>
      <c r="W87" s="11">
        <f>'OddsRatio_working_3-way'!V87^2+4*'OddsRatio_working_3-way'!U87^3/27</f>
        <v>-1.6578423465149955E-2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0.157832768903686</v>
      </c>
      <c r="Y87" s="11">
        <f>IF('OddsRatio_working_3-way'!W87&gt;=0,IF('OddsRatio_working_3-way'!V87+SQRT('OddsRatio_working_3-way'!W87)&gt;0,0,PI()),ACOS('OddsRatio_working_3-way'!V87/(2*'OddsRatio_working_3-way'!X87)))</f>
        <v>0.42014330692355895</v>
      </c>
      <c r="Z87" s="11">
        <f>'OddsRatio_working_3-way'!X87^(1/3)*COS('OddsRatio_working_3-way'!Y87/3)</f>
        <v>0.53513013166997936</v>
      </c>
      <c r="AA87" s="11">
        <f>'OddsRatio_working_3-way'!X87^(1/3)*COS(('OddsRatio_working_3-way'!Y87+2*PI())/3)</f>
        <v>-0.33289596346525269</v>
      </c>
      <c r="AB87" s="11">
        <f>'OddsRatio_working_3-way'!X87^(1/3)*COS(('OddsRatio_working_3-way'!Y87+4*PI())/3)</f>
        <v>-0.20223416820472634</v>
      </c>
      <c r="AC87" s="11">
        <f>'OddsRatio_working_3-way'!X87^(1/3)*SIN('OddsRatio_working_3-way'!Y87/3)</f>
        <v>7.5437622666464588E-2</v>
      </c>
      <c r="AD87" s="11">
        <f>'OddsRatio_working_3-way'!X87^(1/3)*SIN(('OddsRatio_working_3-way'!Y87+2*PI())/3)</f>
        <v>0.42571747702348145</v>
      </c>
      <c r="AE87" s="11">
        <f>'OddsRatio_working_3-way'!X87^(1/3)*SIN(('OddsRatio_working_3-way'!Y87+4*PI())/3)</f>
        <v>-0.50115509968994609</v>
      </c>
      <c r="AF87" s="11">
        <f>-'OddsRatio_working_3-way'!U87/(3*'OddsRatio_working_3-way'!X87^(1/3))*COS(('OddsRatio_working_3-way'!Y87)/3)</f>
        <v>0.53513013166997925</v>
      </c>
      <c r="AG87" s="11">
        <f>-'OddsRatio_working_3-way'!U87/(3*'OddsRatio_working_3-way'!X87^(1/3))*COS(('OddsRatio_working_3-way'!Y87+2*PI())/3)</f>
        <v>-0.33289596346525263</v>
      </c>
      <c r="AH87" s="11">
        <f>-'OddsRatio_working_3-way'!U87/(3*'OddsRatio_working_3-way'!X87^(1/3))*COS(('OddsRatio_working_3-way'!Y87+4*PI())/3)</f>
        <v>-0.20223416820472628</v>
      </c>
      <c r="AI87" s="11">
        <f>'OddsRatio_working_3-way'!U87/(3*'OddsRatio_working_3-way'!X87^(1/3))*SIN(('OddsRatio_working_3-way'!Y87)/3)</f>
        <v>-7.5437622666464574E-2</v>
      </c>
      <c r="AJ87" s="11">
        <f>'OddsRatio_working_3-way'!U87/(3*'OddsRatio_working_3-way'!X87^(1/3))*SIN(('OddsRatio_working_3-way'!Y87+2*PI())/3)</f>
        <v>-0.42571747702348134</v>
      </c>
      <c r="AK87" s="11">
        <f>'OddsRatio_working_3-way'!U87/(3*'OddsRatio_working_3-way'!X87^(1/3))*SIN(('OddsRatio_working_3-way'!Y87+4*PI())/3)</f>
        <v>0.50115509968994598</v>
      </c>
      <c r="AL87" s="11">
        <f>'OddsRatio_working_3-way'!Z87+'OddsRatio_working_3-way'!AF87</f>
        <v>1.0702602633399585</v>
      </c>
      <c r="AM87" s="11">
        <f>'OddsRatio_working_3-way'!AA87+'OddsRatio_working_3-way'!AG87</f>
        <v>-0.66579192693050526</v>
      </c>
      <c r="AN87" s="11">
        <f>'OddsRatio_working_3-way'!AB87+'OddsRatio_working_3-way'!AH87</f>
        <v>-0.40446833640945262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1.0702602633399585</v>
      </c>
      <c r="AS87" s="11">
        <f>IF(('OddsRatio_working_3-way'!X87=0),IF(Q87&gt;0,-Q87^(1/3),(-Q87)^(1/3)),'OddsRatio_working_3-way'!AM87-'OddsRatio_working_3-way'!R87/3)</f>
        <v>-0.66579192693050526</v>
      </c>
      <c r="AT87" s="11">
        <f>IF(('OddsRatio_working_3-way'!X87=0),IF(Q87&gt;0,-Q87^(1/3),(-Q87)^(1/3)),'OddsRatio_working_3-way'!AN87-'OddsRatio_working_3-way'!R87/3)</f>
        <v>-0.40446833640945262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3.61</v>
      </c>
      <c r="B88" s="4">
        <f>IF('True_Odds_Calculator_3-way'!B87="","",'True_Odds_Calculator_3-way'!B87)</f>
        <v>3.24</v>
      </c>
      <c r="C88" s="4">
        <f>IF('True_Odds_Calculator_3-way'!C87="","",'True_Odds_Calculator_3-way'!C87)</f>
        <v>2.1800000000000002</v>
      </c>
      <c r="D88" s="9">
        <f t="shared" si="26"/>
        <v>0.26365586140487224</v>
      </c>
      <c r="E88" s="9">
        <f t="shared" si="27"/>
        <v>0.29438558004495707</v>
      </c>
      <c r="F88" s="9">
        <f t="shared" si="28"/>
        <v>0.44195855855017058</v>
      </c>
      <c r="G88" s="9">
        <f t="shared" si="29"/>
        <v>1.0700471043174862</v>
      </c>
      <c r="H88" s="9">
        <f t="shared" si="30"/>
        <v>3.7928229422686388</v>
      </c>
      <c r="I88" s="9">
        <f t="shared" si="31"/>
        <v>3.396905513671169</v>
      </c>
      <c r="J88" s="9">
        <f t="shared" si="32"/>
        <v>2.2626555830946335</v>
      </c>
      <c r="K88" s="11">
        <f t="shared" si="33"/>
        <v>0.2770083102493075</v>
      </c>
      <c r="L88" s="11">
        <f t="shared" si="34"/>
        <v>0.30864197530864196</v>
      </c>
      <c r="M88" s="11">
        <f t="shared" si="35"/>
        <v>0.4587155963302752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-0.27055890168040397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0.2364877266399541</v>
      </c>
      <c r="Q88" s="11">
        <f>2*'OddsRatio_working_3-way'!K88*'OddsRatio_working_3-way'!L88*'OddsRatio_working_3-way'!M88</f>
        <v>7.843705692867467E-2</v>
      </c>
      <c r="R88" s="11">
        <f t="shared" si="36"/>
        <v>0</v>
      </c>
      <c r="S88" s="11">
        <f t="shared" si="37"/>
        <v>-0.87407113634466094</v>
      </c>
      <c r="T88" s="11">
        <f t="shared" si="38"/>
        <v>-0.28990750790867698</v>
      </c>
      <c r="U88" s="11">
        <f>'OddsRatio_working_3-way'!S88-'OddsRatio_working_3-way'!R88^2/3</f>
        <v>-0.87407113634466094</v>
      </c>
      <c r="V88" s="11">
        <f>'OddsRatio_working_3-way'!S88*'OddsRatio_working_3-way'!R88/3-2*'OddsRatio_working_3-way'!R88^3/27-'OddsRatio_working_3-way'!T88</f>
        <v>0.28990750790867698</v>
      </c>
      <c r="W88" s="11">
        <f>'OddsRatio_working_3-way'!V88^2+4*'OddsRatio_working_3-way'!U88^3/27</f>
        <v>-1.4885585792686742E-2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0.157267247809665</v>
      </c>
      <c r="Y88" s="11">
        <f>IF('OddsRatio_working_3-way'!W88&gt;=0,IF('OddsRatio_working_3-way'!V88+SQRT('OddsRatio_working_3-way'!W88)&gt;0,0,PI()),ACOS('OddsRatio_working_3-way'!V88/(2*'OddsRatio_working_3-way'!X88)))</f>
        <v>0.39834716327216091</v>
      </c>
      <c r="Z88" s="11">
        <f>'OddsRatio_working_3-way'!X88^(1/3)*COS('OddsRatio_working_3-way'!Y88/3)</f>
        <v>0.53502355215874309</v>
      </c>
      <c r="AA88" s="11">
        <f>'OddsRatio_working_3-way'!X88^(1/3)*COS(('OddsRatio_working_3-way'!Y88+2*PI())/3)</f>
        <v>-0.32939984490322283</v>
      </c>
      <c r="AB88" s="11">
        <f>'OddsRatio_working_3-way'!X88^(1/3)*COS(('OddsRatio_working_3-way'!Y88+4*PI())/3)</f>
        <v>-0.20562370725552015</v>
      </c>
      <c r="AC88" s="11">
        <f>'OddsRatio_working_3-way'!X88^(1/3)*SIN('OddsRatio_working_3-way'!Y88/3)</f>
        <v>7.1462186390153226E-2</v>
      </c>
      <c r="AD88" s="11">
        <f>'OddsRatio_working_3-way'!X88^(1/3)*SIN(('OddsRatio_working_3-way'!Y88+2*PI())/3)</f>
        <v>0.4276128945973835</v>
      </c>
      <c r="AE88" s="11">
        <f>'OddsRatio_working_3-way'!X88^(1/3)*SIN(('OddsRatio_working_3-way'!Y88+4*PI())/3)</f>
        <v>-0.49907508098753683</v>
      </c>
      <c r="AF88" s="11">
        <f>-'OddsRatio_working_3-way'!U88/(3*'OddsRatio_working_3-way'!X88^(1/3))*COS(('OddsRatio_working_3-way'!Y88)/3)</f>
        <v>0.53502355215874309</v>
      </c>
      <c r="AG88" s="11">
        <f>-'OddsRatio_working_3-way'!U88/(3*'OddsRatio_working_3-way'!X88^(1/3))*COS(('OddsRatio_working_3-way'!Y88+2*PI())/3)</f>
        <v>-0.32939984490322283</v>
      </c>
      <c r="AH88" s="11">
        <f>-'OddsRatio_working_3-way'!U88/(3*'OddsRatio_working_3-way'!X88^(1/3))*COS(('OddsRatio_working_3-way'!Y88+4*PI())/3)</f>
        <v>-0.20562370725552015</v>
      </c>
      <c r="AI88" s="11">
        <f>'OddsRatio_working_3-way'!U88/(3*'OddsRatio_working_3-way'!X88^(1/3))*SIN(('OddsRatio_working_3-way'!Y88)/3)</f>
        <v>-7.1462186390153226E-2</v>
      </c>
      <c r="AJ88" s="11">
        <f>'OddsRatio_working_3-way'!U88/(3*'OddsRatio_working_3-way'!X88^(1/3))*SIN(('OddsRatio_working_3-way'!Y88+2*PI())/3)</f>
        <v>-0.4276128945973835</v>
      </c>
      <c r="AK88" s="11">
        <f>'OddsRatio_working_3-way'!U88/(3*'OddsRatio_working_3-way'!X88^(1/3))*SIN(('OddsRatio_working_3-way'!Y88+4*PI())/3)</f>
        <v>0.49907508098753683</v>
      </c>
      <c r="AL88" s="11">
        <f>'OddsRatio_working_3-way'!Z88+'OddsRatio_working_3-way'!AF88</f>
        <v>1.0700471043174862</v>
      </c>
      <c r="AM88" s="11">
        <f>'OddsRatio_working_3-way'!AA88+'OddsRatio_working_3-way'!AG88</f>
        <v>-0.65879968980644565</v>
      </c>
      <c r="AN88" s="11">
        <f>'OddsRatio_working_3-way'!AB88+'OddsRatio_working_3-way'!AH88</f>
        <v>-0.4112474145110403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1.0700471043174862</v>
      </c>
      <c r="AS88" s="11">
        <f>IF(('OddsRatio_working_3-way'!X88=0),IF(Q88&gt;0,-Q88^(1/3),(-Q88)^(1/3)),'OddsRatio_working_3-way'!AM88-'OddsRatio_working_3-way'!R88/3)</f>
        <v>-0.65879968980644565</v>
      </c>
      <c r="AT88" s="11">
        <f>IF(('OddsRatio_working_3-way'!X88=0),IF(Q88&gt;0,-Q88^(1/3),(-Q88)^(1/3)),'OddsRatio_working_3-way'!AN88-'OddsRatio_working_3-way'!R88/3)</f>
        <v>-0.4112474145110403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2.33</v>
      </c>
      <c r="B89" s="4">
        <f>IF('True_Odds_Calculator_3-way'!B88="","",'True_Odds_Calculator_3-way'!B88)</f>
        <v>3.51</v>
      </c>
      <c r="C89" s="4">
        <f>IF('True_Odds_Calculator_3-way'!C88="","",'True_Odds_Calculator_3-way'!C88)</f>
        <v>3.08</v>
      </c>
      <c r="D89" s="9">
        <f t="shared" si="26"/>
        <v>0.41490431899357172</v>
      </c>
      <c r="E89" s="9">
        <f t="shared" si="27"/>
        <v>0.27312374776541753</v>
      </c>
      <c r="F89" s="9">
        <f t="shared" si="28"/>
        <v>0.31197193324101086</v>
      </c>
      <c r="G89" s="9">
        <f t="shared" si="29"/>
        <v>1.060296421434223</v>
      </c>
      <c r="H89" s="9">
        <f t="shared" si="30"/>
        <v>2.4101942405075167</v>
      </c>
      <c r="I89" s="9">
        <f t="shared" si="31"/>
        <v>3.661344017799899</v>
      </c>
      <c r="J89" s="9">
        <f t="shared" si="32"/>
        <v>3.205416556583184</v>
      </c>
      <c r="K89" s="11">
        <f t="shared" si="33"/>
        <v>0.42918454935622319</v>
      </c>
      <c r="L89" s="11">
        <f t="shared" si="34"/>
        <v>0.28490028490028491</v>
      </c>
      <c r="M89" s="11">
        <f t="shared" si="35"/>
        <v>0.32467532467532467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-0.2756607563474518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0.23502169424916208</v>
      </c>
      <c r="Q89" s="11">
        <f>2*'OddsRatio_working_3-way'!K89*'OddsRatio_working_3-way'!L89*'OddsRatio_working_3-way'!M89</f>
        <v>7.9399221030122313E-2</v>
      </c>
      <c r="R89" s="11">
        <f t="shared" si="36"/>
        <v>0</v>
      </c>
      <c r="S89" s="11">
        <f t="shared" si="37"/>
        <v>-0.85257581588049147</v>
      </c>
      <c r="T89" s="11">
        <f t="shared" si="38"/>
        <v>-0.28803237022989575</v>
      </c>
      <c r="U89" s="11">
        <f>'OddsRatio_working_3-way'!S89-'OddsRatio_working_3-way'!R89^2/3</f>
        <v>-0.85257581588049147</v>
      </c>
      <c r="V89" s="11">
        <f>'OddsRatio_working_3-way'!S89*'OddsRatio_working_3-way'!R89/3-2*'OddsRatio_working_3-way'!R89^3/27-'OddsRatio_working_3-way'!T89</f>
        <v>0.28803237022989575</v>
      </c>
      <c r="W89" s="11">
        <f>'OddsRatio_working_3-way'!V89^2+4*'OddsRatio_working_3-way'!U89^3/27</f>
        <v>-8.8484673028678407E-3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0.15150174388692658</v>
      </c>
      <c r="Y89" s="11">
        <f>IF('OddsRatio_working_3-way'!W89&gt;=0,IF('OddsRatio_working_3-way'!V89+SQRT('OddsRatio_working_3-way'!W89)&gt;0,0,PI()),ACOS('OddsRatio_working_3-way'!V89/(2*'OddsRatio_working_3-way'!X89)))</f>
        <v>0.31566242585367399</v>
      </c>
      <c r="Z89" s="11">
        <f>'OddsRatio_working_3-way'!X89^(1/3)*COS('OddsRatio_working_3-way'!Y89/3)</f>
        <v>0.53014821071711149</v>
      </c>
      <c r="AA89" s="11">
        <f>'OddsRatio_working_3-way'!X89^(1/3)*COS(('OddsRatio_working_3-way'!Y89+2*PI())/3)</f>
        <v>-0.3135623511012795</v>
      </c>
      <c r="AB89" s="11">
        <f>'OddsRatio_working_3-way'!X89^(1/3)*COS(('OddsRatio_working_3-way'!Y89+4*PI())/3)</f>
        <v>-0.21658585961583188</v>
      </c>
      <c r="AC89" s="11">
        <f>'OddsRatio_working_3-way'!X89^(1/3)*SIN('OddsRatio_working_3-way'!Y89/3)</f>
        <v>5.5989403464188674E-2</v>
      </c>
      <c r="AD89" s="11">
        <f>'OddsRatio_working_3-way'!X89^(1/3)*SIN(('OddsRatio_working_3-way'!Y89+2*PI())/3)</f>
        <v>0.43112711651978985</v>
      </c>
      <c r="AE89" s="11">
        <f>'OddsRatio_working_3-way'!X89^(1/3)*SIN(('OddsRatio_working_3-way'!Y89+4*PI())/3)</f>
        <v>-0.48711651998397842</v>
      </c>
      <c r="AF89" s="11">
        <f>-'OddsRatio_working_3-way'!U89/(3*'OddsRatio_working_3-way'!X89^(1/3))*COS(('OddsRatio_working_3-way'!Y89)/3)</f>
        <v>0.53014821071711149</v>
      </c>
      <c r="AG89" s="11">
        <f>-'OddsRatio_working_3-way'!U89/(3*'OddsRatio_working_3-way'!X89^(1/3))*COS(('OddsRatio_working_3-way'!Y89+2*PI())/3)</f>
        <v>-0.3135623511012795</v>
      </c>
      <c r="AH89" s="11">
        <f>-'OddsRatio_working_3-way'!U89/(3*'OddsRatio_working_3-way'!X89^(1/3))*COS(('OddsRatio_working_3-way'!Y89+4*PI())/3)</f>
        <v>-0.21658585961583188</v>
      </c>
      <c r="AI89" s="11">
        <f>'OddsRatio_working_3-way'!U89/(3*'OddsRatio_working_3-way'!X89^(1/3))*SIN(('OddsRatio_working_3-way'!Y89)/3)</f>
        <v>-5.5989403464188674E-2</v>
      </c>
      <c r="AJ89" s="11">
        <f>'OddsRatio_working_3-way'!U89/(3*'OddsRatio_working_3-way'!X89^(1/3))*SIN(('OddsRatio_working_3-way'!Y89+2*PI())/3)</f>
        <v>-0.43112711651978985</v>
      </c>
      <c r="AK89" s="11">
        <f>'OddsRatio_working_3-way'!U89/(3*'OddsRatio_working_3-way'!X89^(1/3))*SIN(('OddsRatio_working_3-way'!Y89+4*PI())/3)</f>
        <v>0.48711651998397842</v>
      </c>
      <c r="AL89" s="11">
        <f>'OddsRatio_working_3-way'!Z89+'OddsRatio_working_3-way'!AF89</f>
        <v>1.060296421434223</v>
      </c>
      <c r="AM89" s="11">
        <f>'OddsRatio_working_3-way'!AA89+'OddsRatio_working_3-way'!AG89</f>
        <v>-0.627124702202559</v>
      </c>
      <c r="AN89" s="11">
        <f>'OddsRatio_working_3-way'!AB89+'OddsRatio_working_3-way'!AH89</f>
        <v>-0.43317171923166375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1.060296421434223</v>
      </c>
      <c r="AS89" s="11">
        <f>IF(('OddsRatio_working_3-way'!X89=0),IF(Q89&gt;0,-Q89^(1/3),(-Q89)^(1/3)),'OddsRatio_working_3-way'!AM89-'OddsRatio_working_3-way'!R89/3)</f>
        <v>-0.627124702202559</v>
      </c>
      <c r="AT89" s="11">
        <f>IF(('OddsRatio_working_3-way'!X89=0),IF(Q89&gt;0,-Q89^(1/3),(-Q89)^(1/3)),'OddsRatio_working_3-way'!AN89-'OddsRatio_working_3-way'!R89/3)</f>
        <v>-0.43317171923166375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2.12</v>
      </c>
      <c r="B90" s="4">
        <f>IF('True_Odds_Calculator_3-way'!B89="","",'True_Odds_Calculator_3-way'!B89)</f>
        <v>3.46</v>
      </c>
      <c r="C90" s="4">
        <f>IF('True_Odds_Calculator_3-way'!C89="","",'True_Odds_Calculator_3-way'!C89)</f>
        <v>3.85</v>
      </c>
      <c r="D90" s="9">
        <f t="shared" si="26"/>
        <v>0.46378870489396773</v>
      </c>
      <c r="E90" s="9">
        <f t="shared" si="27"/>
        <v>0.28253294150488945</v>
      </c>
      <c r="F90" s="9">
        <f t="shared" si="28"/>
        <v>0.25367835360114266</v>
      </c>
      <c r="G90" s="9">
        <f t="shared" si="29"/>
        <v>1.032280605077597</v>
      </c>
      <c r="H90" s="9">
        <f t="shared" si="30"/>
        <v>2.1561542776869089</v>
      </c>
      <c r="I90" s="9">
        <f t="shared" si="31"/>
        <v>3.5394102884908882</v>
      </c>
      <c r="J90" s="9">
        <f t="shared" si="32"/>
        <v>3.9419997244711529</v>
      </c>
      <c r="K90" s="11">
        <f t="shared" si="33"/>
        <v>0.47169811320754712</v>
      </c>
      <c r="L90" s="11">
        <f t="shared" si="34"/>
        <v>0.28901734104046245</v>
      </c>
      <c r="M90" s="11">
        <f t="shared" si="35"/>
        <v>0.25974025974025972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-0.27805153729463905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0.22768702559301318</v>
      </c>
      <c r="Q90" s="11">
        <f>2*'OddsRatio_working_3-way'!K90*'OddsRatio_working_3-way'!L90*'OddsRatio_working_3-way'!M90</f>
        <v>7.0820225689895211E-2</v>
      </c>
      <c r="R90" s="11">
        <f t="shared" si="36"/>
        <v>0</v>
      </c>
      <c r="S90" s="11">
        <f t="shared" si="37"/>
        <v>-0.81886627136948065</v>
      </c>
      <c r="T90" s="11">
        <f t="shared" si="38"/>
        <v>-0.25470179513825209</v>
      </c>
      <c r="U90" s="11">
        <f>'OddsRatio_working_3-way'!S90-'OddsRatio_working_3-way'!R90^2/3</f>
        <v>-0.81886627136948065</v>
      </c>
      <c r="V90" s="11">
        <f>'OddsRatio_working_3-way'!S90*'OddsRatio_working_3-way'!R90/3-2*'OddsRatio_working_3-way'!R90^3/27-'OddsRatio_working_3-way'!T90</f>
        <v>0.25470179513825209</v>
      </c>
      <c r="W90" s="11">
        <f>'OddsRatio_working_3-way'!V90^2+4*'OddsRatio_working_3-way'!U90^3/27</f>
        <v>-1.6472803418119825E-2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0.14260593243688002</v>
      </c>
      <c r="Y90" s="11">
        <f>IF('OddsRatio_working_3-way'!W90&gt;=0,IF('OddsRatio_working_3-way'!V90+SQRT('OddsRatio_working_3-way'!W90)&gt;0,0,PI()),ACOS('OddsRatio_working_3-way'!V90/(2*'OddsRatio_working_3-way'!X90)))</f>
        <v>0.46676958080068776</v>
      </c>
      <c r="Z90" s="11">
        <f>'OddsRatio_working_3-way'!X90^(1/3)*COS('OddsRatio_working_3-way'!Y90/3)</f>
        <v>0.5161403025387985</v>
      </c>
      <c r="AA90" s="11">
        <f>'OddsRatio_working_3-way'!X90^(1/3)*COS(('OddsRatio_working_3-way'!Y90+2*PI())/3)</f>
        <v>-0.32818405084529179</v>
      </c>
      <c r="AB90" s="11">
        <f>'OddsRatio_working_3-way'!X90^(1/3)*COS(('OddsRatio_working_3-way'!Y90+4*PI())/3)</f>
        <v>-0.18795625169350694</v>
      </c>
      <c r="AC90" s="11">
        <f>'OddsRatio_working_3-way'!X90^(1/3)*SIN('OddsRatio_working_3-way'!Y90/3)</f>
        <v>8.0960557588151918E-2</v>
      </c>
      <c r="AD90" s="11">
        <f>'OddsRatio_working_3-way'!X90^(1/3)*SIN(('OddsRatio_working_3-way'!Y90+2*PI())/3)</f>
        <v>0.40651033512150947</v>
      </c>
      <c r="AE90" s="11">
        <f>'OddsRatio_working_3-way'!X90^(1/3)*SIN(('OddsRatio_working_3-way'!Y90+4*PI())/3)</f>
        <v>-0.48747089270966121</v>
      </c>
      <c r="AF90" s="11">
        <f>-'OddsRatio_working_3-way'!U90/(3*'OddsRatio_working_3-way'!X90^(1/3))*COS(('OddsRatio_working_3-way'!Y90)/3)</f>
        <v>0.51614030253879839</v>
      </c>
      <c r="AG90" s="11">
        <f>-'OddsRatio_working_3-way'!U90/(3*'OddsRatio_working_3-way'!X90^(1/3))*COS(('OddsRatio_working_3-way'!Y90+2*PI())/3)</f>
        <v>-0.32818405084529167</v>
      </c>
      <c r="AH90" s="11">
        <f>-'OddsRatio_working_3-way'!U90/(3*'OddsRatio_working_3-way'!X90^(1/3))*COS(('OddsRatio_working_3-way'!Y90+4*PI())/3)</f>
        <v>-0.18795625169350688</v>
      </c>
      <c r="AI90" s="11">
        <f>'OddsRatio_working_3-way'!U90/(3*'OddsRatio_working_3-way'!X90^(1/3))*SIN(('OddsRatio_working_3-way'!Y90)/3)</f>
        <v>-8.0960557588151905E-2</v>
      </c>
      <c r="AJ90" s="11">
        <f>'OddsRatio_working_3-way'!U90/(3*'OddsRatio_working_3-way'!X90^(1/3))*SIN(('OddsRatio_working_3-way'!Y90+2*PI())/3)</f>
        <v>-0.40651033512150936</v>
      </c>
      <c r="AK90" s="11">
        <f>'OddsRatio_working_3-way'!U90/(3*'OddsRatio_working_3-way'!X90^(1/3))*SIN(('OddsRatio_working_3-way'!Y90+4*PI())/3)</f>
        <v>0.4874708927096611</v>
      </c>
      <c r="AL90" s="11">
        <f>'OddsRatio_working_3-way'!Z90+'OddsRatio_working_3-way'!AF90</f>
        <v>1.032280605077597</v>
      </c>
      <c r="AM90" s="11">
        <f>'OddsRatio_working_3-way'!AA90+'OddsRatio_working_3-way'!AG90</f>
        <v>-0.65636810169058346</v>
      </c>
      <c r="AN90" s="11">
        <f>'OddsRatio_working_3-way'!AB90+'OddsRatio_working_3-way'!AH90</f>
        <v>-0.37591250338701382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1.032280605077597</v>
      </c>
      <c r="AS90" s="11">
        <f>IF(('OddsRatio_working_3-way'!X90=0),IF(Q90&gt;0,-Q90^(1/3),(-Q90)^(1/3)),'OddsRatio_working_3-way'!AM90-'OddsRatio_working_3-way'!R90/3)</f>
        <v>-0.65636810169058346</v>
      </c>
      <c r="AT90" s="11">
        <f>IF(('OddsRatio_working_3-way'!X90=0),IF(Q90&gt;0,-Q90^(1/3),(-Q90)^(1/3)),'OddsRatio_working_3-way'!AN90-'OddsRatio_working_3-way'!R90/3)</f>
        <v>-0.37591250338701382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3.64</v>
      </c>
      <c r="C91" s="4">
        <f>IF('True_Odds_Calculator_3-way'!C90="","",'True_Odds_Calculator_3-way'!C90)</f>
        <v>5.0999999999999996</v>
      </c>
      <c r="D91" s="9">
        <f t="shared" si="26"/>
        <v>0.53934102648362969</v>
      </c>
      <c r="E91" s="9">
        <f t="shared" si="27"/>
        <v>0.26905577880205928</v>
      </c>
      <c r="F91" s="9">
        <f t="shared" si="28"/>
        <v>0.19160319471431125</v>
      </c>
      <c r="G91" s="9">
        <f t="shared" si="29"/>
        <v>1.0290535750340366</v>
      </c>
      <c r="H91" s="9">
        <f t="shared" si="30"/>
        <v>1.8541144672782508</v>
      </c>
      <c r="I91" s="9">
        <f t="shared" si="31"/>
        <v>3.7167014380898564</v>
      </c>
      <c r="J91" s="9">
        <f t="shared" si="32"/>
        <v>5.2191196576395491</v>
      </c>
      <c r="K91" s="11">
        <f t="shared" si="33"/>
        <v>0.54644808743169393</v>
      </c>
      <c r="L91" s="11">
        <f t="shared" si="34"/>
        <v>0.27472527472527469</v>
      </c>
      <c r="M91" s="11">
        <f t="shared" si="35"/>
        <v>0.19607843137254904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-0.26444979000427427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0.22282977924250824</v>
      </c>
      <c r="Q91" s="11">
        <f>2*'OddsRatio_working_3-way'!K91*'OddsRatio_working_3-way'!L91*'OddsRatio_working_3-way'!M91</f>
        <v>5.8871804291283553E-2</v>
      </c>
      <c r="R91" s="11">
        <f t="shared" si="36"/>
        <v>0</v>
      </c>
      <c r="S91" s="11">
        <f t="shared" si="37"/>
        <v>-0.84261658607823686</v>
      </c>
      <c r="T91" s="11">
        <f t="shared" si="38"/>
        <v>-0.2226199699017799</v>
      </c>
      <c r="U91" s="11">
        <f>'OddsRatio_working_3-way'!S91-'OddsRatio_working_3-way'!R91^2/3</f>
        <v>-0.84261658607823686</v>
      </c>
      <c r="V91" s="11">
        <f>'OddsRatio_working_3-way'!S91*'OddsRatio_working_3-way'!R91/3-2*'OddsRatio_working_3-way'!R91^3/27-'OddsRatio_working_3-way'!T91</f>
        <v>0.2226199699017799</v>
      </c>
      <c r="W91" s="11">
        <f>'OddsRatio_working_3-way'!V91^2+4*'OddsRatio_working_3-way'!U91^3/27</f>
        <v>-3.9071469084211184E-2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0.14885489585774511</v>
      </c>
      <c r="Y91" s="11">
        <f>IF('OddsRatio_working_3-way'!W91&gt;=0,IF('OddsRatio_working_3-way'!V91+SQRT('OddsRatio_working_3-way'!W91)&gt;0,0,PI()),ACOS('OddsRatio_working_3-way'!V91/(2*'OddsRatio_working_3-way'!X91)))</f>
        <v>0.72609159305621962</v>
      </c>
      <c r="Z91" s="11">
        <f>'OddsRatio_working_3-way'!X91^(1/3)*COS('OddsRatio_working_3-way'!Y91/3)</f>
        <v>0.51452678751701841</v>
      </c>
      <c r="AA91" s="11">
        <f>'OddsRatio_working_3-way'!X91^(1/3)*COS(('OddsRatio_working_3-way'!Y91+2*PI())/3)</f>
        <v>-0.36726696286025234</v>
      </c>
      <c r="AB91" s="11">
        <f>'OddsRatio_working_3-way'!X91^(1/3)*COS(('OddsRatio_working_3-way'!Y91+4*PI())/3)</f>
        <v>-0.14725982465676618</v>
      </c>
      <c r="AC91" s="11">
        <f>'OddsRatio_working_3-way'!X91^(1/3)*SIN('OddsRatio_working_3-way'!Y91/3)</f>
        <v>0.12702118046542213</v>
      </c>
      <c r="AD91" s="11">
        <f>'OddsRatio_working_3-way'!X91^(1/3)*SIN(('OddsRatio_working_3-way'!Y91+2*PI())/3)</f>
        <v>0.38208267868462498</v>
      </c>
      <c r="AE91" s="11">
        <f>'OddsRatio_working_3-way'!X91^(1/3)*SIN(('OddsRatio_working_3-way'!Y91+4*PI())/3)</f>
        <v>-0.50910385915004686</v>
      </c>
      <c r="AF91" s="11">
        <f>-'OddsRatio_working_3-way'!U91/(3*'OddsRatio_working_3-way'!X91^(1/3))*COS(('OddsRatio_working_3-way'!Y91)/3)</f>
        <v>0.5145267875170183</v>
      </c>
      <c r="AG91" s="11">
        <f>-'OddsRatio_working_3-way'!U91/(3*'OddsRatio_working_3-way'!X91^(1/3))*COS(('OddsRatio_working_3-way'!Y91+2*PI())/3)</f>
        <v>-0.36726696286025223</v>
      </c>
      <c r="AH91" s="11">
        <f>-'OddsRatio_working_3-way'!U91/(3*'OddsRatio_working_3-way'!X91^(1/3))*COS(('OddsRatio_working_3-way'!Y91+4*PI())/3)</f>
        <v>-0.14725982465676615</v>
      </c>
      <c r="AI91" s="11">
        <f>'OddsRatio_working_3-way'!U91/(3*'OddsRatio_working_3-way'!X91^(1/3))*SIN(('OddsRatio_working_3-way'!Y91)/3)</f>
        <v>-0.1270211804654221</v>
      </c>
      <c r="AJ91" s="11">
        <f>'OddsRatio_working_3-way'!U91/(3*'OddsRatio_working_3-way'!X91^(1/3))*SIN(('OddsRatio_working_3-way'!Y91+2*PI())/3)</f>
        <v>-0.38208267868462487</v>
      </c>
      <c r="AK91" s="11">
        <f>'OddsRatio_working_3-way'!U91/(3*'OddsRatio_working_3-way'!X91^(1/3))*SIN(('OddsRatio_working_3-way'!Y91+4*PI())/3)</f>
        <v>0.50910385915004674</v>
      </c>
      <c r="AL91" s="11">
        <f>'OddsRatio_working_3-way'!Z91+'OddsRatio_working_3-way'!AF91</f>
        <v>1.0290535750340366</v>
      </c>
      <c r="AM91" s="11">
        <f>'OddsRatio_working_3-way'!AA91+'OddsRatio_working_3-way'!AG91</f>
        <v>-0.73453392572050458</v>
      </c>
      <c r="AN91" s="11">
        <f>'OddsRatio_working_3-way'!AB91+'OddsRatio_working_3-way'!AH91</f>
        <v>-0.29451964931353236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1.0290535750340366</v>
      </c>
      <c r="AS91" s="11">
        <f>IF(('OddsRatio_working_3-way'!X91=0),IF(Q91&gt;0,-Q91^(1/3),(-Q91)^(1/3)),'OddsRatio_working_3-way'!AM91-'OddsRatio_working_3-way'!R91/3)</f>
        <v>-0.73453392572050458</v>
      </c>
      <c r="AT91" s="11">
        <f>IF(('OddsRatio_working_3-way'!X91=0),IF(Q91&gt;0,-Q91^(1/3),(-Q91)^(1/3)),'OddsRatio_working_3-way'!AN91-'OddsRatio_working_3-way'!R91/3)</f>
        <v>-0.29451964931353236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3.26</v>
      </c>
      <c r="B92" s="4">
        <f>IF('True_Odds_Calculator_3-way'!B91="","",'True_Odds_Calculator_3-way'!B91)</f>
        <v>3.48</v>
      </c>
      <c r="C92" s="4">
        <f>IF('True_Odds_Calculator_3-way'!C91="","",'True_Odds_Calculator_3-way'!C91)</f>
        <v>2.2799999999999998</v>
      </c>
      <c r="D92" s="9">
        <f t="shared" si="26"/>
        <v>0.29629246624834626</v>
      </c>
      <c r="E92" s="9">
        <f t="shared" si="27"/>
        <v>0.27729693223672452</v>
      </c>
      <c r="F92" s="9">
        <f t="shared" si="28"/>
        <v>0.42641060151492916</v>
      </c>
      <c r="G92" s="9">
        <f t="shared" si="29"/>
        <v>1.0509042598247231</v>
      </c>
      <c r="H92" s="9">
        <f t="shared" si="30"/>
        <v>3.375043627203874</v>
      </c>
      <c r="I92" s="9">
        <f t="shared" si="31"/>
        <v>3.6062425643653135</v>
      </c>
      <c r="J92" s="9">
        <f t="shared" si="32"/>
        <v>2.3451574525756458</v>
      </c>
      <c r="K92" s="11">
        <f t="shared" si="33"/>
        <v>0.30674846625766872</v>
      </c>
      <c r="L92" s="11">
        <f t="shared" si="34"/>
        <v>0.28735632183908044</v>
      </c>
      <c r="M92" s="11">
        <f t="shared" si="35"/>
        <v>0.43859649122807021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-0.27735653215260847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0.23273666148305683</v>
      </c>
      <c r="Q92" s="11">
        <f>2*'OddsRatio_working_3-way'!K92*'OddsRatio_working_3-way'!L92*'OddsRatio_working_3-way'!M92</f>
        <v>7.7321149994371022E-2</v>
      </c>
      <c r="R92" s="11">
        <f t="shared" si="36"/>
        <v>0</v>
      </c>
      <c r="S92" s="11">
        <f t="shared" si="37"/>
        <v>-0.83912450042820452</v>
      </c>
      <c r="T92" s="11">
        <f t="shared" si="38"/>
        <v>-0.27877890379674564</v>
      </c>
      <c r="U92" s="11">
        <f>'OddsRatio_working_3-way'!S92-'OddsRatio_working_3-way'!R92^2/3</f>
        <v>-0.83912450042820452</v>
      </c>
      <c r="V92" s="11">
        <f>'OddsRatio_working_3-way'!S92*'OddsRatio_working_3-way'!R92/3-2*'OddsRatio_working_3-way'!R92^3/27-'OddsRatio_working_3-way'!T92</f>
        <v>0.27877890379674564</v>
      </c>
      <c r="W92" s="11">
        <f>'OddsRatio_working_3-way'!V92^2+4*'OddsRatio_working_3-way'!U92^3/27</f>
        <v>-9.8160521925654137E-3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0.14793049837227665</v>
      </c>
      <c r="Y92" s="11">
        <f>IF('OddsRatio_working_3-way'!W92&gt;=0,IF('OddsRatio_working_3-way'!V92+SQRT('OddsRatio_working_3-way'!W92)&gt;0,0,PI()),ACOS('OddsRatio_working_3-way'!V92/(2*'OddsRatio_working_3-way'!X92)))</f>
        <v>0.34147092010322888</v>
      </c>
      <c r="Z92" s="11">
        <f>'OddsRatio_working_3-way'!X92^(1/3)*COS('OddsRatio_working_3-way'!Y92/3)</f>
        <v>0.52545212991236157</v>
      </c>
      <c r="AA92" s="11">
        <f>'OddsRatio_working_3-way'!X92^(1/3)*COS(('OddsRatio_working_3-way'!Y92+2*PI())/3)</f>
        <v>-0.31474692120608466</v>
      </c>
      <c r="AB92" s="11">
        <f>'OddsRatio_working_3-way'!X92^(1/3)*COS(('OddsRatio_working_3-way'!Y92+4*PI())/3)</f>
        <v>-0.21070520870627704</v>
      </c>
      <c r="AC92" s="11">
        <f>'OddsRatio_working_3-way'!X92^(1/3)*SIN('OddsRatio_working_3-way'!Y92/3)</f>
        <v>6.006851071871383E-2</v>
      </c>
      <c r="AD92" s="11">
        <f>'OddsRatio_working_3-way'!X92^(1/3)*SIN(('OddsRatio_working_3-way'!Y92+2*PI())/3)</f>
        <v>0.4250206376173894</v>
      </c>
      <c r="AE92" s="11">
        <f>'OddsRatio_working_3-way'!X92^(1/3)*SIN(('OddsRatio_working_3-way'!Y92+4*PI())/3)</f>
        <v>-0.48508914833610295</v>
      </c>
      <c r="AF92" s="11">
        <f>-'OddsRatio_working_3-way'!U92/(3*'OddsRatio_working_3-way'!X92^(1/3))*COS(('OddsRatio_working_3-way'!Y92)/3)</f>
        <v>0.52545212991236157</v>
      </c>
      <c r="AG92" s="11">
        <f>-'OddsRatio_working_3-way'!U92/(3*'OddsRatio_working_3-way'!X92^(1/3))*COS(('OddsRatio_working_3-way'!Y92+2*PI())/3)</f>
        <v>-0.31474692120608466</v>
      </c>
      <c r="AH92" s="11">
        <f>-'OddsRatio_working_3-way'!U92/(3*'OddsRatio_working_3-way'!X92^(1/3))*COS(('OddsRatio_working_3-way'!Y92+4*PI())/3)</f>
        <v>-0.21070520870627704</v>
      </c>
      <c r="AI92" s="11">
        <f>'OddsRatio_working_3-way'!U92/(3*'OddsRatio_working_3-way'!X92^(1/3))*SIN(('OddsRatio_working_3-way'!Y92)/3)</f>
        <v>-6.006851071871383E-2</v>
      </c>
      <c r="AJ92" s="11">
        <f>'OddsRatio_working_3-way'!U92/(3*'OddsRatio_working_3-way'!X92^(1/3))*SIN(('OddsRatio_working_3-way'!Y92+2*PI())/3)</f>
        <v>-0.4250206376173894</v>
      </c>
      <c r="AK92" s="11">
        <f>'OddsRatio_working_3-way'!U92/(3*'OddsRatio_working_3-way'!X92^(1/3))*SIN(('OddsRatio_working_3-way'!Y92+4*PI())/3)</f>
        <v>0.48508914833610295</v>
      </c>
      <c r="AL92" s="11">
        <f>'OddsRatio_working_3-way'!Z92+'OddsRatio_working_3-way'!AF92</f>
        <v>1.0509042598247231</v>
      </c>
      <c r="AM92" s="11">
        <f>'OddsRatio_working_3-way'!AA92+'OddsRatio_working_3-way'!AG92</f>
        <v>-0.62949384241216932</v>
      </c>
      <c r="AN92" s="11">
        <f>'OddsRatio_working_3-way'!AB92+'OddsRatio_working_3-way'!AH92</f>
        <v>-0.42141041741255408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1.0509042598247231</v>
      </c>
      <c r="AS92" s="11">
        <f>IF(('OddsRatio_working_3-way'!X92=0),IF(Q92&gt;0,-Q92^(1/3),(-Q92)^(1/3)),'OddsRatio_working_3-way'!AM92-'OddsRatio_working_3-way'!R92/3)</f>
        <v>-0.62949384241216932</v>
      </c>
      <c r="AT92" s="11">
        <f>IF(('OddsRatio_working_3-way'!X92=0),IF(Q92&gt;0,-Q92^(1/3),(-Q92)^(1/3)),'OddsRatio_working_3-way'!AN92-'OddsRatio_working_3-way'!R92/3)</f>
        <v>-0.42141041741255408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1.99</v>
      </c>
      <c r="B93" s="4">
        <f>IF('True_Odds_Calculator_3-way'!B92="","",'True_Odds_Calculator_3-way'!B92)</f>
        <v>3.44</v>
      </c>
      <c r="C93" s="4">
        <f>IF('True_Odds_Calculator_3-way'!C92="","",'True_Odds_Calculator_3-way'!C92)</f>
        <v>4.33</v>
      </c>
      <c r="D93" s="9">
        <f t="shared" si="26"/>
        <v>0.49293131104176768</v>
      </c>
      <c r="E93" s="9">
        <f t="shared" si="27"/>
        <v>0.28285878067567544</v>
      </c>
      <c r="F93" s="9">
        <f t="shared" si="28"/>
        <v>0.22420990828255677</v>
      </c>
      <c r="G93" s="9">
        <f t="shared" si="29"/>
        <v>1.0390709282087087</v>
      </c>
      <c r="H93" s="9">
        <f t="shared" si="30"/>
        <v>2.0286802189266218</v>
      </c>
      <c r="I93" s="9">
        <f t="shared" si="31"/>
        <v>3.5353330648292491</v>
      </c>
      <c r="J93" s="9">
        <f t="shared" si="32"/>
        <v>4.4601061909349999</v>
      </c>
      <c r="K93" s="11">
        <f t="shared" si="33"/>
        <v>0.50251256281407031</v>
      </c>
      <c r="L93" s="11">
        <f t="shared" si="34"/>
        <v>0.29069767441860467</v>
      </c>
      <c r="M93" s="11">
        <f t="shared" si="35"/>
        <v>0.23094688221709006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-0.27137500165309048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0.22805903409307121</v>
      </c>
      <c r="Q93" s="11">
        <f>2*'OddsRatio_working_3-way'!K93*'OddsRatio_working_3-way'!L93*'OddsRatio_working_3-way'!M93</f>
        <v>6.7473087009784397E-2</v>
      </c>
      <c r="R93" s="11">
        <f t="shared" si="36"/>
        <v>0</v>
      </c>
      <c r="S93" s="11">
        <f t="shared" si="37"/>
        <v>-0.84038335404455644</v>
      </c>
      <c r="T93" s="11">
        <f t="shared" si="38"/>
        <v>-0.24863412841554927</v>
      </c>
      <c r="U93" s="11">
        <f>'OddsRatio_working_3-way'!S93-'OddsRatio_working_3-way'!R93^2/3</f>
        <v>-0.84038335404455644</v>
      </c>
      <c r="V93" s="11">
        <f>'OddsRatio_working_3-way'!S93*'OddsRatio_working_3-way'!R93/3-2*'OddsRatio_working_3-way'!R93^3/27-'OddsRatio_working_3-way'!T93</f>
        <v>0.24863412841554927</v>
      </c>
      <c r="W93" s="11">
        <f>'OddsRatio_working_3-way'!V93^2+4*'OddsRatio_working_3-way'!U93^3/27</f>
        <v>-2.6109344888946839E-2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0.1482635109373735</v>
      </c>
      <c r="Y93" s="11">
        <f>IF('OddsRatio_working_3-way'!W93&gt;=0,IF('OddsRatio_working_3-way'!V93+SQRT('OddsRatio_working_3-way'!W93)&gt;0,0,PI()),ACOS('OddsRatio_working_3-way'!V93/(2*'OddsRatio_working_3-way'!X93)))</f>
        <v>0.57629514411186067</v>
      </c>
      <c r="Z93" s="11">
        <f>'OddsRatio_working_3-way'!X93^(1/3)*COS('OddsRatio_working_3-way'!Y93/3)</f>
        <v>0.51953546410435436</v>
      </c>
      <c r="AA93" s="11">
        <f>'OddsRatio_working_3-way'!X93^(1/3)*COS(('OddsRatio_working_3-way'!Y93+2*PI())/3)</f>
        <v>-0.34727781526859242</v>
      </c>
      <c r="AB93" s="11">
        <f>'OddsRatio_working_3-way'!X93^(1/3)*COS(('OddsRatio_working_3-way'!Y93+4*PI())/3)</f>
        <v>-0.17225764883576208</v>
      </c>
      <c r="AC93" s="11">
        <f>'OddsRatio_working_3-way'!X93^(1/3)*SIN('OddsRatio_working_3-way'!Y93/3)</f>
        <v>0.10104794020360795</v>
      </c>
      <c r="AD93" s="11">
        <f>'OddsRatio_working_3-way'!X93^(1/3)*SIN(('OddsRatio_working_3-way'!Y93+2*PI())/3)</f>
        <v>0.39940693997950533</v>
      </c>
      <c r="AE93" s="11">
        <f>'OddsRatio_working_3-way'!X93^(1/3)*SIN(('OddsRatio_working_3-way'!Y93+4*PI())/3)</f>
        <v>-0.50045488018311313</v>
      </c>
      <c r="AF93" s="11">
        <f>-'OddsRatio_working_3-way'!U93/(3*'OddsRatio_working_3-way'!X93^(1/3))*COS(('OddsRatio_working_3-way'!Y93)/3)</f>
        <v>0.51953546410435447</v>
      </c>
      <c r="AG93" s="11">
        <f>-'OddsRatio_working_3-way'!U93/(3*'OddsRatio_working_3-way'!X93^(1/3))*COS(('OddsRatio_working_3-way'!Y93+2*PI())/3)</f>
        <v>-0.34727781526859247</v>
      </c>
      <c r="AH93" s="11">
        <f>-'OddsRatio_working_3-way'!U93/(3*'OddsRatio_working_3-way'!X93^(1/3))*COS(('OddsRatio_working_3-way'!Y93+4*PI())/3)</f>
        <v>-0.17225764883576211</v>
      </c>
      <c r="AI93" s="11">
        <f>'OddsRatio_working_3-way'!U93/(3*'OddsRatio_working_3-way'!X93^(1/3))*SIN(('OddsRatio_working_3-way'!Y93)/3)</f>
        <v>-0.10104794020360797</v>
      </c>
      <c r="AJ93" s="11">
        <f>'OddsRatio_working_3-way'!U93/(3*'OddsRatio_working_3-way'!X93^(1/3))*SIN(('OddsRatio_working_3-way'!Y93+2*PI())/3)</f>
        <v>-0.39940693997950544</v>
      </c>
      <c r="AK93" s="11">
        <f>'OddsRatio_working_3-way'!U93/(3*'OddsRatio_working_3-way'!X93^(1/3))*SIN(('OddsRatio_working_3-way'!Y93+4*PI())/3)</f>
        <v>0.50045488018311324</v>
      </c>
      <c r="AL93" s="11">
        <f>'OddsRatio_working_3-way'!Z93+'OddsRatio_working_3-way'!AF93</f>
        <v>1.0390709282087087</v>
      </c>
      <c r="AM93" s="11">
        <f>'OddsRatio_working_3-way'!AA93+'OddsRatio_working_3-way'!AG93</f>
        <v>-0.69455563053718494</v>
      </c>
      <c r="AN93" s="11">
        <f>'OddsRatio_working_3-way'!AB93+'OddsRatio_working_3-way'!AH93</f>
        <v>-0.34451529767152422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1.0390709282087087</v>
      </c>
      <c r="AS93" s="11">
        <f>IF(('OddsRatio_working_3-way'!X93=0),IF(Q93&gt;0,-Q93^(1/3),(-Q93)^(1/3)),'OddsRatio_working_3-way'!AM93-'OddsRatio_working_3-way'!R93/3)</f>
        <v>-0.69455563053718494</v>
      </c>
      <c r="AT93" s="11">
        <f>IF(('OddsRatio_working_3-way'!X93=0),IF(Q93&gt;0,-Q93^(1/3),(-Q93)^(1/3)),'OddsRatio_working_3-way'!AN93-'OddsRatio_working_3-way'!R93/3)</f>
        <v>-0.34451529767152422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1.3</v>
      </c>
      <c r="B94" s="4">
        <f>IF('True_Odds_Calculator_3-way'!B93="","",'True_Odds_Calculator_3-way'!B93)</f>
        <v>5.55</v>
      </c>
      <c r="C94" s="4">
        <f>IF('True_Odds_Calculator_3-way'!C93="","",'True_Odds_Calculator_3-way'!C93)</f>
        <v>15</v>
      </c>
      <c r="D94" s="9">
        <f t="shared" si="26"/>
        <v>0.76176134454514932</v>
      </c>
      <c r="E94" s="9">
        <f t="shared" si="27"/>
        <v>0.17411498362823866</v>
      </c>
      <c r="F94" s="9">
        <f t="shared" si="28"/>
        <v>6.4123671826611869E-2</v>
      </c>
      <c r="G94" s="9">
        <f t="shared" si="29"/>
        <v>1.0424903510827868</v>
      </c>
      <c r="H94" s="9">
        <f t="shared" si="30"/>
        <v>1.3127471053248363</v>
      </c>
      <c r="I94" s="9">
        <f t="shared" si="31"/>
        <v>5.7433310974266778</v>
      </c>
      <c r="J94" s="9">
        <f t="shared" si="32"/>
        <v>15.594864915159015</v>
      </c>
      <c r="K94" s="11">
        <f t="shared" si="33"/>
        <v>0.76923076923076916</v>
      </c>
      <c r="L94" s="11">
        <f t="shared" si="34"/>
        <v>0.1801801801801802</v>
      </c>
      <c r="M94" s="11">
        <f t="shared" si="35"/>
        <v>6.6666666666666666E-2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-0.17657657657657644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0.17417417417417416</v>
      </c>
      <c r="Q94" s="11">
        <f>2*'OddsRatio_working_3-way'!K94*'OddsRatio_working_3-way'!L94*'OddsRatio_working_3-way'!M94</f>
        <v>1.8480018480018477E-2</v>
      </c>
      <c r="R94" s="11">
        <f t="shared" si="36"/>
        <v>0</v>
      </c>
      <c r="S94" s="11">
        <f t="shared" si="37"/>
        <v>-0.9863945578231299</v>
      </c>
      <c r="T94" s="11">
        <f t="shared" si="38"/>
        <v>-0.10465724751439044</v>
      </c>
      <c r="U94" s="11">
        <f>'OddsRatio_working_3-way'!S94-'OddsRatio_working_3-way'!R94^2/3</f>
        <v>-0.9863945578231299</v>
      </c>
      <c r="V94" s="11">
        <f>'OddsRatio_working_3-way'!S94*'OddsRatio_working_3-way'!R94/3-2*'OddsRatio_working_3-way'!R94^3/27-'OddsRatio_working_3-way'!T94</f>
        <v>0.10465724751439044</v>
      </c>
      <c r="W94" s="11">
        <f>'OddsRatio_working_3-way'!V94^2+4*'OddsRatio_working_3-way'!U94^3/27</f>
        <v>-0.13123004264092059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0.18853592634973379</v>
      </c>
      <c r="Y94" s="11">
        <f>IF('OddsRatio_working_3-way'!W94&gt;=0,IF('OddsRatio_working_3-way'!V94+SQRT('OddsRatio_working_3-way'!W94)&gt;0,0,PI()),ACOS('OddsRatio_working_3-way'!V94/(2*'OddsRatio_working_3-way'!X94)))</f>
        <v>1.2895507188693165</v>
      </c>
      <c r="Z94" s="11">
        <f>'OddsRatio_working_3-way'!X94^(1/3)*COS('OddsRatio_working_3-way'!Y94/3)</f>
        <v>0.52124517554139338</v>
      </c>
      <c r="AA94" s="11">
        <f>'OddsRatio_working_3-way'!X94^(1/3)*COS(('OddsRatio_working_3-way'!Y94+2*PI())/3)</f>
        <v>-0.46756760386651602</v>
      </c>
      <c r="AB94" s="11">
        <f>'OddsRatio_working_3-way'!X94^(1/3)*COS(('OddsRatio_working_3-way'!Y94+4*PI())/3)</f>
        <v>-5.3677571674877668E-2</v>
      </c>
      <c r="AC94" s="11">
        <f>'OddsRatio_working_3-way'!X94^(1/3)*SIN('OddsRatio_working_3-way'!Y94/3)</f>
        <v>0.23895952150074548</v>
      </c>
      <c r="AD94" s="11">
        <f>'OddsRatio_working_3-way'!X94^(1/3)*SIN(('OddsRatio_working_3-way'!Y94+2*PI())/3)</f>
        <v>0.33193180286855323</v>
      </c>
      <c r="AE94" s="11">
        <f>'OddsRatio_working_3-way'!X94^(1/3)*SIN(('OddsRatio_working_3-way'!Y94+4*PI())/3)</f>
        <v>-0.57089132436929857</v>
      </c>
      <c r="AF94" s="11">
        <f>-'OddsRatio_working_3-way'!U94/(3*'OddsRatio_working_3-way'!X94^(1/3))*COS(('OddsRatio_working_3-way'!Y94)/3)</f>
        <v>0.52124517554139338</v>
      </c>
      <c r="AG94" s="11">
        <f>-'OddsRatio_working_3-way'!U94/(3*'OddsRatio_working_3-way'!X94^(1/3))*COS(('OddsRatio_working_3-way'!Y94+2*PI())/3)</f>
        <v>-0.46756760386651602</v>
      </c>
      <c r="AH94" s="11">
        <f>-'OddsRatio_working_3-way'!U94/(3*'OddsRatio_working_3-way'!X94^(1/3))*COS(('OddsRatio_working_3-way'!Y94+4*PI())/3)</f>
        <v>-5.3677571674877668E-2</v>
      </c>
      <c r="AI94" s="11">
        <f>'OddsRatio_working_3-way'!U94/(3*'OddsRatio_working_3-way'!X94^(1/3))*SIN(('OddsRatio_working_3-way'!Y94)/3)</f>
        <v>-0.23895952150074548</v>
      </c>
      <c r="AJ94" s="11">
        <f>'OddsRatio_working_3-way'!U94/(3*'OddsRatio_working_3-way'!X94^(1/3))*SIN(('OddsRatio_working_3-way'!Y94+2*PI())/3)</f>
        <v>-0.33193180286855323</v>
      </c>
      <c r="AK94" s="11">
        <f>'OddsRatio_working_3-way'!U94/(3*'OddsRatio_working_3-way'!X94^(1/3))*SIN(('OddsRatio_working_3-way'!Y94+4*PI())/3)</f>
        <v>0.57089132436929857</v>
      </c>
      <c r="AL94" s="11">
        <f>'OddsRatio_working_3-way'!Z94+'OddsRatio_working_3-way'!AF94</f>
        <v>1.0424903510827868</v>
      </c>
      <c r="AM94" s="11">
        <f>'OddsRatio_working_3-way'!AA94+'OddsRatio_working_3-way'!AG94</f>
        <v>-0.93513520773303205</v>
      </c>
      <c r="AN94" s="11">
        <f>'OddsRatio_working_3-way'!AB94+'OddsRatio_working_3-way'!AH94</f>
        <v>-0.10735514334975534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1.0424903510827868</v>
      </c>
      <c r="AS94" s="11">
        <f>IF(('OddsRatio_working_3-way'!X94=0),IF(Q94&gt;0,-Q94^(1/3),(-Q94)^(1/3)),'OddsRatio_working_3-way'!AM94-'OddsRatio_working_3-way'!R94/3)</f>
        <v>-0.93513520773303205</v>
      </c>
      <c r="AT94" s="11">
        <f>IF(('OddsRatio_working_3-way'!X94=0),IF(Q94&gt;0,-Q94^(1/3),(-Q94)^(1/3)),'OddsRatio_working_3-way'!AN94-'OddsRatio_working_3-way'!R94/3)</f>
        <v>-0.10735514334975534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1.99</v>
      </c>
      <c r="B95" s="4">
        <f>IF('True_Odds_Calculator_3-way'!B94="","",'True_Odds_Calculator_3-way'!B94)</f>
        <v>3.51</v>
      </c>
      <c r="C95" s="4">
        <f>IF('True_Odds_Calculator_3-way'!C94="","",'True_Odds_Calculator_3-way'!C94)</f>
        <v>4.3499999999999996</v>
      </c>
      <c r="D95" s="9">
        <f t="shared" si="26"/>
        <v>0.4956291622397565</v>
      </c>
      <c r="E95" s="9">
        <f t="shared" si="27"/>
        <v>0.27932407582062135</v>
      </c>
      <c r="F95" s="9">
        <f t="shared" si="28"/>
        <v>0.22504676193962231</v>
      </c>
      <c r="G95" s="9">
        <f t="shared" si="29"/>
        <v>1.0279166996244358</v>
      </c>
      <c r="H95" s="9">
        <f t="shared" si="30"/>
        <v>2.0176375326281915</v>
      </c>
      <c r="I95" s="9">
        <f t="shared" si="31"/>
        <v>3.5800709160573336</v>
      </c>
      <c r="J95" s="9">
        <f t="shared" si="32"/>
        <v>4.4435209437418592</v>
      </c>
      <c r="K95" s="11">
        <f t="shared" si="33"/>
        <v>0.50251256281407031</v>
      </c>
      <c r="L95" s="11">
        <f t="shared" si="34"/>
        <v>0.28490028490028491</v>
      </c>
      <c r="M95" s="11">
        <f t="shared" si="35"/>
        <v>0.22988505747126439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-0.2739707971037032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0.22544526674371304</v>
      </c>
      <c r="Q95" s="11">
        <f>2*'OddsRatio_working_3-way'!K95*'OddsRatio_working_3-way'!L95*'OddsRatio_working_3-way'!M95</f>
        <v>6.582343554560964E-2</v>
      </c>
      <c r="R95" s="11">
        <f t="shared" si="36"/>
        <v>0</v>
      </c>
      <c r="S95" s="11">
        <f t="shared" si="37"/>
        <v>-0.822880646868278</v>
      </c>
      <c r="T95" s="11">
        <f t="shared" si="38"/>
        <v>-0.24025712317321984</v>
      </c>
      <c r="U95" s="11">
        <f>'OddsRatio_working_3-way'!S95-'OddsRatio_working_3-way'!R95^2/3</f>
        <v>-0.822880646868278</v>
      </c>
      <c r="V95" s="11">
        <f>'OddsRatio_working_3-way'!S95*'OddsRatio_working_3-way'!R95/3-2*'OddsRatio_working_3-way'!R95^3/27-'OddsRatio_working_3-way'!T95</f>
        <v>0.24025712317321984</v>
      </c>
      <c r="W95" s="11">
        <f>'OddsRatio_working_3-way'!V95^2+4*'OddsRatio_working_3-way'!U95^3/27</f>
        <v>-2.4824555973055121E-2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0.14365587458273926</v>
      </c>
      <c r="Y95" s="11">
        <f>IF('OddsRatio_working_3-way'!W95&gt;=0,IF('OddsRatio_working_3-way'!V95+SQRT('OddsRatio_working_3-way'!W95)&gt;0,0,PI()),ACOS('OddsRatio_working_3-way'!V95/(2*'OddsRatio_working_3-way'!X95)))</f>
        <v>0.58043442106121346</v>
      </c>
      <c r="Z95" s="11">
        <f>'OddsRatio_working_3-way'!X95^(1/3)*COS('OddsRatio_working_3-way'!Y95/3)</f>
        <v>0.51395834981221789</v>
      </c>
      <c r="AA95" s="11">
        <f>'OddsRatio_working_3-way'!X95^(1/3)*COS(('OddsRatio_working_3-way'!Y95+2*PI())/3)</f>
        <v>-0.34418738960401402</v>
      </c>
      <c r="AB95" s="11">
        <f>'OddsRatio_working_3-way'!X95^(1/3)*COS(('OddsRatio_working_3-way'!Y95+4*PI())/3)</f>
        <v>-0.16977096020820398</v>
      </c>
      <c r="AC95" s="11">
        <f>'OddsRatio_working_3-way'!X95^(1/3)*SIN('OddsRatio_working_3-way'!Y95/3)</f>
        <v>0.10069937246276424</v>
      </c>
      <c r="AD95" s="11">
        <f>'OddsRatio_working_3-way'!X95^(1/3)*SIN(('OddsRatio_working_3-way'!Y95+2*PI())/3)</f>
        <v>0.39475130119312762</v>
      </c>
      <c r="AE95" s="11">
        <f>'OddsRatio_working_3-way'!X95^(1/3)*SIN(('OddsRatio_working_3-way'!Y95+4*PI())/3)</f>
        <v>-0.4954506736558919</v>
      </c>
      <c r="AF95" s="11">
        <f>-'OddsRatio_working_3-way'!U95/(3*'OddsRatio_working_3-way'!X95^(1/3))*COS(('OddsRatio_working_3-way'!Y95)/3)</f>
        <v>0.51395834981221789</v>
      </c>
      <c r="AG95" s="11">
        <f>-'OddsRatio_working_3-way'!U95/(3*'OddsRatio_working_3-way'!X95^(1/3))*COS(('OddsRatio_working_3-way'!Y95+2*PI())/3)</f>
        <v>-0.34418738960401402</v>
      </c>
      <c r="AH95" s="11">
        <f>-'OddsRatio_working_3-way'!U95/(3*'OddsRatio_working_3-way'!X95^(1/3))*COS(('OddsRatio_working_3-way'!Y95+4*PI())/3)</f>
        <v>-0.16977096020820398</v>
      </c>
      <c r="AI95" s="11">
        <f>'OddsRatio_working_3-way'!U95/(3*'OddsRatio_working_3-way'!X95^(1/3))*SIN(('OddsRatio_working_3-way'!Y95)/3)</f>
        <v>-0.10069937246276424</v>
      </c>
      <c r="AJ95" s="11">
        <f>'OddsRatio_working_3-way'!U95/(3*'OddsRatio_working_3-way'!X95^(1/3))*SIN(('OddsRatio_working_3-way'!Y95+2*PI())/3)</f>
        <v>-0.39475130119312762</v>
      </c>
      <c r="AK95" s="11">
        <f>'OddsRatio_working_3-way'!U95/(3*'OddsRatio_working_3-way'!X95^(1/3))*SIN(('OddsRatio_working_3-way'!Y95+4*PI())/3)</f>
        <v>0.4954506736558919</v>
      </c>
      <c r="AL95" s="11">
        <f>'OddsRatio_working_3-way'!Z95+'OddsRatio_working_3-way'!AF95</f>
        <v>1.0279166996244358</v>
      </c>
      <c r="AM95" s="11">
        <f>'OddsRatio_working_3-way'!AA95+'OddsRatio_working_3-way'!AG95</f>
        <v>-0.68837477920802803</v>
      </c>
      <c r="AN95" s="11">
        <f>'OddsRatio_working_3-way'!AB95+'OddsRatio_working_3-way'!AH95</f>
        <v>-0.33954192041640796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1.0279166996244358</v>
      </c>
      <c r="AS95" s="11">
        <f>IF(('OddsRatio_working_3-way'!X95=0),IF(Q95&gt;0,-Q95^(1/3),(-Q95)^(1/3)),'OddsRatio_working_3-way'!AM95-'OddsRatio_working_3-way'!R95/3)</f>
        <v>-0.68837477920802803</v>
      </c>
      <c r="AT95" s="11">
        <f>IF(('OddsRatio_working_3-way'!X95=0),IF(Q95&gt;0,-Q95^(1/3),(-Q95)^(1/3)),'OddsRatio_working_3-way'!AN95-'OddsRatio_working_3-way'!R95/3)</f>
        <v>-0.33954192041640796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1.35</v>
      </c>
      <c r="B96" s="4">
        <f>IF('True_Odds_Calculator_3-way'!B95="","",'True_Odds_Calculator_3-way'!B95)</f>
        <v>5.07</v>
      </c>
      <c r="C96" s="4">
        <f>IF('True_Odds_Calculator_3-way'!C95="","",'True_Odds_Calculator_3-way'!C95)</f>
        <v>9.5500000000000007</v>
      </c>
      <c r="D96" s="9">
        <f t="shared" si="26"/>
        <v>0.7216948113689694</v>
      </c>
      <c r="E96" s="9">
        <f t="shared" si="27"/>
        <v>0.18233887292320106</v>
      </c>
      <c r="F96" s="9">
        <f t="shared" si="28"/>
        <v>9.5966315707829583E-2</v>
      </c>
      <c r="G96" s="9">
        <f t="shared" si="29"/>
        <v>1.1017921554605956</v>
      </c>
      <c r="H96" s="9">
        <f t="shared" si="30"/>
        <v>1.3856272544112083</v>
      </c>
      <c r="I96" s="9">
        <f t="shared" si="31"/>
        <v>5.4842940727246239</v>
      </c>
      <c r="J96" s="9">
        <f t="shared" si="32"/>
        <v>10.420322929188092</v>
      </c>
      <c r="K96" s="11">
        <f t="shared" si="33"/>
        <v>0.7407407407407407</v>
      </c>
      <c r="L96" s="11">
        <f t="shared" si="34"/>
        <v>0.1972386587771203</v>
      </c>
      <c r="M96" s="11">
        <f t="shared" si="35"/>
        <v>0.10471204188481674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-0.18633029386150612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0.19842430904318403</v>
      </c>
      <c r="Q96" s="11">
        <f>2*'OddsRatio_working_3-way'!K96*'OddsRatio_working_3-way'!L96*'OddsRatio_working_3-way'!M96</f>
        <v>3.0597426220999847E-2</v>
      </c>
      <c r="R96" s="11">
        <f t="shared" si="36"/>
        <v>0</v>
      </c>
      <c r="S96" s="11">
        <f t="shared" si="37"/>
        <v>-1.0649063280642226</v>
      </c>
      <c r="T96" s="11">
        <f t="shared" si="38"/>
        <v>-0.16421069052647994</v>
      </c>
      <c r="U96" s="11">
        <f>'OddsRatio_working_3-way'!S96-'OddsRatio_working_3-way'!R96^2/3</f>
        <v>-1.0649063280642226</v>
      </c>
      <c r="V96" s="11">
        <f>'OddsRatio_working_3-way'!S96*'OddsRatio_working_3-way'!R96/3-2*'OddsRatio_working_3-way'!R96^3/27-'OddsRatio_working_3-way'!T96</f>
        <v>0.16421069052647994</v>
      </c>
      <c r="W96" s="11">
        <f>'OddsRatio_working_3-way'!V96^2+4*'OddsRatio_working_3-way'!U96^3/27</f>
        <v>-0.1519431332471004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0.2114877562237846</v>
      </c>
      <c r="Y96" s="11">
        <f>IF('OddsRatio_working_3-way'!W96&gt;=0,IF('OddsRatio_working_3-way'!V96+SQRT('OddsRatio_working_3-way'!W96)&gt;0,0,PI()),ACOS('OddsRatio_working_3-way'!V96/(2*'OddsRatio_working_3-way'!X96)))</f>
        <v>1.1720889671313852</v>
      </c>
      <c r="Z96" s="11">
        <f>'OddsRatio_working_3-way'!X96^(1/3)*COS('OddsRatio_working_3-way'!Y96/3)</f>
        <v>0.5508960777302977</v>
      </c>
      <c r="AA96" s="11">
        <f>'OddsRatio_working_3-way'!X96^(1/3)*COS(('OddsRatio_working_3-way'!Y96+2*PI())/3)</f>
        <v>-0.47194667924743233</v>
      </c>
      <c r="AB96" s="11">
        <f>'OddsRatio_working_3-way'!X96^(1/3)*COS(('OddsRatio_working_3-way'!Y96+4*PI())/3)</f>
        <v>-7.8949398482865515E-2</v>
      </c>
      <c r="AC96" s="11">
        <f>'OddsRatio_working_3-way'!X96^(1/3)*SIN('OddsRatio_working_3-way'!Y96/3)</f>
        <v>0.22689708584021362</v>
      </c>
      <c r="AD96" s="11">
        <f>'OddsRatio_working_3-way'!X96^(1/3)*SIN(('OddsRatio_working_3-way'!Y96+2*PI())/3)</f>
        <v>0.36364145523953773</v>
      </c>
      <c r="AE96" s="11">
        <f>'OddsRatio_working_3-way'!X96^(1/3)*SIN(('OddsRatio_working_3-way'!Y96+4*PI())/3)</f>
        <v>-0.59053854107975134</v>
      </c>
      <c r="AF96" s="11">
        <f>-'OddsRatio_working_3-way'!U96/(3*'OddsRatio_working_3-way'!X96^(1/3))*COS(('OddsRatio_working_3-way'!Y96)/3)</f>
        <v>0.55089607773029781</v>
      </c>
      <c r="AG96" s="11">
        <f>-'OddsRatio_working_3-way'!U96/(3*'OddsRatio_working_3-way'!X96^(1/3))*COS(('OddsRatio_working_3-way'!Y96+2*PI())/3)</f>
        <v>-0.47194667924743239</v>
      </c>
      <c r="AH96" s="11">
        <f>-'OddsRatio_working_3-way'!U96/(3*'OddsRatio_working_3-way'!X96^(1/3))*COS(('OddsRatio_working_3-way'!Y96+4*PI())/3)</f>
        <v>-7.8949398482865529E-2</v>
      </c>
      <c r="AI96" s="11">
        <f>'OddsRatio_working_3-way'!U96/(3*'OddsRatio_working_3-way'!X96^(1/3))*SIN(('OddsRatio_working_3-way'!Y96)/3)</f>
        <v>-0.22689708584021365</v>
      </c>
      <c r="AJ96" s="11">
        <f>'OddsRatio_working_3-way'!U96/(3*'OddsRatio_working_3-way'!X96^(1/3))*SIN(('OddsRatio_working_3-way'!Y96+2*PI())/3)</f>
        <v>-0.36364145523953778</v>
      </c>
      <c r="AK96" s="11">
        <f>'OddsRatio_working_3-way'!U96/(3*'OddsRatio_working_3-way'!X96^(1/3))*SIN(('OddsRatio_working_3-way'!Y96+4*PI())/3)</f>
        <v>0.59053854107975146</v>
      </c>
      <c r="AL96" s="11">
        <f>'OddsRatio_working_3-way'!Z96+'OddsRatio_working_3-way'!AF96</f>
        <v>1.1017921554605956</v>
      </c>
      <c r="AM96" s="11">
        <f>'OddsRatio_working_3-way'!AA96+'OddsRatio_working_3-way'!AG96</f>
        <v>-0.94389335849486478</v>
      </c>
      <c r="AN96" s="11">
        <f>'OddsRatio_working_3-way'!AB96+'OddsRatio_working_3-way'!AH96</f>
        <v>-0.15789879696573106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1.1017921554605956</v>
      </c>
      <c r="AS96" s="11">
        <f>IF(('OddsRatio_working_3-way'!X96=0),IF(Q96&gt;0,-Q96^(1/3),(-Q96)^(1/3)),'OddsRatio_working_3-way'!AM96-'OddsRatio_working_3-way'!R96/3)</f>
        <v>-0.94389335849486478</v>
      </c>
      <c r="AT96" s="11">
        <f>IF(('OddsRatio_working_3-way'!X96=0),IF(Q96&gt;0,-Q96^(1/3),(-Q96)^(1/3)),'OddsRatio_working_3-way'!AN96-'OddsRatio_working_3-way'!R96/3)</f>
        <v>-0.15789879696573106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1.08</v>
      </c>
      <c r="B97" s="4">
        <f>IF('True_Odds_Calculator_3-way'!B96="","",'True_Odds_Calculator_3-way'!B96)</f>
        <v>12</v>
      </c>
      <c r="C97" s="4">
        <f>IF('True_Odds_Calculator_3-way'!C96="","",'True_Odds_Calculator_3-way'!C96)</f>
        <v>45</v>
      </c>
      <c r="D97" s="9">
        <f t="shared" si="26"/>
        <v>0.91171322176277414</v>
      </c>
      <c r="E97" s="9">
        <f t="shared" si="27"/>
        <v>6.9856951688062302E-2</v>
      </c>
      <c r="F97" s="9">
        <f t="shared" si="28"/>
        <v>1.8429826549163805E-2</v>
      </c>
      <c r="G97" s="9">
        <f t="shared" si="29"/>
        <v>1.2104515999357426</v>
      </c>
      <c r="H97" s="9">
        <f t="shared" si="30"/>
        <v>1.0968361279948597</v>
      </c>
      <c r="I97" s="9">
        <f t="shared" si="31"/>
        <v>14.314967599293167</v>
      </c>
      <c r="J97" s="9">
        <f t="shared" si="32"/>
        <v>54.259870397172669</v>
      </c>
      <c r="K97" s="11">
        <f t="shared" si="33"/>
        <v>0.92592592592592582</v>
      </c>
      <c r="L97" s="11">
        <f t="shared" si="34"/>
        <v>8.3333333333333329E-2</v>
      </c>
      <c r="M97" s="11">
        <f t="shared" si="35"/>
        <v>2.2222222222222223E-2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-6.6392318244170467E-2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9.4444444444444428E-2</v>
      </c>
      <c r="Q97" s="11">
        <f>2*'OddsRatio_working_3-way'!K97*'OddsRatio_working_3-way'!L97*'OddsRatio_working_3-way'!M97</f>
        <v>3.4293552812071325E-3</v>
      </c>
      <c r="R97" s="11">
        <f t="shared" si="36"/>
        <v>0</v>
      </c>
      <c r="S97" s="11">
        <f t="shared" si="37"/>
        <v>-1.4225206611570167</v>
      </c>
      <c r="T97" s="11">
        <f t="shared" si="38"/>
        <v>-5.1652892561983174E-2</v>
      </c>
      <c r="U97" s="11">
        <f>'OddsRatio_working_3-way'!S97-'OddsRatio_working_3-way'!R97^2/3</f>
        <v>-1.4225206611570167</v>
      </c>
      <c r="V97" s="11">
        <f>'OddsRatio_working_3-way'!S97*'OddsRatio_working_3-way'!R97/3-2*'OddsRatio_working_3-way'!R97^3/27-'OddsRatio_working_3-way'!T97</f>
        <v>5.1652892561983174E-2</v>
      </c>
      <c r="W97" s="11">
        <f>'OddsRatio_working_3-way'!V97^2+4*'OddsRatio_working_3-way'!U97^3/27</f>
        <v>-0.4237857663029877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0.32651714641539403</v>
      </c>
      <c r="Y97" s="11">
        <f>IF('OddsRatio_working_3-way'!W97&gt;=0,IF('OddsRatio_working_3-way'!V97+SQRT('OddsRatio_working_3-way'!W97)&gt;0,0,PI()),ACOS('OddsRatio_working_3-way'!V97/(2*'OddsRatio_working_3-way'!X97)))</f>
        <v>1.4916168646596606</v>
      </c>
      <c r="Z97" s="11">
        <f>'OddsRatio_working_3-way'!X97^(1/3)*COS('OddsRatio_working_3-way'!Y97/3)</f>
        <v>0.60522579996787129</v>
      </c>
      <c r="AA97" s="11">
        <f>'OddsRatio_working_3-way'!X97^(1/3)*COS(('OddsRatio_working_3-way'!Y97+2*PI())/3)</f>
        <v>-0.58705351519068127</v>
      </c>
      <c r="AB97" s="11">
        <f>'OddsRatio_working_3-way'!X97^(1/3)*COS(('OddsRatio_working_3-way'!Y97+4*PI())/3)</f>
        <v>-1.8172284777190122E-2</v>
      </c>
      <c r="AC97" s="11">
        <f>'OddsRatio_working_3-way'!X97^(1/3)*SIN('OddsRatio_working_3-way'!Y97/3)</f>
        <v>0.32844373151615458</v>
      </c>
      <c r="AD97" s="11">
        <f>'OddsRatio_working_3-way'!X97^(1/3)*SIN(('OddsRatio_working_3-way'!Y97+2*PI())/3)</f>
        <v>0.35991905203985813</v>
      </c>
      <c r="AE97" s="11">
        <f>'OddsRatio_working_3-way'!X97^(1/3)*SIN(('OddsRatio_working_3-way'!Y97+4*PI())/3)</f>
        <v>-0.68836278355601288</v>
      </c>
      <c r="AF97" s="11">
        <f>-'OddsRatio_working_3-way'!U97/(3*'OddsRatio_working_3-way'!X97^(1/3))*COS(('OddsRatio_working_3-way'!Y97)/3)</f>
        <v>0.60522579996787129</v>
      </c>
      <c r="AG97" s="11">
        <f>-'OddsRatio_working_3-way'!U97/(3*'OddsRatio_working_3-way'!X97^(1/3))*COS(('OddsRatio_working_3-way'!Y97+2*PI())/3)</f>
        <v>-0.58705351519068127</v>
      </c>
      <c r="AH97" s="11">
        <f>-'OddsRatio_working_3-way'!U97/(3*'OddsRatio_working_3-way'!X97^(1/3))*COS(('OddsRatio_working_3-way'!Y97+4*PI())/3)</f>
        <v>-1.8172284777190122E-2</v>
      </c>
      <c r="AI97" s="11">
        <f>'OddsRatio_working_3-way'!U97/(3*'OddsRatio_working_3-way'!X97^(1/3))*SIN(('OddsRatio_working_3-way'!Y97)/3)</f>
        <v>-0.32844373151615458</v>
      </c>
      <c r="AJ97" s="11">
        <f>'OddsRatio_working_3-way'!U97/(3*'OddsRatio_working_3-way'!X97^(1/3))*SIN(('OddsRatio_working_3-way'!Y97+2*PI())/3)</f>
        <v>-0.35991905203985813</v>
      </c>
      <c r="AK97" s="11">
        <f>'OddsRatio_working_3-way'!U97/(3*'OddsRatio_working_3-way'!X97^(1/3))*SIN(('OddsRatio_working_3-way'!Y97+4*PI())/3)</f>
        <v>0.68836278355601288</v>
      </c>
      <c r="AL97" s="11">
        <f>'OddsRatio_working_3-way'!Z97+'OddsRatio_working_3-way'!AF97</f>
        <v>1.2104515999357426</v>
      </c>
      <c r="AM97" s="11">
        <f>'OddsRatio_working_3-way'!AA97+'OddsRatio_working_3-way'!AG97</f>
        <v>-1.1741070303813625</v>
      </c>
      <c r="AN97" s="11">
        <f>'OddsRatio_working_3-way'!AB97+'OddsRatio_working_3-way'!AH97</f>
        <v>-3.6344569554380243E-2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1.2104515999357426</v>
      </c>
      <c r="AS97" s="11">
        <f>IF(('OddsRatio_working_3-way'!X97=0),IF(Q97&gt;0,-Q97^(1/3),(-Q97)^(1/3)),'OddsRatio_working_3-way'!AM97-'OddsRatio_working_3-way'!R97/3)</f>
        <v>-1.1741070303813625</v>
      </c>
      <c r="AT97" s="11">
        <f>IF(('OddsRatio_working_3-way'!X97=0),IF(Q97&gt;0,-Q97^(1/3),(-Q97)^(1/3)),'OddsRatio_working_3-way'!AN97-'OddsRatio_working_3-way'!R97/3)</f>
        <v>-3.6344569554380243E-2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1.72</v>
      </c>
      <c r="B98" s="4">
        <f>IF('True_Odds_Calculator_3-way'!B97="","",'True_Odds_Calculator_3-way'!B97)</f>
        <v>3.38</v>
      </c>
      <c r="C98" s="4">
        <f>IF('True_Odds_Calculator_3-way'!C97="","",'True_Odds_Calculator_3-way'!C97)</f>
        <v>5.44</v>
      </c>
      <c r="D98" s="9">
        <f t="shared" si="26"/>
        <v>0.55619338357135362</v>
      </c>
      <c r="E98" s="9">
        <f t="shared" si="27"/>
        <v>0.27490493415003658</v>
      </c>
      <c r="F98" s="9">
        <f t="shared" si="28"/>
        <v>0.16890168227860997</v>
      </c>
      <c r="G98" s="9">
        <f t="shared" si="29"/>
        <v>1.1082441765401601</v>
      </c>
      <c r="H98" s="9">
        <f t="shared" si="30"/>
        <v>1.7979358071089149</v>
      </c>
      <c r="I98" s="9">
        <f t="shared" si="31"/>
        <v>3.6376211401655807</v>
      </c>
      <c r="J98" s="9">
        <f t="shared" si="32"/>
        <v>5.920604143838311</v>
      </c>
      <c r="K98" s="11">
        <f t="shared" si="33"/>
        <v>0.58139534883720934</v>
      </c>
      <c r="L98" s="11">
        <f t="shared" si="34"/>
        <v>0.29585798816568049</v>
      </c>
      <c r="M98" s="11">
        <f t="shared" si="35"/>
        <v>0.18382352941176469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-0.2405738268886749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0.23841155424602758</v>
      </c>
      <c r="Q98" s="11">
        <f>2*'OddsRatio_working_3-way'!K98*'OddsRatio_working_3-way'!L98*'OddsRatio_working_3-way'!M98</f>
        <v>6.3239139057301746E-2</v>
      </c>
      <c r="R98" s="11">
        <f t="shared" si="36"/>
        <v>0</v>
      </c>
      <c r="S98" s="11">
        <f t="shared" si="37"/>
        <v>-0.99101202042378489</v>
      </c>
      <c r="T98" s="11">
        <f t="shared" si="38"/>
        <v>-0.26286790992673337</v>
      </c>
      <c r="U98" s="11">
        <f>'OddsRatio_working_3-way'!S98-'OddsRatio_working_3-way'!R98^2/3</f>
        <v>-0.99101202042378489</v>
      </c>
      <c r="V98" s="11">
        <f>'OddsRatio_working_3-way'!S98*'OddsRatio_working_3-way'!R98/3-2*'OddsRatio_working_3-way'!R98^3/27-'OddsRatio_working_3-way'!T98</f>
        <v>0.26286790992673337</v>
      </c>
      <c r="W98" s="11">
        <f>'OddsRatio_working_3-way'!V98^2+4*'OddsRatio_working_3-way'!U98^3/27</f>
        <v>-7.5089748822455338E-2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0.18986132234587996</v>
      </c>
      <c r="Y98" s="11">
        <f>IF('OddsRatio_working_3-way'!W98&gt;=0,IF('OddsRatio_working_3-way'!V98+SQRT('OddsRatio_working_3-way'!W98)&gt;0,0,PI()),ACOS('OddsRatio_working_3-way'!V98/(2*'OddsRatio_working_3-way'!X98)))</f>
        <v>0.80617618136397207</v>
      </c>
      <c r="Z98" s="11">
        <f>'OddsRatio_working_3-way'!X98^(1/3)*COS('OddsRatio_working_3-way'!Y98/3)</f>
        <v>0.55412208827008014</v>
      </c>
      <c r="AA98" s="11">
        <f>'OddsRatio_working_3-way'!X98^(1/3)*COS(('OddsRatio_working_3-way'!Y98+2*PI())/3)</f>
        <v>-0.40921451012950572</v>
      </c>
      <c r="AB98" s="11">
        <f>'OddsRatio_working_3-way'!X98^(1/3)*COS(('OddsRatio_working_3-way'!Y98+4*PI())/3)</f>
        <v>-0.14490757814057456</v>
      </c>
      <c r="AC98" s="11">
        <f>'OddsRatio_working_3-way'!X98^(1/3)*SIN('OddsRatio_working_3-way'!Y98/3)</f>
        <v>0.15259767833249382</v>
      </c>
      <c r="AD98" s="11">
        <f>'OddsRatio_working_3-way'!X98^(1/3)*SIN(('OddsRatio_working_3-way'!Y98+2*PI())/3)</f>
        <v>0.40358496607372574</v>
      </c>
      <c r="AE98" s="11">
        <f>'OddsRatio_working_3-way'!X98^(1/3)*SIN(('OddsRatio_working_3-way'!Y98+4*PI())/3)</f>
        <v>-0.55618264440621934</v>
      </c>
      <c r="AF98" s="11">
        <f>-'OddsRatio_working_3-way'!U98/(3*'OddsRatio_working_3-way'!X98^(1/3))*COS(('OddsRatio_working_3-way'!Y98)/3)</f>
        <v>0.55412208827007992</v>
      </c>
      <c r="AG98" s="11">
        <f>-'OddsRatio_working_3-way'!U98/(3*'OddsRatio_working_3-way'!X98^(1/3))*COS(('OddsRatio_working_3-way'!Y98+2*PI())/3)</f>
        <v>-0.4092145101295056</v>
      </c>
      <c r="AH98" s="11">
        <f>-'OddsRatio_working_3-way'!U98/(3*'OddsRatio_working_3-way'!X98^(1/3))*COS(('OddsRatio_working_3-way'!Y98+4*PI())/3)</f>
        <v>-0.14490757814057451</v>
      </c>
      <c r="AI98" s="11">
        <f>'OddsRatio_working_3-way'!U98/(3*'OddsRatio_working_3-way'!X98^(1/3))*SIN(('OddsRatio_working_3-way'!Y98)/3)</f>
        <v>-0.15259767833249377</v>
      </c>
      <c r="AJ98" s="11">
        <f>'OddsRatio_working_3-way'!U98/(3*'OddsRatio_working_3-way'!X98^(1/3))*SIN(('OddsRatio_working_3-way'!Y98+2*PI())/3)</f>
        <v>-0.40358496607372557</v>
      </c>
      <c r="AK98" s="11">
        <f>'OddsRatio_working_3-way'!U98/(3*'OddsRatio_working_3-way'!X98^(1/3))*SIN(('OddsRatio_working_3-way'!Y98+4*PI())/3)</f>
        <v>0.55618264440621912</v>
      </c>
      <c r="AL98" s="11">
        <f>'OddsRatio_working_3-way'!Z98+'OddsRatio_working_3-way'!AF98</f>
        <v>1.1082441765401601</v>
      </c>
      <c r="AM98" s="11">
        <f>'OddsRatio_working_3-way'!AA98+'OddsRatio_working_3-way'!AG98</f>
        <v>-0.81842902025901132</v>
      </c>
      <c r="AN98" s="11">
        <f>'OddsRatio_working_3-way'!AB98+'OddsRatio_working_3-way'!AH98</f>
        <v>-0.28981515628114907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1.1082441765401601</v>
      </c>
      <c r="AS98" s="11">
        <f>IF(('OddsRatio_working_3-way'!X98=0),IF(Q98&gt;0,-Q98^(1/3),(-Q98)^(1/3)),'OddsRatio_working_3-way'!AM98-'OddsRatio_working_3-way'!R98/3)</f>
        <v>-0.81842902025901132</v>
      </c>
      <c r="AT98" s="11">
        <f>IF(('OddsRatio_working_3-way'!X98=0),IF(Q98&gt;0,-Q98^(1/3),(-Q98)^(1/3)),'OddsRatio_working_3-way'!AN98-'OddsRatio_working_3-way'!R98/3)</f>
        <v>-0.28981515628114907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1.83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4.2</v>
      </c>
      <c r="D99" s="9">
        <f t="shared" si="26"/>
        <v>0.52775915617217595</v>
      </c>
      <c r="E99" s="9">
        <f t="shared" si="27"/>
        <v>0.24751394427869192</v>
      </c>
      <c r="F99" s="9">
        <f t="shared" si="28"/>
        <v>0.2247268995491323</v>
      </c>
      <c r="G99" s="9">
        <f t="shared" si="29"/>
        <v>1.0780767428241393</v>
      </c>
      <c r="H99" s="9">
        <f t="shared" si="30"/>
        <v>1.8948036965440356</v>
      </c>
      <c r="I99" s="9">
        <f t="shared" si="31"/>
        <v>4.0401764147640726</v>
      </c>
      <c r="J99" s="9">
        <f t="shared" si="32"/>
        <v>4.4498455770372463</v>
      </c>
      <c r="K99" s="11">
        <f t="shared" si="33"/>
        <v>0.54644808743169393</v>
      </c>
      <c r="L99" s="11">
        <f t="shared" si="34"/>
        <v>0.26178010471204188</v>
      </c>
      <c r="M99" s="11">
        <f t="shared" si="35"/>
        <v>0.23809523809523808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-0.25510174887910708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0.233306494571622</v>
      </c>
      <c r="Q99" s="11">
        <f>2*'OddsRatio_working_3-way'!K99*'OddsRatio_working_3-way'!L99*'OddsRatio_working_3-way'!M99</f>
        <v>6.8118684546458974E-2</v>
      </c>
      <c r="R99" s="11">
        <f t="shared" si="36"/>
        <v>0</v>
      </c>
      <c r="S99" s="11">
        <f t="shared" si="37"/>
        <v>-0.91456250534051076</v>
      </c>
      <c r="T99" s="11">
        <f t="shared" si="38"/>
        <v>-0.26702554900452868</v>
      </c>
      <c r="U99" s="11">
        <f>'OddsRatio_working_3-way'!S99-'OddsRatio_working_3-way'!R99^2/3</f>
        <v>-0.91456250534051076</v>
      </c>
      <c r="V99" s="11">
        <f>'OddsRatio_working_3-way'!S99*'OddsRatio_working_3-way'!R99/3-2*'OddsRatio_working_3-way'!R99^3/27-'OddsRatio_working_3-way'!T99</f>
        <v>0.26702554900452868</v>
      </c>
      <c r="W99" s="11">
        <f>'OddsRatio_working_3-way'!V99^2+4*'OddsRatio_working_3-way'!U99^3/27</f>
        <v>-4.2025142240269944E-2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0.16832096279239842</v>
      </c>
      <c r="Y99" s="11">
        <f>IF('OddsRatio_working_3-way'!W99&gt;=0,IF('OddsRatio_working_3-way'!V99+SQRT('OddsRatio_working_3-way'!W99)&gt;0,0,PI()),ACOS('OddsRatio_working_3-way'!V99/(2*'OddsRatio_working_3-way'!X99)))</f>
        <v>0.65474459214706227</v>
      </c>
      <c r="Z99" s="11">
        <f>'OddsRatio_working_3-way'!X99^(1/3)*COS('OddsRatio_working_3-way'!Y99/3)</f>
        <v>0.53903837141206978</v>
      </c>
      <c r="AA99" s="11">
        <f>'OddsRatio_working_3-way'!X99^(1/3)*COS(('OddsRatio_working_3-way'!Y99+2*PI())/3)</f>
        <v>-0.37305107424379558</v>
      </c>
      <c r="AB99" s="11">
        <f>'OddsRatio_working_3-way'!X99^(1/3)*COS(('OddsRatio_working_3-way'!Y99+4*PI())/3)</f>
        <v>-0.16598729716827401</v>
      </c>
      <c r="AC99" s="11">
        <f>'OddsRatio_working_3-way'!X99^(1/3)*SIN('OddsRatio_working_3-way'!Y99/3)</f>
        <v>0.11954832743397301</v>
      </c>
      <c r="AD99" s="11">
        <f>'OddsRatio_working_3-way'!X99^(1/3)*SIN(('OddsRatio_working_3-way'!Y99+2*PI())/3)</f>
        <v>0.4070467595404576</v>
      </c>
      <c r="AE99" s="11">
        <f>'OddsRatio_working_3-way'!X99^(1/3)*SIN(('OddsRatio_working_3-way'!Y99+4*PI())/3)</f>
        <v>-0.52659508697443058</v>
      </c>
      <c r="AF99" s="11">
        <f>-'OddsRatio_working_3-way'!U99/(3*'OddsRatio_working_3-way'!X99^(1/3))*COS(('OddsRatio_working_3-way'!Y99)/3)</f>
        <v>0.53903837141206967</v>
      </c>
      <c r="AG99" s="11">
        <f>-'OddsRatio_working_3-way'!U99/(3*'OddsRatio_working_3-way'!X99^(1/3))*COS(('OddsRatio_working_3-way'!Y99+2*PI())/3)</f>
        <v>-0.37305107424379552</v>
      </c>
      <c r="AH99" s="11">
        <f>-'OddsRatio_working_3-way'!U99/(3*'OddsRatio_working_3-way'!X99^(1/3))*COS(('OddsRatio_working_3-way'!Y99+4*PI())/3)</f>
        <v>-0.16598729716827396</v>
      </c>
      <c r="AI99" s="11">
        <f>'OddsRatio_working_3-way'!U99/(3*'OddsRatio_working_3-way'!X99^(1/3))*SIN(('OddsRatio_working_3-way'!Y99)/3)</f>
        <v>-0.11954832743397298</v>
      </c>
      <c r="AJ99" s="11">
        <f>'OddsRatio_working_3-way'!U99/(3*'OddsRatio_working_3-way'!X99^(1/3))*SIN(('OddsRatio_working_3-way'!Y99+2*PI())/3)</f>
        <v>-0.40704675954045749</v>
      </c>
      <c r="AK99" s="11">
        <f>'OddsRatio_working_3-way'!U99/(3*'OddsRatio_working_3-way'!X99^(1/3))*SIN(('OddsRatio_working_3-way'!Y99+4*PI())/3)</f>
        <v>0.52659508697443047</v>
      </c>
      <c r="AL99" s="11">
        <f>'OddsRatio_working_3-way'!Z99+'OddsRatio_working_3-way'!AF99</f>
        <v>1.0780767428241393</v>
      </c>
      <c r="AM99" s="11">
        <f>'OddsRatio_working_3-way'!AA99+'OddsRatio_working_3-way'!AG99</f>
        <v>-0.74610214848759115</v>
      </c>
      <c r="AN99" s="11">
        <f>'OddsRatio_working_3-way'!AB99+'OddsRatio_working_3-way'!AH99</f>
        <v>-0.33197459433654797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1.0780767428241393</v>
      </c>
      <c r="AS99" s="11">
        <f>IF(('OddsRatio_working_3-way'!X99=0),IF(Q99&gt;0,-Q99^(1/3),(-Q99)^(1/3)),'OddsRatio_working_3-way'!AM99-'OddsRatio_working_3-way'!R99/3)</f>
        <v>-0.74610214848759115</v>
      </c>
      <c r="AT99" s="11">
        <f>IF(('OddsRatio_working_3-way'!X99=0),IF(Q99&gt;0,-Q99^(1/3),(-Q99)^(1/3)),'OddsRatio_working_3-way'!AN99-'OddsRatio_working_3-way'!R99/3)</f>
        <v>-0.33197459433654797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2.31</v>
      </c>
      <c r="B100" s="4">
        <f>IF('True_Odds_Calculator_3-way'!B99="","",'True_Odds_Calculator_3-way'!B99)</f>
        <v>3.31</v>
      </c>
      <c r="C100" s="4">
        <f>IF('True_Odds_Calculator_3-way'!C99="","",'True_Odds_Calculator_3-way'!C99)</f>
        <v>3.23</v>
      </c>
      <c r="D100" s="9">
        <f t="shared" si="26"/>
        <v>0.41646799591389094</v>
      </c>
      <c r="E100" s="9">
        <f t="shared" si="27"/>
        <v>0.288124559537356</v>
      </c>
      <c r="F100" s="9">
        <f t="shared" si="28"/>
        <v>0.29540744454875301</v>
      </c>
      <c r="G100" s="9">
        <f t="shared" si="29"/>
        <v>1.0695762514736611</v>
      </c>
      <c r="H100" s="9">
        <f t="shared" si="30"/>
        <v>2.4011448894304963</v>
      </c>
      <c r="I100" s="9">
        <f t="shared" si="31"/>
        <v>3.4707211409041574</v>
      </c>
      <c r="J100" s="9">
        <f t="shared" si="32"/>
        <v>3.3851550407862638</v>
      </c>
      <c r="K100" s="11">
        <f t="shared" si="33"/>
        <v>0.4329004329004329</v>
      </c>
      <c r="L100" s="11">
        <f t="shared" si="34"/>
        <v>0.30211480362537763</v>
      </c>
      <c r="M100" s="11">
        <f t="shared" si="35"/>
        <v>0.30959752321981426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-0.27324085939034537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0.23687180534336627</v>
      </c>
      <c r="Q100" s="11">
        <f>2*'OddsRatio_working_3-way'!K100*'OddsRatio_working_3-way'!L100*'OddsRatio_working_3-way'!M100</f>
        <v>8.0981813792603871E-2</v>
      </c>
      <c r="R100" s="11">
        <f t="shared" si="36"/>
        <v>0</v>
      </c>
      <c r="S100" s="11">
        <f t="shared" si="37"/>
        <v>-0.86689745403331819</v>
      </c>
      <c r="T100" s="11">
        <f t="shared" si="38"/>
        <v>-0.2963751979601088</v>
      </c>
      <c r="U100" s="11">
        <f>'OddsRatio_working_3-way'!S100-'OddsRatio_working_3-way'!R100^2/3</f>
        <v>-0.86689745403331819</v>
      </c>
      <c r="V100" s="11">
        <f>'OddsRatio_working_3-way'!S100*'OddsRatio_working_3-way'!R100/3-2*'OddsRatio_working_3-way'!R100^3/27-'OddsRatio_working_3-way'!T100</f>
        <v>0.2963751979601088</v>
      </c>
      <c r="W100" s="11">
        <f>'OddsRatio_working_3-way'!V100^2+4*'OddsRatio_working_3-way'!U100^3/27</f>
        <v>-8.677763119253834E-3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0.15533513855946079</v>
      </c>
      <c r="Y100" s="11">
        <f>IF('OddsRatio_working_3-way'!W100&gt;=0,IF('OddsRatio_working_3-way'!V100+SQRT('OddsRatio_working_3-way'!W100)&gt;0,0,PI()),ACOS('OddsRatio_working_3-way'!V100/(2*'OddsRatio_working_3-way'!X100)))</f>
        <v>0.3045355146361679</v>
      </c>
      <c r="Z100" s="11">
        <f>'OddsRatio_working_3-way'!X100^(1/3)*COS('OddsRatio_working_3-way'!Y100/3)</f>
        <v>0.53478812573683054</v>
      </c>
      <c r="AA100" s="11">
        <f>'OddsRatio_working_3-way'!X100^(1/3)*COS(('OddsRatio_working_3-way'!Y100+2*PI())/3)</f>
        <v>-0.31457042280107134</v>
      </c>
      <c r="AB100" s="11">
        <f>'OddsRatio_working_3-way'!X100^(1/3)*COS(('OddsRatio_working_3-way'!Y100+4*PI())/3)</f>
        <v>-0.22021770293575915</v>
      </c>
      <c r="AC100" s="11">
        <f>'OddsRatio_working_3-way'!X100^(1/3)*SIN('OddsRatio_working_3-way'!Y100/3)</f>
        <v>5.4474568213011311E-2</v>
      </c>
      <c r="AD100" s="11">
        <f>'OddsRatio_working_3-way'!X100^(1/3)*SIN(('OddsRatio_working_3-way'!Y100+2*PI())/3)</f>
        <v>0.4359028184238562</v>
      </c>
      <c r="AE100" s="11">
        <f>'OddsRatio_working_3-way'!X100^(1/3)*SIN(('OddsRatio_working_3-way'!Y100+4*PI())/3)</f>
        <v>-0.49037738663686753</v>
      </c>
      <c r="AF100" s="11">
        <f>-'OddsRatio_working_3-way'!U100/(3*'OddsRatio_working_3-way'!X100^(1/3))*COS(('OddsRatio_working_3-way'!Y100)/3)</f>
        <v>0.53478812573683043</v>
      </c>
      <c r="AG100" s="11">
        <f>-'OddsRatio_working_3-way'!U100/(3*'OddsRatio_working_3-way'!X100^(1/3))*COS(('OddsRatio_working_3-way'!Y100+2*PI())/3)</f>
        <v>-0.31457042280107123</v>
      </c>
      <c r="AH100" s="11">
        <f>-'OddsRatio_working_3-way'!U100/(3*'OddsRatio_working_3-way'!X100^(1/3))*COS(('OddsRatio_working_3-way'!Y100+4*PI())/3)</f>
        <v>-0.22021770293575912</v>
      </c>
      <c r="AI100" s="11">
        <f>'OddsRatio_working_3-way'!U100/(3*'OddsRatio_working_3-way'!X100^(1/3))*SIN(('OddsRatio_working_3-way'!Y100)/3)</f>
        <v>-5.4474568213011297E-2</v>
      </c>
      <c r="AJ100" s="11">
        <f>'OddsRatio_working_3-way'!U100/(3*'OddsRatio_working_3-way'!X100^(1/3))*SIN(('OddsRatio_working_3-way'!Y100+2*PI())/3)</f>
        <v>-0.43590281842385609</v>
      </c>
      <c r="AK100" s="11">
        <f>'OddsRatio_working_3-way'!U100/(3*'OddsRatio_working_3-way'!X100^(1/3))*SIN(('OddsRatio_working_3-way'!Y100+4*PI())/3)</f>
        <v>0.49037738663686742</v>
      </c>
      <c r="AL100" s="11">
        <f>'OddsRatio_working_3-way'!Z100+'OddsRatio_working_3-way'!AF100</f>
        <v>1.0695762514736611</v>
      </c>
      <c r="AM100" s="11">
        <f>'OddsRatio_working_3-way'!AA100+'OddsRatio_working_3-way'!AG100</f>
        <v>-0.62914084560214256</v>
      </c>
      <c r="AN100" s="11">
        <f>'OddsRatio_working_3-way'!AB100+'OddsRatio_working_3-way'!AH100</f>
        <v>-0.4404354058715183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1.0695762514736611</v>
      </c>
      <c r="AS100" s="11">
        <f>IF(('OddsRatio_working_3-way'!X100=0),IF(Q100&gt;0,-Q100^(1/3),(-Q100)^(1/3)),'OddsRatio_working_3-way'!AM100-'OddsRatio_working_3-way'!R100/3)</f>
        <v>-0.62914084560214256</v>
      </c>
      <c r="AT100" s="11">
        <f>IF(('OddsRatio_working_3-way'!X100=0),IF(Q100&gt;0,-Q100^(1/3),(-Q100)^(1/3)),'OddsRatio_working_3-way'!AN100-'OddsRatio_working_3-way'!R100/3)</f>
        <v>-0.4404354058715183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2.08</v>
      </c>
      <c r="B101" s="4">
        <f>IF('True_Odds_Calculator_3-way'!B100="","",'True_Odds_Calculator_3-way'!B100)</f>
        <v>3.3</v>
      </c>
      <c r="C101" s="4">
        <f>IF('True_Odds_Calculator_3-way'!C100="","",'True_Odds_Calculator_3-way'!C100)</f>
        <v>3.82</v>
      </c>
      <c r="D101" s="9">
        <f t="shared" si="26"/>
        <v>0.46322538624735893</v>
      </c>
      <c r="E101" s="9">
        <f t="shared" si="27"/>
        <v>0.28837022410871477</v>
      </c>
      <c r="F101" s="9">
        <f t="shared" si="28"/>
        <v>0.24840438964392617</v>
      </c>
      <c r="G101" s="9">
        <f t="shared" si="29"/>
        <v>1.0729410477236749</v>
      </c>
      <c r="H101" s="9">
        <f t="shared" si="30"/>
        <v>2.1587763315415693</v>
      </c>
      <c r="I101" s="9">
        <f t="shared" si="31"/>
        <v>3.467764409764452</v>
      </c>
      <c r="J101" s="9">
        <f t="shared" si="32"/>
        <v>4.0256937545807636</v>
      </c>
      <c r="K101" s="11">
        <f t="shared" si="33"/>
        <v>0.48076923076923073</v>
      </c>
      <c r="L101" s="11">
        <f t="shared" si="34"/>
        <v>0.30303030303030304</v>
      </c>
      <c r="M101" s="11">
        <f t="shared" si="35"/>
        <v>0.26178010471204188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-0.26715300406399878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0.23645638828884899</v>
      </c>
      <c r="Q101" s="11">
        <f>2*'OddsRatio_working_3-way'!K101*'OddsRatio_working_3-way'!L101*'OddsRatio_working_3-way'!M101</f>
        <v>7.6276254286725478E-2</v>
      </c>
      <c r="R101" s="11">
        <f t="shared" si="36"/>
        <v>0</v>
      </c>
      <c r="S101" s="11">
        <f t="shared" si="37"/>
        <v>-0.88509724649101773</v>
      </c>
      <c r="T101" s="11">
        <f t="shared" si="38"/>
        <v>-0.28551524080355412</v>
      </c>
      <c r="U101" s="11">
        <f>'OddsRatio_working_3-way'!S101-'OddsRatio_working_3-way'!R101^2/3</f>
        <v>-0.88509724649101773</v>
      </c>
      <c r="V101" s="11">
        <f>'OddsRatio_working_3-way'!S101*'OddsRatio_working_3-way'!R101/3-2*'OddsRatio_working_3-way'!R101^3/27-'OddsRatio_working_3-way'!T101</f>
        <v>0.28551524080355412</v>
      </c>
      <c r="W101" s="11">
        <f>'OddsRatio_working_3-way'!V101^2+4*'OddsRatio_working_3-way'!U101^3/27</f>
        <v>-2.1204402492254165E-2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0.16025242215280683</v>
      </c>
      <c r="Y101" s="11">
        <f>IF('OddsRatio_working_3-way'!W101&gt;=0,IF('OddsRatio_working_3-way'!V101+SQRT('OddsRatio_working_3-way'!W101)&gt;0,0,PI()),ACOS('OddsRatio_working_3-way'!V101/(2*'OddsRatio_working_3-way'!X101)))</f>
        <v>0.47162819338505102</v>
      </c>
      <c r="Z101" s="11">
        <f>'OddsRatio_working_3-way'!X101^(1/3)*COS('OddsRatio_working_3-way'!Y101/3)</f>
        <v>0.53647052386183747</v>
      </c>
      <c r="AA101" s="11">
        <f>'OddsRatio_working_3-way'!X101^(1/3)*COS(('OddsRatio_working_3-way'!Y101+2*PI())/3)</f>
        <v>-0.34188201605700869</v>
      </c>
      <c r="AB101" s="11">
        <f>'OddsRatio_working_3-way'!X101^(1/3)*COS(('OddsRatio_working_3-way'!Y101+4*PI())/3)</f>
        <v>-0.19458850780482889</v>
      </c>
      <c r="AC101" s="11">
        <f>'OddsRatio_working_3-way'!X101^(1/3)*SIN('OddsRatio_working_3-way'!Y101/3)</f>
        <v>8.5039946639280412E-2</v>
      </c>
      <c r="AD101" s="11">
        <f>'OddsRatio_working_3-way'!X101^(1/3)*SIN(('OddsRatio_working_3-way'!Y101+2*PI())/3)</f>
        <v>0.42207712872625686</v>
      </c>
      <c r="AE101" s="11">
        <f>'OddsRatio_working_3-way'!X101^(1/3)*SIN(('OddsRatio_working_3-way'!Y101+4*PI())/3)</f>
        <v>-0.5071170753655373</v>
      </c>
      <c r="AF101" s="11">
        <f>-'OddsRatio_working_3-way'!U101/(3*'OddsRatio_working_3-way'!X101^(1/3))*COS(('OddsRatio_working_3-way'!Y101)/3)</f>
        <v>0.53647052386183736</v>
      </c>
      <c r="AG101" s="11">
        <f>-'OddsRatio_working_3-way'!U101/(3*'OddsRatio_working_3-way'!X101^(1/3))*COS(('OddsRatio_working_3-way'!Y101+2*PI())/3)</f>
        <v>-0.34188201605700863</v>
      </c>
      <c r="AH101" s="11">
        <f>-'OddsRatio_working_3-way'!U101/(3*'OddsRatio_working_3-way'!X101^(1/3))*COS(('OddsRatio_working_3-way'!Y101+4*PI())/3)</f>
        <v>-0.19458850780482884</v>
      </c>
      <c r="AI101" s="11">
        <f>'OddsRatio_working_3-way'!U101/(3*'OddsRatio_working_3-way'!X101^(1/3))*SIN(('OddsRatio_working_3-way'!Y101)/3)</f>
        <v>-8.5039946639280398E-2</v>
      </c>
      <c r="AJ101" s="11">
        <f>'OddsRatio_working_3-way'!U101/(3*'OddsRatio_working_3-way'!X101^(1/3))*SIN(('OddsRatio_working_3-way'!Y101+2*PI())/3)</f>
        <v>-0.42207712872625675</v>
      </c>
      <c r="AK101" s="11">
        <f>'OddsRatio_working_3-way'!U101/(3*'OddsRatio_working_3-way'!X101^(1/3))*SIN(('OddsRatio_working_3-way'!Y101+4*PI())/3)</f>
        <v>0.50711707536553718</v>
      </c>
      <c r="AL101" s="11">
        <f>'OddsRatio_working_3-way'!Z101+'OddsRatio_working_3-way'!AF101</f>
        <v>1.0729410477236749</v>
      </c>
      <c r="AM101" s="11">
        <f>'OddsRatio_working_3-way'!AA101+'OddsRatio_working_3-way'!AG101</f>
        <v>-0.68376403211401726</v>
      </c>
      <c r="AN101" s="11">
        <f>'OddsRatio_working_3-way'!AB101+'OddsRatio_working_3-way'!AH101</f>
        <v>-0.38917701560965773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1.0729410477236749</v>
      </c>
      <c r="AS101" s="11">
        <f>IF(('OddsRatio_working_3-way'!X101=0),IF(Q101&gt;0,-Q101^(1/3),(-Q101)^(1/3)),'OddsRatio_working_3-way'!AM101-'OddsRatio_working_3-way'!R101/3)</f>
        <v>-0.68376403211401726</v>
      </c>
      <c r="AT101" s="11">
        <f>IF(('OddsRatio_working_3-way'!X101=0),IF(Q101&gt;0,-Q101^(1/3),(-Q101)^(1/3)),'OddsRatio_working_3-way'!AN101-'OddsRatio_working_3-way'!R101/3)</f>
        <v>-0.38917701560965773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1.53</v>
      </c>
      <c r="B102" s="4">
        <f>IF('True_Odds_Calculator_3-way'!B101="","",'True_Odds_Calculator_3-way'!B101)</f>
        <v>4.22</v>
      </c>
      <c r="C102" s="4">
        <f>IF('True_Odds_Calculator_3-way'!C101="","",'True_Odds_Calculator_3-way'!C101)</f>
        <v>7</v>
      </c>
      <c r="D102" s="9">
        <f t="shared" si="26"/>
        <v>0.63907442343980714</v>
      </c>
      <c r="E102" s="9">
        <f t="shared" si="27"/>
        <v>0.22567242725575476</v>
      </c>
      <c r="F102" s="9">
        <f t="shared" si="28"/>
        <v>0.13525314930443821</v>
      </c>
      <c r="G102" s="9">
        <f t="shared" si="29"/>
        <v>1.0655905304764512</v>
      </c>
      <c r="H102" s="9">
        <f t="shared" si="30"/>
        <v>1.5647629811525192</v>
      </c>
      <c r="I102" s="9">
        <f t="shared" si="31"/>
        <v>4.4312015081341736</v>
      </c>
      <c r="J102" s="9">
        <f t="shared" si="32"/>
        <v>7.393543182858707</v>
      </c>
      <c r="K102" s="11">
        <f t="shared" si="33"/>
        <v>0.65359477124183007</v>
      </c>
      <c r="L102" s="11">
        <f t="shared" si="34"/>
        <v>0.23696682464454977</v>
      </c>
      <c r="M102" s="11">
        <f t="shared" si="35"/>
        <v>0.14285714285714285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-0.22655886999349506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0.21572610086688701</v>
      </c>
      <c r="Q102" s="11">
        <f>2*'OddsRatio_working_3-way'!K102*'OddsRatio_working_3-way'!L102*'OddsRatio_working_3-way'!M102</f>
        <v>4.4251507870130671E-2</v>
      </c>
      <c r="R102" s="11">
        <f t="shared" si="36"/>
        <v>0</v>
      </c>
      <c r="S102" s="11">
        <f t="shared" si="37"/>
        <v>-0.95218563225125952</v>
      </c>
      <c r="T102" s="11">
        <f t="shared" si="38"/>
        <v>-0.19532012969256607</v>
      </c>
      <c r="U102" s="11">
        <f>'OddsRatio_working_3-way'!S102-'OddsRatio_working_3-way'!R102^2/3</f>
        <v>-0.95218563225125952</v>
      </c>
      <c r="V102" s="11">
        <f>'OddsRatio_working_3-way'!S102*'OddsRatio_working_3-way'!R102/3-2*'OddsRatio_working_3-way'!R102^3/27-'OddsRatio_working_3-way'!T102</f>
        <v>0.19532012969256607</v>
      </c>
      <c r="W102" s="11">
        <f>'OddsRatio_working_3-way'!V102^2+4*'OddsRatio_working_3-way'!U102^3/27</f>
        <v>-8.9747265333588427E-2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0.17881360294781076</v>
      </c>
      <c r="Y102" s="11">
        <f>IF('OddsRatio_working_3-way'!W102&gt;=0,IF('OddsRatio_working_3-way'!V102+SQRT('OddsRatio_working_3-way'!W102)&gt;0,0,PI()),ACOS('OddsRatio_working_3-way'!V102/(2*'OddsRatio_working_3-way'!X102)))</f>
        <v>0.99302821815210429</v>
      </c>
      <c r="Z102" s="11">
        <f>'OddsRatio_working_3-way'!X102^(1/3)*COS('OddsRatio_working_3-way'!Y102/3)</f>
        <v>0.53279526523822573</v>
      </c>
      <c r="AA102" s="11">
        <f>'OddsRatio_working_3-way'!X102^(1/3)*COS(('OddsRatio_working_3-way'!Y102+2*PI())/3)</f>
        <v>-0.42496406055268093</v>
      </c>
      <c r="AB102" s="11">
        <f>'OddsRatio_working_3-way'!X102^(1/3)*COS(('OddsRatio_working_3-way'!Y102+4*PI())/3)</f>
        <v>-0.10783120468554454</v>
      </c>
      <c r="AC102" s="11">
        <f>'OddsRatio_working_3-way'!X102^(1/3)*SIN('OddsRatio_working_3-way'!Y102/3)</f>
        <v>0.18309673970376589</v>
      </c>
      <c r="AD102" s="11">
        <f>'OddsRatio_working_3-way'!X102^(1/3)*SIN(('OddsRatio_working_3-way'!Y102+2*PI())/3)</f>
        <v>0.36986586486048872</v>
      </c>
      <c r="AE102" s="11">
        <f>'OddsRatio_working_3-way'!X102^(1/3)*SIN(('OddsRatio_working_3-way'!Y102+4*PI())/3)</f>
        <v>-0.5529626045642545</v>
      </c>
      <c r="AF102" s="11">
        <f>-'OddsRatio_working_3-way'!U102/(3*'OddsRatio_working_3-way'!X102^(1/3))*COS(('OddsRatio_working_3-way'!Y102)/3)</f>
        <v>0.53279526523822551</v>
      </c>
      <c r="AG102" s="11">
        <f>-'OddsRatio_working_3-way'!U102/(3*'OddsRatio_working_3-way'!X102^(1/3))*COS(('OddsRatio_working_3-way'!Y102+2*PI())/3)</f>
        <v>-0.42496406055268077</v>
      </c>
      <c r="AH102" s="11">
        <f>-'OddsRatio_working_3-way'!U102/(3*'OddsRatio_working_3-way'!X102^(1/3))*COS(('OddsRatio_working_3-way'!Y102+4*PI())/3)</f>
        <v>-0.1078312046855445</v>
      </c>
      <c r="AI102" s="11">
        <f>'OddsRatio_working_3-way'!U102/(3*'OddsRatio_working_3-way'!X102^(1/3))*SIN(('OddsRatio_working_3-way'!Y102)/3)</f>
        <v>-0.18309673970376583</v>
      </c>
      <c r="AJ102" s="11">
        <f>'OddsRatio_working_3-way'!U102/(3*'OddsRatio_working_3-way'!X102^(1/3))*SIN(('OddsRatio_working_3-way'!Y102+2*PI())/3)</f>
        <v>-0.36986586486048856</v>
      </c>
      <c r="AK102" s="11">
        <f>'OddsRatio_working_3-way'!U102/(3*'OddsRatio_working_3-way'!X102^(1/3))*SIN(('OddsRatio_working_3-way'!Y102+4*PI())/3)</f>
        <v>0.55296260456425428</v>
      </c>
      <c r="AL102" s="11">
        <f>'OddsRatio_working_3-way'!Z102+'OddsRatio_working_3-way'!AF102</f>
        <v>1.0655905304764512</v>
      </c>
      <c r="AM102" s="11">
        <f>'OddsRatio_working_3-way'!AA102+'OddsRatio_working_3-way'!AG102</f>
        <v>-0.84992812110536176</v>
      </c>
      <c r="AN102" s="11">
        <f>'OddsRatio_working_3-way'!AB102+'OddsRatio_working_3-way'!AH102</f>
        <v>-0.21566240937108905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1.0655905304764512</v>
      </c>
      <c r="AS102" s="11">
        <f>IF(('OddsRatio_working_3-way'!X102=0),IF(Q102&gt;0,-Q102^(1/3),(-Q102)^(1/3)),'OddsRatio_working_3-way'!AM102-'OddsRatio_working_3-way'!R102/3)</f>
        <v>-0.84992812110536176</v>
      </c>
      <c r="AT102" s="11">
        <f>IF(('OddsRatio_working_3-way'!X102=0),IF(Q102&gt;0,-Q102^(1/3),(-Q102)^(1/3)),'OddsRatio_working_3-way'!AN102-'OddsRatio_working_3-way'!R102/3)</f>
        <v>-0.21566240937108905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1.46</v>
      </c>
      <c r="B103" s="4">
        <f>IF('True_Odds_Calculator_3-way'!B102="","",'True_Odds_Calculator_3-way'!B102)</f>
        <v>4.37</v>
      </c>
      <c r="C103" s="4">
        <f>IF('True_Odds_Calculator_3-way'!C102="","",'True_Odds_Calculator_3-way'!C102)</f>
        <v>8.52</v>
      </c>
      <c r="D103" s="9">
        <f t="shared" si="26"/>
        <v>0.67114156229574751</v>
      </c>
      <c r="E103" s="9">
        <f t="shared" si="27"/>
        <v>0.2178757235129242</v>
      </c>
      <c r="F103" s="9">
        <f t="shared" si="28"/>
        <v>0.11098271419132834</v>
      </c>
      <c r="G103" s="9">
        <f t="shared" si="29"/>
        <v>1.0652143859749859</v>
      </c>
      <c r="H103" s="9">
        <f t="shared" si="30"/>
        <v>1.4899986175484936</v>
      </c>
      <c r="I103" s="9">
        <f t="shared" si="31"/>
        <v>4.5897724807357019</v>
      </c>
      <c r="J103" s="9">
        <f t="shared" si="32"/>
        <v>9.0104121825318924</v>
      </c>
      <c r="K103" s="11">
        <f t="shared" si="33"/>
        <v>0.68493150684931503</v>
      </c>
      <c r="L103" s="11">
        <f t="shared" si="34"/>
        <v>0.22883295194508008</v>
      </c>
      <c r="M103" s="11">
        <f t="shared" si="35"/>
        <v>0.11737089201877934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-0.21445278254482436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0.20879590364144468</v>
      </c>
      <c r="Q103" s="11">
        <f>2*'OddsRatio_working_3-way'!K103*'OddsRatio_working_3-way'!L103*'OddsRatio_working_3-way'!M103</f>
        <v>3.6792229716554131E-2</v>
      </c>
      <c r="R103" s="11">
        <f t="shared" si="36"/>
        <v>0</v>
      </c>
      <c r="S103" s="11">
        <f t="shared" si="37"/>
        <v>-0.97362179759921141</v>
      </c>
      <c r="T103" s="11">
        <f t="shared" si="38"/>
        <v>-0.17156331235228395</v>
      </c>
      <c r="U103" s="11">
        <f>'OddsRatio_working_3-way'!S103-'OddsRatio_working_3-way'!R103^2/3</f>
        <v>-0.97362179759921141</v>
      </c>
      <c r="V103" s="11">
        <f>'OddsRatio_working_3-way'!S103*'OddsRatio_working_3-way'!R103/3-2*'OddsRatio_working_3-way'!R103^3/27-'OddsRatio_working_3-way'!T103</f>
        <v>0.17156331235228395</v>
      </c>
      <c r="W103" s="11">
        <f>'OddsRatio_working_3-way'!V103^2+4*'OddsRatio_working_3-way'!U103^3/27</f>
        <v>-0.10729706204402659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0.18488579731101165</v>
      </c>
      <c r="Y103" s="11">
        <f>IF('OddsRatio_working_3-way'!W103&gt;=0,IF('OddsRatio_working_3-way'!V103+SQRT('OddsRatio_working_3-way'!W103)&gt;0,0,PI()),ACOS('OddsRatio_working_3-way'!V103/(2*'OddsRatio_working_3-way'!X103)))</f>
        <v>1.0883236167970582</v>
      </c>
      <c r="Z103" s="11">
        <f>'OddsRatio_working_3-way'!X103^(1/3)*COS('OddsRatio_working_3-way'!Y103/3)</f>
        <v>0.53260719298749304</v>
      </c>
      <c r="AA103" s="11">
        <f>'OddsRatio_working_3-way'!X103^(1/3)*COS(('OddsRatio_working_3-way'!Y103+2*PI())/3)</f>
        <v>-0.44138252978753378</v>
      </c>
      <c r="AB103" s="11">
        <f>'OddsRatio_working_3-way'!X103^(1/3)*COS(('OddsRatio_working_3-way'!Y103+4*PI())/3)</f>
        <v>-9.1224663199959338E-2</v>
      </c>
      <c r="AC103" s="11">
        <f>'OddsRatio_working_3-way'!X103^(1/3)*SIN('OddsRatio_working_3-way'!Y103/3)</f>
        <v>0.20216373853320127</v>
      </c>
      <c r="AD103" s="11">
        <f>'OddsRatio_working_3-way'!X103^(1/3)*SIN(('OddsRatio_working_3-way'!Y103+2*PI())/3)</f>
        <v>0.36016949009888943</v>
      </c>
      <c r="AE103" s="11">
        <f>'OddsRatio_working_3-way'!X103^(1/3)*SIN(('OddsRatio_working_3-way'!Y103+4*PI())/3)</f>
        <v>-0.56233322863209068</v>
      </c>
      <c r="AF103" s="11">
        <f>-'OddsRatio_working_3-way'!U103/(3*'OddsRatio_working_3-way'!X103^(1/3))*COS(('OddsRatio_working_3-way'!Y103)/3)</f>
        <v>0.53260719298749293</v>
      </c>
      <c r="AG103" s="11">
        <f>-'OddsRatio_working_3-way'!U103/(3*'OddsRatio_working_3-way'!X103^(1/3))*COS(('OddsRatio_working_3-way'!Y103+2*PI())/3)</f>
        <v>-0.44138252978753367</v>
      </c>
      <c r="AH103" s="11">
        <f>-'OddsRatio_working_3-way'!U103/(3*'OddsRatio_working_3-way'!X103^(1/3))*COS(('OddsRatio_working_3-way'!Y103+4*PI())/3)</f>
        <v>-9.1224663199959324E-2</v>
      </c>
      <c r="AI103" s="11">
        <f>'OddsRatio_working_3-way'!U103/(3*'OddsRatio_working_3-way'!X103^(1/3))*SIN(('OddsRatio_working_3-way'!Y103)/3)</f>
        <v>-0.20216373853320124</v>
      </c>
      <c r="AJ103" s="11">
        <f>'OddsRatio_working_3-way'!U103/(3*'OddsRatio_working_3-way'!X103^(1/3))*SIN(('OddsRatio_working_3-way'!Y103+2*PI())/3)</f>
        <v>-0.36016949009888938</v>
      </c>
      <c r="AK103" s="11">
        <f>'OddsRatio_working_3-way'!U103/(3*'OddsRatio_working_3-way'!X103^(1/3))*SIN(('OddsRatio_working_3-way'!Y103+4*PI())/3)</f>
        <v>0.56233322863209056</v>
      </c>
      <c r="AL103" s="11">
        <f>'OddsRatio_working_3-way'!Z103+'OddsRatio_working_3-way'!AF103</f>
        <v>1.0652143859749859</v>
      </c>
      <c r="AM103" s="11">
        <f>'OddsRatio_working_3-way'!AA103+'OddsRatio_working_3-way'!AG103</f>
        <v>-0.88276505957506746</v>
      </c>
      <c r="AN103" s="11">
        <f>'OddsRatio_working_3-way'!AB103+'OddsRatio_working_3-way'!AH103</f>
        <v>-0.18244932639991868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1.0652143859749859</v>
      </c>
      <c r="AS103" s="11">
        <f>IF(('OddsRatio_working_3-way'!X103=0),IF(Q103&gt;0,-Q103^(1/3),(-Q103)^(1/3)),'OddsRatio_working_3-way'!AM103-'OddsRatio_working_3-way'!R103/3)</f>
        <v>-0.88276505957506746</v>
      </c>
      <c r="AT103" s="11">
        <f>IF(('OddsRatio_working_3-way'!X103=0),IF(Q103&gt;0,-Q103^(1/3),(-Q103)^(1/3)),'OddsRatio_working_3-way'!AN103-'OddsRatio_working_3-way'!R103/3)</f>
        <v>-0.18244932639991868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1.65</v>
      </c>
      <c r="B104" s="4">
        <f>IF('True_Odds_Calculator_3-way'!B103="","",'True_Odds_Calculator_3-way'!B103)</f>
        <v>4.37</v>
      </c>
      <c r="C104" s="4">
        <f>IF('True_Odds_Calculator_3-way'!C103="","",'True_Odds_Calculator_3-way'!C103)</f>
        <v>5</v>
      </c>
      <c r="D104" s="9">
        <f t="shared" si="26"/>
        <v>0.59137597293351096</v>
      </c>
      <c r="E104" s="9">
        <f t="shared" si="27"/>
        <v>0.21822519950120922</v>
      </c>
      <c r="F104" s="9">
        <f t="shared" si="28"/>
        <v>0.19039882756527993</v>
      </c>
      <c r="G104" s="9">
        <f t="shared" si="29"/>
        <v>1.0630332954087405</v>
      </c>
      <c r="H104" s="9">
        <f t="shared" si="30"/>
        <v>1.6909716420156811</v>
      </c>
      <c r="I104" s="9">
        <f t="shared" si="31"/>
        <v>4.5824222055274548</v>
      </c>
      <c r="J104" s="9">
        <f t="shared" si="32"/>
        <v>5.252133181634961</v>
      </c>
      <c r="K104" s="11">
        <f t="shared" si="33"/>
        <v>0.60606060606060608</v>
      </c>
      <c r="L104" s="11">
        <f t="shared" si="34"/>
        <v>0.22883295194508008</v>
      </c>
      <c r="M104" s="11">
        <f t="shared" si="35"/>
        <v>0.2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-0.24303446362942926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0.22245336661812637</v>
      </c>
      <c r="Q104" s="11">
        <f>2*'OddsRatio_working_3-way'!K104*'OddsRatio_working_3-way'!L104*'OddsRatio_working_3-way'!M104</f>
        <v>5.5474655016989116E-2</v>
      </c>
      <c r="R104" s="11">
        <f t="shared" si="36"/>
        <v>0</v>
      </c>
      <c r="S104" s="11">
        <f t="shared" si="37"/>
        <v>-0.91531613786806687</v>
      </c>
      <c r="T104" s="11">
        <f t="shared" si="38"/>
        <v>-0.22825838849577726</v>
      </c>
      <c r="U104" s="11">
        <f>'OddsRatio_working_3-way'!S104-'OddsRatio_working_3-way'!R104^2/3</f>
        <v>-0.91531613786806687</v>
      </c>
      <c r="V104" s="11">
        <f>'OddsRatio_working_3-way'!S104*'OddsRatio_working_3-way'!R104/3-2*'OddsRatio_working_3-way'!R104^3/27-'OddsRatio_working_3-way'!T104</f>
        <v>0.22825838849577726</v>
      </c>
      <c r="W104" s="11">
        <f>'OddsRatio_working_3-way'!V104^2+4*'OddsRatio_working_3-way'!U104^3/27</f>
        <v>-6.1506283630247682E-2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0.16852905947412813</v>
      </c>
      <c r="Y104" s="11">
        <f>IF('OddsRatio_working_3-way'!W104&gt;=0,IF('OddsRatio_working_3-way'!V104+SQRT('OddsRatio_working_3-way'!W104)&gt;0,0,PI()),ACOS('OddsRatio_working_3-way'!V104/(2*'OddsRatio_working_3-way'!X104)))</f>
        <v>0.82683516980879568</v>
      </c>
      <c r="Z104" s="11">
        <f>'OddsRatio_working_3-way'!X104^(1/3)*COS('OddsRatio_working_3-way'!Y104/3)</f>
        <v>0.53151664770437024</v>
      </c>
      <c r="AA104" s="11">
        <f>'OddsRatio_working_3-way'!X104^(1/3)*COS(('OddsRatio_working_3-way'!Y104+2*PI())/3)</f>
        <v>-0.39593733282386206</v>
      </c>
      <c r="AB104" s="11">
        <f>'OddsRatio_working_3-way'!X104^(1/3)*COS(('OddsRatio_working_3-way'!Y104+4*PI())/3)</f>
        <v>-0.13557931488050839</v>
      </c>
      <c r="AC104" s="11">
        <f>'OddsRatio_working_3-way'!X104^(1/3)*SIN('OddsRatio_working_3-way'!Y104/3)</f>
        <v>0.15031777174527289</v>
      </c>
      <c r="AD104" s="11">
        <f>'OddsRatio_working_3-way'!X104^(1/3)*SIN(('OddsRatio_working_3-way'!Y104+2*PI())/3)</f>
        <v>0.38514803357369221</v>
      </c>
      <c r="AE104" s="11">
        <f>'OddsRatio_working_3-way'!X104^(1/3)*SIN(('OddsRatio_working_3-way'!Y104+4*PI())/3)</f>
        <v>-0.53546580531896493</v>
      </c>
      <c r="AF104" s="11">
        <f>-'OddsRatio_working_3-way'!U104/(3*'OddsRatio_working_3-way'!X104^(1/3))*COS(('OddsRatio_working_3-way'!Y104)/3)</f>
        <v>0.53151664770437024</v>
      </c>
      <c r="AG104" s="11">
        <f>-'OddsRatio_working_3-way'!U104/(3*'OddsRatio_working_3-way'!X104^(1/3))*COS(('OddsRatio_working_3-way'!Y104+2*PI())/3)</f>
        <v>-0.39593733282386195</v>
      </c>
      <c r="AH104" s="11">
        <f>-'OddsRatio_working_3-way'!U104/(3*'OddsRatio_working_3-way'!X104^(1/3))*COS(('OddsRatio_working_3-way'!Y104+4*PI())/3)</f>
        <v>-0.13557931488050837</v>
      </c>
      <c r="AI104" s="11">
        <f>'OddsRatio_working_3-way'!U104/(3*'OddsRatio_working_3-way'!X104^(1/3))*SIN(('OddsRatio_working_3-way'!Y104)/3)</f>
        <v>-0.15031777174527286</v>
      </c>
      <c r="AJ104" s="11">
        <f>'OddsRatio_working_3-way'!U104/(3*'OddsRatio_working_3-way'!X104^(1/3))*SIN(('OddsRatio_working_3-way'!Y104+2*PI())/3)</f>
        <v>-0.38514803357369215</v>
      </c>
      <c r="AK104" s="11">
        <f>'OddsRatio_working_3-way'!U104/(3*'OddsRatio_working_3-way'!X104^(1/3))*SIN(('OddsRatio_working_3-way'!Y104+4*PI())/3)</f>
        <v>0.53546580531896482</v>
      </c>
      <c r="AL104" s="11">
        <f>'OddsRatio_working_3-way'!Z104+'OddsRatio_working_3-way'!AF104</f>
        <v>1.0630332954087405</v>
      </c>
      <c r="AM104" s="11">
        <f>'OddsRatio_working_3-way'!AA104+'OddsRatio_working_3-way'!AG104</f>
        <v>-0.79187466564772402</v>
      </c>
      <c r="AN104" s="11">
        <f>'OddsRatio_working_3-way'!AB104+'OddsRatio_working_3-way'!AH104</f>
        <v>-0.27115862976101679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1.0630332954087405</v>
      </c>
      <c r="AS104" s="11">
        <f>IF(('OddsRatio_working_3-way'!X104=0),IF(Q104&gt;0,-Q104^(1/3),(-Q104)^(1/3)),'OddsRatio_working_3-way'!AM104-'OddsRatio_working_3-way'!R104/3)</f>
        <v>-0.79187466564772402</v>
      </c>
      <c r="AT104" s="11">
        <f>IF(('OddsRatio_working_3-way'!X104=0),IF(Q104&gt;0,-Q104^(1/3),(-Q104)^(1/3)),'OddsRatio_working_3-way'!AN104-'OddsRatio_working_3-way'!R104/3)</f>
        <v>-0.27115862976101679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2.36</v>
      </c>
      <c r="B105" s="4">
        <f>IF('True_Odds_Calculator_3-way'!B104="","",'True_Odds_Calculator_3-way'!B104)</f>
        <v>3.25</v>
      </c>
      <c r="C105" s="4">
        <f>IF('True_Odds_Calculator_3-way'!C104="","",'True_Odds_Calculator_3-way'!C104)</f>
        <v>3.37</v>
      </c>
      <c r="D105" s="9">
        <f t="shared" si="26"/>
        <v>0.4133698769721636</v>
      </c>
      <c r="E105" s="9">
        <f t="shared" si="27"/>
        <v>0.29869974543661831</v>
      </c>
      <c r="F105" s="9">
        <f t="shared" si="28"/>
        <v>0.28793037759121815</v>
      </c>
      <c r="G105" s="9">
        <f t="shared" si="29"/>
        <v>1.043485998197168</v>
      </c>
      <c r="H105" s="9">
        <f t="shared" si="30"/>
        <v>2.419140957548148</v>
      </c>
      <c r="I105" s="9">
        <f t="shared" si="31"/>
        <v>3.3478434959436281</v>
      </c>
      <c r="J105" s="9">
        <f t="shared" si="32"/>
        <v>3.4730618157272888</v>
      </c>
      <c r="K105" s="11">
        <f t="shared" si="33"/>
        <v>0.42372881355932207</v>
      </c>
      <c r="L105" s="11">
        <f t="shared" si="34"/>
        <v>0.30769230769230771</v>
      </c>
      <c r="M105" s="11">
        <f t="shared" si="35"/>
        <v>0.29673590504451036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-0.28057211611001276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0.23135341749233018</v>
      </c>
      <c r="Q105" s="11">
        <f>2*'OddsRatio_working_3-way'!K105*'OddsRatio_working_3-way'!L105*'OddsRatio_working_3-way'!M105</f>
        <v>7.7375724913822788E-2</v>
      </c>
      <c r="R105" s="11">
        <f t="shared" si="36"/>
        <v>0</v>
      </c>
      <c r="S105" s="11">
        <f t="shared" si="37"/>
        <v>-0.824577369625769</v>
      </c>
      <c r="T105" s="11">
        <f t="shared" si="38"/>
        <v>-0.27577838449022368</v>
      </c>
      <c r="U105" s="11">
        <f>'OddsRatio_working_3-way'!S105-'OddsRatio_working_3-way'!R105^2/3</f>
        <v>-0.824577369625769</v>
      </c>
      <c r="V105" s="11">
        <f>'OddsRatio_working_3-way'!S105*'OddsRatio_working_3-way'!R105/3-2*'OddsRatio_working_3-way'!R105^3/27-'OddsRatio_working_3-way'!T105</f>
        <v>0.27577838449022368</v>
      </c>
      <c r="W105" s="11">
        <f>'OddsRatio_working_3-way'!V105^2+4*'OddsRatio_working_3-way'!U105^3/27</f>
        <v>-7.0060024412661459E-3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0.14410041619761529</v>
      </c>
      <c r="Y105" s="11">
        <f>IF('OddsRatio_working_3-way'!W105&gt;=0,IF('OddsRatio_working_3-way'!V105+SQRT('OddsRatio_working_3-way'!W105)&gt;0,0,PI()),ACOS('OddsRatio_working_3-way'!V105/(2*'OddsRatio_working_3-way'!X105)))</f>
        <v>0.29467508395703446</v>
      </c>
      <c r="Z105" s="11">
        <f>'OddsRatio_working_3-way'!X105^(1/3)*COS('OddsRatio_working_3-way'!Y105/3)</f>
        <v>0.52174299909858413</v>
      </c>
      <c r="AA105" s="11">
        <f>'OddsRatio_working_3-way'!X105^(1/3)*COS(('OddsRatio_working_3-way'!Y105+2*PI())/3)</f>
        <v>-0.3053970492388064</v>
      </c>
      <c r="AB105" s="11">
        <f>'OddsRatio_working_3-way'!X105^(1/3)*COS(('OddsRatio_working_3-way'!Y105+4*PI())/3)</f>
        <v>-0.21634594985977765</v>
      </c>
      <c r="AC105" s="11">
        <f>'OddsRatio_working_3-way'!X105^(1/3)*SIN('OddsRatio_working_3-way'!Y105/3)</f>
        <v>5.1413676198114266E-2</v>
      </c>
      <c r="AD105" s="11">
        <f>'OddsRatio_working_3-way'!X105^(1/3)*SIN(('OddsRatio_working_3-way'!Y105+2*PI())/3)</f>
        <v>0.42613585336699816</v>
      </c>
      <c r="AE105" s="11">
        <f>'OddsRatio_working_3-way'!X105^(1/3)*SIN(('OddsRatio_working_3-way'!Y105+4*PI())/3)</f>
        <v>-0.47754952956511254</v>
      </c>
      <c r="AF105" s="11">
        <f>-'OddsRatio_working_3-way'!U105/(3*'OddsRatio_working_3-way'!X105^(1/3))*COS(('OddsRatio_working_3-way'!Y105)/3)</f>
        <v>0.52174299909858401</v>
      </c>
      <c r="AG105" s="11">
        <f>-'OddsRatio_working_3-way'!U105/(3*'OddsRatio_working_3-way'!X105^(1/3))*COS(('OddsRatio_working_3-way'!Y105+2*PI())/3)</f>
        <v>-0.30539704923880634</v>
      </c>
      <c r="AH105" s="11">
        <f>-'OddsRatio_working_3-way'!U105/(3*'OddsRatio_working_3-way'!X105^(1/3))*COS(('OddsRatio_working_3-way'!Y105+4*PI())/3)</f>
        <v>-0.21634594985977762</v>
      </c>
      <c r="AI105" s="11">
        <f>'OddsRatio_working_3-way'!U105/(3*'OddsRatio_working_3-way'!X105^(1/3))*SIN(('OddsRatio_working_3-way'!Y105)/3)</f>
        <v>-5.1413676198114253E-2</v>
      </c>
      <c r="AJ105" s="11">
        <f>'OddsRatio_working_3-way'!U105/(3*'OddsRatio_working_3-way'!X105^(1/3))*SIN(('OddsRatio_working_3-way'!Y105+2*PI())/3)</f>
        <v>-0.42613585336699811</v>
      </c>
      <c r="AK105" s="11">
        <f>'OddsRatio_working_3-way'!U105/(3*'OddsRatio_working_3-way'!X105^(1/3))*SIN(('OddsRatio_working_3-way'!Y105+4*PI())/3)</f>
        <v>0.47754952956511248</v>
      </c>
      <c r="AL105" s="11">
        <f>'OddsRatio_working_3-way'!Z105+'OddsRatio_working_3-way'!AF105</f>
        <v>1.043485998197168</v>
      </c>
      <c r="AM105" s="11">
        <f>'OddsRatio_working_3-way'!AA105+'OddsRatio_working_3-way'!AG105</f>
        <v>-0.61079409847761279</v>
      </c>
      <c r="AN105" s="11">
        <f>'OddsRatio_working_3-way'!AB105+'OddsRatio_working_3-way'!AH105</f>
        <v>-0.43269189971955524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1.043485998197168</v>
      </c>
      <c r="AS105" s="11">
        <f>IF(('OddsRatio_working_3-way'!X105=0),IF(Q105&gt;0,-Q105^(1/3),(-Q105)^(1/3)),'OddsRatio_working_3-way'!AM105-'OddsRatio_working_3-way'!R105/3)</f>
        <v>-0.61079409847761279</v>
      </c>
      <c r="AT105" s="11">
        <f>IF(('OddsRatio_working_3-way'!X105=0),IF(Q105&gt;0,-Q105^(1/3),(-Q105)^(1/3)),'OddsRatio_working_3-way'!AN105-'OddsRatio_working_3-way'!R105/3)</f>
        <v>-0.43269189971955524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3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2.61</v>
      </c>
      <c r="D106" s="9">
        <f t="shared" si="26"/>
        <v>0.32249634254468773</v>
      </c>
      <c r="E106" s="9">
        <f t="shared" si="27"/>
        <v>0.30591562610023632</v>
      </c>
      <c r="F106" s="9">
        <f t="shared" si="28"/>
        <v>0.37158803135507595</v>
      </c>
      <c r="G106" s="9">
        <f t="shared" si="29"/>
        <v>1.0504051799617415</v>
      </c>
      <c r="H106" s="9">
        <f t="shared" si="30"/>
        <v>3.1008103599234831</v>
      </c>
      <c r="I106" s="9">
        <f t="shared" si="31"/>
        <v>3.2688751887173622</v>
      </c>
      <c r="J106" s="9">
        <f t="shared" si="32"/>
        <v>2.6911523397384038</v>
      </c>
      <c r="K106" s="11">
        <f t="shared" si="33"/>
        <v>0.33333333333333331</v>
      </c>
      <c r="L106" s="11">
        <f t="shared" si="34"/>
        <v>0.31645569620253161</v>
      </c>
      <c r="M106" s="11">
        <f t="shared" si="35"/>
        <v>0.38314176245210729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-0.28109995635093854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0.23319915288487963</v>
      </c>
      <c r="Q106" s="11">
        <f>2*'OddsRatio_working_3-way'!K106*'OddsRatio_working_3-way'!L106*'OddsRatio_working_3-way'!M106</f>
        <v>8.0831595454031069E-2</v>
      </c>
      <c r="R106" s="11">
        <f t="shared" si="36"/>
        <v>0</v>
      </c>
      <c r="S106" s="11">
        <f t="shared" si="37"/>
        <v>-0.82959512307338368</v>
      </c>
      <c r="T106" s="11">
        <f t="shared" si="38"/>
        <v>-0.28755463538072223</v>
      </c>
      <c r="U106" s="11">
        <f>'OddsRatio_working_3-way'!S106-'OddsRatio_working_3-way'!R106^2/3</f>
        <v>-0.82959512307338368</v>
      </c>
      <c r="V106" s="11">
        <f>'OddsRatio_working_3-way'!S106*'OddsRatio_working_3-way'!R106/3-2*'OddsRatio_working_3-way'!R106^3/27-'OddsRatio_working_3-way'!T106</f>
        <v>0.28755463538072223</v>
      </c>
      <c r="W106" s="11">
        <f>'OddsRatio_working_3-way'!V106^2+4*'OddsRatio_working_3-way'!U106^3/27</f>
        <v>-1.8976129989789203E-3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0.14541774421293902</v>
      </c>
      <c r="Y106" s="11">
        <f>IF('OddsRatio_working_3-way'!W106&gt;=0,IF('OddsRatio_working_3-way'!V106+SQRT('OddsRatio_working_3-way'!W106)&gt;0,0,PI()),ACOS('OddsRatio_working_3-way'!V106/(2*'OddsRatio_working_3-way'!X106)))</f>
        <v>0.15034666520895601</v>
      </c>
      <c r="Z106" s="11">
        <f>'OddsRatio_working_3-way'!X106^(1/3)*COS('OddsRatio_working_3-way'!Y106/3)</f>
        <v>0.52520258998087077</v>
      </c>
      <c r="AA106" s="11">
        <f>'OddsRatio_working_3-way'!X106^(1/3)*COS(('OddsRatio_working_3-way'!Y106+2*PI())/3)</f>
        <v>-0.28541489567916878</v>
      </c>
      <c r="AB106" s="11">
        <f>'OddsRatio_working_3-way'!X106^(1/3)*COS(('OddsRatio_working_3-way'!Y106+4*PI())/3)</f>
        <v>-0.23978769430170205</v>
      </c>
      <c r="AC106" s="11">
        <f>'OddsRatio_working_3-way'!X106^(1/3)*SIN('OddsRatio_working_3-way'!Y106/3)</f>
        <v>2.6342876997649683E-2</v>
      </c>
      <c r="AD106" s="11">
        <f>'OddsRatio_working_3-way'!X106^(1/3)*SIN(('OddsRatio_working_3-way'!Y106+2*PI())/3)</f>
        <v>0.44166734655799167</v>
      </c>
      <c r="AE106" s="11">
        <f>'OddsRatio_working_3-way'!X106^(1/3)*SIN(('OddsRatio_working_3-way'!Y106+4*PI())/3)</f>
        <v>-0.46801022355564137</v>
      </c>
      <c r="AF106" s="11">
        <f>-'OddsRatio_working_3-way'!U106/(3*'OddsRatio_working_3-way'!X106^(1/3))*COS(('OddsRatio_working_3-way'!Y106)/3)</f>
        <v>0.52520258998087077</v>
      </c>
      <c r="AG106" s="11">
        <f>-'OddsRatio_working_3-way'!U106/(3*'OddsRatio_working_3-way'!X106^(1/3))*COS(('OddsRatio_working_3-way'!Y106+2*PI())/3)</f>
        <v>-0.28541489567916878</v>
      </c>
      <c r="AH106" s="11">
        <f>-'OddsRatio_working_3-way'!U106/(3*'OddsRatio_working_3-way'!X106^(1/3))*COS(('OddsRatio_working_3-way'!Y106+4*PI())/3)</f>
        <v>-0.23978769430170205</v>
      </c>
      <c r="AI106" s="11">
        <f>'OddsRatio_working_3-way'!U106/(3*'OddsRatio_working_3-way'!X106^(1/3))*SIN(('OddsRatio_working_3-way'!Y106)/3)</f>
        <v>-2.6342876997649683E-2</v>
      </c>
      <c r="AJ106" s="11">
        <f>'OddsRatio_working_3-way'!U106/(3*'OddsRatio_working_3-way'!X106^(1/3))*SIN(('OddsRatio_working_3-way'!Y106+2*PI())/3)</f>
        <v>-0.44166734655799167</v>
      </c>
      <c r="AK106" s="11">
        <f>'OddsRatio_working_3-way'!U106/(3*'OddsRatio_working_3-way'!X106^(1/3))*SIN(('OddsRatio_working_3-way'!Y106+4*PI())/3)</f>
        <v>0.46801022355564137</v>
      </c>
      <c r="AL106" s="11">
        <f>'OddsRatio_working_3-way'!Z106+'OddsRatio_working_3-way'!AF106</f>
        <v>1.0504051799617415</v>
      </c>
      <c r="AM106" s="11">
        <f>'OddsRatio_working_3-way'!AA106+'OddsRatio_working_3-way'!AG106</f>
        <v>-0.57082979135833756</v>
      </c>
      <c r="AN106" s="11">
        <f>'OddsRatio_working_3-way'!AB106+'OddsRatio_working_3-way'!AH106</f>
        <v>-0.4795753886034041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1.0504051799617415</v>
      </c>
      <c r="AS106" s="11">
        <f>IF(('OddsRatio_working_3-way'!X106=0),IF(Q106&gt;0,-Q106^(1/3),(-Q106)^(1/3)),'OddsRatio_working_3-way'!AM106-'OddsRatio_working_3-way'!R106/3)</f>
        <v>-0.57082979135833756</v>
      </c>
      <c r="AT106" s="11">
        <f>IF(('OddsRatio_working_3-way'!X106=0),IF(Q106&gt;0,-Q106^(1/3),(-Q106)^(1/3)),'OddsRatio_working_3-way'!AN106-'OddsRatio_working_3-way'!R106/3)</f>
        <v>-0.4795753886034041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1.78</v>
      </c>
      <c r="B107" s="4">
        <f>IF('True_Odds_Calculator_3-way'!B106="","",'True_Odds_Calculator_3-way'!B106)</f>
        <v>3.47</v>
      </c>
      <c r="C107" s="4">
        <f>IF('True_Odds_Calculator_3-way'!C106="","",'True_Odds_Calculator_3-way'!C106)</f>
        <v>5.34</v>
      </c>
      <c r="D107" s="9">
        <f t="shared" si="26"/>
        <v>0.54642742161584057</v>
      </c>
      <c r="E107" s="9">
        <f t="shared" si="27"/>
        <v>0.27559198885452008</v>
      </c>
      <c r="F107" s="9">
        <f t="shared" si="28"/>
        <v>0.17798058952963933</v>
      </c>
      <c r="G107" s="9">
        <f t="shared" si="29"/>
        <v>1.0641912953437695</v>
      </c>
      <c r="H107" s="9">
        <f t="shared" si="30"/>
        <v>1.83006921036814</v>
      </c>
      <c r="I107" s="9">
        <f t="shared" si="31"/>
        <v>3.628552499499111</v>
      </c>
      <c r="J107" s="9">
        <f t="shared" si="32"/>
        <v>5.6185902217919601</v>
      </c>
      <c r="K107" s="11">
        <f t="shared" si="33"/>
        <v>0.5617977528089888</v>
      </c>
      <c r="L107" s="11">
        <f t="shared" si="34"/>
        <v>0.28818443804034583</v>
      </c>
      <c r="M107" s="11">
        <f t="shared" si="35"/>
        <v>0.18726591760299627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-0.2535073475935089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0.23011823893513289</v>
      </c>
      <c r="Q107" s="11">
        <f>2*'OddsRatio_working_3-way'!K107*'OddsRatio_working_3-way'!L107*'OddsRatio_working_3-way'!M107</f>
        <v>6.0637217110706951E-2</v>
      </c>
      <c r="R107" s="11">
        <f t="shared" si="36"/>
        <v>0</v>
      </c>
      <c r="S107" s="11">
        <f t="shared" si="37"/>
        <v>-0.90773794574238642</v>
      </c>
      <c r="T107" s="11">
        <f t="shared" si="38"/>
        <v>-0.23919313458297403</v>
      </c>
      <c r="U107" s="11">
        <f>'OddsRatio_working_3-way'!S107-'OddsRatio_working_3-way'!R107^2/3</f>
        <v>-0.90773794574238642</v>
      </c>
      <c r="V107" s="11">
        <f>'OddsRatio_working_3-way'!S107*'OddsRatio_working_3-way'!R107/3-2*'OddsRatio_working_3-way'!R107^3/27-'OddsRatio_working_3-way'!T107</f>
        <v>0.23919313458297403</v>
      </c>
      <c r="W107" s="11">
        <f>'OddsRatio_working_3-way'!V107^2+4*'OddsRatio_working_3-way'!U107^3/27</f>
        <v>-5.3596323796721898E-2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0.16644043936822461</v>
      </c>
      <c r="Y107" s="11">
        <f>IF('OddsRatio_working_3-way'!W107&gt;=0,IF('OddsRatio_working_3-way'!V107+SQRT('OddsRatio_working_3-way'!W107)&gt;0,0,PI()),ACOS('OddsRatio_working_3-way'!V107/(2*'OddsRatio_working_3-way'!X107)))</f>
        <v>0.76907434367288552</v>
      </c>
      <c r="Z107" s="11">
        <f>'OddsRatio_working_3-way'!X107^(1/3)*COS('OddsRatio_working_3-way'!Y107/3)</f>
        <v>0.53209564767188466</v>
      </c>
      <c r="AA107" s="11">
        <f>'OddsRatio_working_3-way'!X107^(1/3)*COS(('OddsRatio_working_3-way'!Y107+2*PI())/3)</f>
        <v>-0.38683752841408392</v>
      </c>
      <c r="AB107" s="11">
        <f>'OddsRatio_working_3-way'!X107^(1/3)*COS(('OddsRatio_working_3-way'!Y107+4*PI())/3)</f>
        <v>-0.14525811925780088</v>
      </c>
      <c r="AC107" s="11">
        <f>'OddsRatio_working_3-way'!X107^(1/3)*SIN('OddsRatio_working_3-way'!Y107/3)</f>
        <v>0.13947593690705079</v>
      </c>
      <c r="AD107" s="11">
        <f>'OddsRatio_working_3-way'!X107^(1/3)*SIN(('OddsRatio_working_3-way'!Y107+2*PI())/3)</f>
        <v>0.39107037967346092</v>
      </c>
      <c r="AE107" s="11">
        <f>'OddsRatio_working_3-way'!X107^(1/3)*SIN(('OddsRatio_working_3-way'!Y107+4*PI())/3)</f>
        <v>-0.53054631658051177</v>
      </c>
      <c r="AF107" s="11">
        <f>-'OddsRatio_working_3-way'!U107/(3*'OddsRatio_working_3-way'!X107^(1/3))*COS(('OddsRatio_working_3-way'!Y107)/3)</f>
        <v>0.53209564767188477</v>
      </c>
      <c r="AG107" s="11">
        <f>-'OddsRatio_working_3-way'!U107/(3*'OddsRatio_working_3-way'!X107^(1/3))*COS(('OddsRatio_working_3-way'!Y107+2*PI())/3)</f>
        <v>-0.38683752841408403</v>
      </c>
      <c r="AH107" s="11">
        <f>-'OddsRatio_working_3-way'!U107/(3*'OddsRatio_working_3-way'!X107^(1/3))*COS(('OddsRatio_working_3-way'!Y107+4*PI())/3)</f>
        <v>-0.14525811925780091</v>
      </c>
      <c r="AI107" s="11">
        <f>'OddsRatio_working_3-way'!U107/(3*'OddsRatio_working_3-way'!X107^(1/3))*SIN(('OddsRatio_working_3-way'!Y107)/3)</f>
        <v>-0.13947593690705082</v>
      </c>
      <c r="AJ107" s="11">
        <f>'OddsRatio_working_3-way'!U107/(3*'OddsRatio_working_3-way'!X107^(1/3))*SIN(('OddsRatio_working_3-way'!Y107+2*PI())/3)</f>
        <v>-0.39107037967346103</v>
      </c>
      <c r="AK107" s="11">
        <f>'OddsRatio_working_3-way'!U107/(3*'OddsRatio_working_3-way'!X107^(1/3))*SIN(('OddsRatio_working_3-way'!Y107+4*PI())/3)</f>
        <v>0.53054631658051188</v>
      </c>
      <c r="AL107" s="11">
        <f>'OddsRatio_working_3-way'!Z107+'OddsRatio_working_3-way'!AF107</f>
        <v>1.0641912953437695</v>
      </c>
      <c r="AM107" s="11">
        <f>'OddsRatio_working_3-way'!AA107+'OddsRatio_working_3-way'!AG107</f>
        <v>-0.77367505682816795</v>
      </c>
      <c r="AN107" s="11">
        <f>'OddsRatio_working_3-way'!AB107+'OddsRatio_working_3-way'!AH107</f>
        <v>-0.29051623851560182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1.0641912953437695</v>
      </c>
      <c r="AS107" s="11">
        <f>IF(('OddsRatio_working_3-way'!X107=0),IF(Q107&gt;0,-Q107^(1/3),(-Q107)^(1/3)),'OddsRatio_working_3-way'!AM107-'OddsRatio_working_3-way'!R107/3)</f>
        <v>-0.77367505682816795</v>
      </c>
      <c r="AT107" s="11">
        <f>IF(('OddsRatio_working_3-way'!X107=0),IF(Q107&gt;0,-Q107^(1/3),(-Q107)^(1/3)),'OddsRatio_working_3-way'!AN107-'OddsRatio_working_3-way'!R107/3)</f>
        <v>-0.29051623851560182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6.53</v>
      </c>
      <c r="B108" s="4">
        <f>IF('True_Odds_Calculator_3-way'!B107="","",'True_Odds_Calculator_3-way'!B107)</f>
        <v>4.32</v>
      </c>
      <c r="C108" s="4">
        <f>IF('True_Odds_Calculator_3-way'!C107="","",'True_Odds_Calculator_3-way'!C107)</f>
        <v>1.55</v>
      </c>
      <c r="D108" s="9">
        <f t="shared" si="26"/>
        <v>0.14603446838594106</v>
      </c>
      <c r="E108" s="9">
        <f t="shared" si="27"/>
        <v>0.22169341158635636</v>
      </c>
      <c r="F108" s="9">
        <f t="shared" si="28"/>
        <v>0.63227212002770283</v>
      </c>
      <c r="G108" s="9">
        <f t="shared" si="29"/>
        <v>1.0574499874751435</v>
      </c>
      <c r="H108" s="9">
        <f t="shared" si="30"/>
        <v>6.8476984307375437</v>
      </c>
      <c r="I108" s="9">
        <f t="shared" si="31"/>
        <v>4.5107339584174762</v>
      </c>
      <c r="J108" s="9">
        <f t="shared" si="32"/>
        <v>1.5815974931113288</v>
      </c>
      <c r="K108" s="11">
        <f t="shared" si="33"/>
        <v>0.15313935681470137</v>
      </c>
      <c r="L108" s="11">
        <f t="shared" si="34"/>
        <v>0.23148148148148145</v>
      </c>
      <c r="M108" s="11">
        <f t="shared" si="35"/>
        <v>0.64516129032258063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-0.23093899857472455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0.21498057856305147</v>
      </c>
      <c r="Q108" s="11">
        <f>2*'OddsRatio_working_3-way'!K108*'OddsRatio_working_3-way'!L108*'OddsRatio_working_3-way'!M108</f>
        <v>4.5740548630436487E-2</v>
      </c>
      <c r="R108" s="11">
        <f t="shared" si="36"/>
        <v>0</v>
      </c>
      <c r="S108" s="11">
        <f t="shared" si="37"/>
        <v>-0.93089768246089699</v>
      </c>
      <c r="T108" s="11">
        <f t="shared" si="38"/>
        <v>-0.19806333669380788</v>
      </c>
      <c r="U108" s="11">
        <f>'OddsRatio_working_3-way'!S108-'OddsRatio_working_3-way'!R108^2/3</f>
        <v>-0.93089768246089699</v>
      </c>
      <c r="V108" s="11">
        <f>'OddsRatio_working_3-way'!S108*'OddsRatio_working_3-way'!R108/3-2*'OddsRatio_working_3-way'!R108^3/27-'OddsRatio_working_3-way'!T108</f>
        <v>0.19806333669380788</v>
      </c>
      <c r="W108" s="11">
        <f>'OddsRatio_working_3-way'!V108^2+4*'OddsRatio_working_3-way'!U108^3/27</f>
        <v>-8.0280316980822858E-2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0.17285065976378824</v>
      </c>
      <c r="Y108" s="11">
        <f>IF('OddsRatio_working_3-way'!W108&gt;=0,IF('OddsRatio_working_3-way'!V108+SQRT('OddsRatio_working_3-way'!W108)&gt;0,0,PI()),ACOS('OddsRatio_working_3-way'!V108/(2*'OddsRatio_working_3-way'!X108)))</f>
        <v>0.96071762494797763</v>
      </c>
      <c r="Z108" s="11">
        <f>'OddsRatio_working_3-way'!X108^(1/3)*COS('OddsRatio_working_3-way'!Y108/3)</f>
        <v>0.52872499373757187</v>
      </c>
      <c r="AA108" s="11">
        <f>'OddsRatio_working_3-way'!X108^(1/3)*COS(('OddsRatio_working_3-way'!Y108+2*PI())/3)</f>
        <v>-0.41622372089627663</v>
      </c>
      <c r="AB108" s="11">
        <f>'OddsRatio_working_3-way'!X108^(1/3)*COS(('OddsRatio_working_3-way'!Y108+4*PI())/3)</f>
        <v>-0.11250127284129541</v>
      </c>
      <c r="AC108" s="11">
        <f>'OddsRatio_working_3-way'!X108^(1/3)*SIN('OddsRatio_working_3-way'!Y108/3)</f>
        <v>0.17535423714347556</v>
      </c>
      <c r="AD108" s="11">
        <f>'OddsRatio_working_3-way'!X108^(1/3)*SIN(('OddsRatio_working_3-way'!Y108+2*PI())/3)</f>
        <v>0.3702121576207677</v>
      </c>
      <c r="AE108" s="11">
        <f>'OddsRatio_working_3-way'!X108^(1/3)*SIN(('OddsRatio_working_3-way'!Y108+4*PI())/3)</f>
        <v>-0.54556639476424329</v>
      </c>
      <c r="AF108" s="11">
        <f>-'OddsRatio_working_3-way'!U108/(3*'OddsRatio_working_3-way'!X108^(1/3))*COS(('OddsRatio_working_3-way'!Y108)/3)</f>
        <v>0.52872499373757176</v>
      </c>
      <c r="AG108" s="11">
        <f>-'OddsRatio_working_3-way'!U108/(3*'OddsRatio_working_3-way'!X108^(1/3))*COS(('OddsRatio_working_3-way'!Y108+2*PI())/3)</f>
        <v>-0.41622372089627657</v>
      </c>
      <c r="AH108" s="11">
        <f>-'OddsRatio_working_3-way'!U108/(3*'OddsRatio_working_3-way'!X108^(1/3))*COS(('OddsRatio_working_3-way'!Y108+4*PI())/3)</f>
        <v>-0.11250127284129538</v>
      </c>
      <c r="AI108" s="11">
        <f>'OddsRatio_working_3-way'!U108/(3*'OddsRatio_working_3-way'!X108^(1/3))*SIN(('OddsRatio_working_3-way'!Y108)/3)</f>
        <v>-0.17535423714347553</v>
      </c>
      <c r="AJ108" s="11">
        <f>'OddsRatio_working_3-way'!U108/(3*'OddsRatio_working_3-way'!X108^(1/3))*SIN(('OddsRatio_working_3-way'!Y108+2*PI())/3)</f>
        <v>-0.37021215762076759</v>
      </c>
      <c r="AK108" s="11">
        <f>'OddsRatio_working_3-way'!U108/(3*'OddsRatio_working_3-way'!X108^(1/3))*SIN(('OddsRatio_working_3-way'!Y108+4*PI())/3)</f>
        <v>0.54556639476424318</v>
      </c>
      <c r="AL108" s="11">
        <f>'OddsRatio_working_3-way'!Z108+'OddsRatio_working_3-way'!AF108</f>
        <v>1.0574499874751435</v>
      </c>
      <c r="AM108" s="11">
        <f>'OddsRatio_working_3-way'!AA108+'OddsRatio_working_3-way'!AG108</f>
        <v>-0.83244744179255314</v>
      </c>
      <c r="AN108" s="11">
        <f>'OddsRatio_working_3-way'!AB108+'OddsRatio_working_3-way'!AH108</f>
        <v>-0.22500254568259079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1.0574499874751435</v>
      </c>
      <c r="AS108" s="11">
        <f>IF(('OddsRatio_working_3-way'!X108=0),IF(Q108&gt;0,-Q108^(1/3),(-Q108)^(1/3)),'OddsRatio_working_3-way'!AM108-'OddsRatio_working_3-way'!R108/3)</f>
        <v>-0.83244744179255314</v>
      </c>
      <c r="AT108" s="11">
        <f>IF(('OddsRatio_working_3-way'!X108=0),IF(Q108&gt;0,-Q108^(1/3),(-Q108)^(1/3)),'OddsRatio_working_3-way'!AN108-'OddsRatio_working_3-way'!R108/3)</f>
        <v>-0.22500254568259079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2.15</v>
      </c>
      <c r="B109" s="4">
        <f>IF('True_Odds_Calculator_3-way'!B108="","",'True_Odds_Calculator_3-way'!B108)</f>
        <v>3.39</v>
      </c>
      <c r="C109" s="4">
        <f>IF('True_Odds_Calculator_3-way'!C108="","",'True_Odds_Calculator_3-way'!C108)</f>
        <v>3.74</v>
      </c>
      <c r="D109" s="9">
        <f t="shared" si="26"/>
        <v>0.45459039342922508</v>
      </c>
      <c r="E109" s="9">
        <f t="shared" si="27"/>
        <v>0.28624907605465849</v>
      </c>
      <c r="F109" s="9">
        <f t="shared" si="28"/>
        <v>0.25916053051611648</v>
      </c>
      <c r="G109" s="9">
        <f t="shared" si="29"/>
        <v>1.0432891454818223</v>
      </c>
      <c r="H109" s="9">
        <f t="shared" si="30"/>
        <v>2.1997825173040959</v>
      </c>
      <c r="I109" s="9">
        <f t="shared" si="31"/>
        <v>3.4934610577015546</v>
      </c>
      <c r="J109" s="9">
        <f t="shared" si="32"/>
        <v>3.8586122586201941</v>
      </c>
      <c r="K109" s="11">
        <f t="shared" si="33"/>
        <v>0.46511627906976744</v>
      </c>
      <c r="L109" s="11">
        <f t="shared" si="34"/>
        <v>0.29498525073746312</v>
      </c>
      <c r="M109" s="11">
        <f t="shared" si="35"/>
        <v>0.26737967914438499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-0.27627179143467906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0.23038271043791425</v>
      </c>
      <c r="Q109" s="11">
        <f>2*'OddsRatio_working_3-way'!K109*'OddsRatio_working_3-way'!L109*'OddsRatio_working_3-way'!M109</f>
        <v>7.3370289948380324E-2</v>
      </c>
      <c r="R109" s="11">
        <f t="shared" si="36"/>
        <v>0</v>
      </c>
      <c r="S109" s="11">
        <f t="shared" si="37"/>
        <v>-0.83389878221564762</v>
      </c>
      <c r="T109" s="11">
        <f t="shared" si="38"/>
        <v>-0.26557286057823171</v>
      </c>
      <c r="U109" s="11">
        <f>'OddsRatio_working_3-way'!S109-'OddsRatio_working_3-way'!R109^2/3</f>
        <v>-0.83389878221564762</v>
      </c>
      <c r="V109" s="11">
        <f>'OddsRatio_working_3-way'!S109*'OddsRatio_working_3-way'!R109/3-2*'OddsRatio_working_3-way'!R109^3/27-'OddsRatio_working_3-way'!T109</f>
        <v>0.26557286057823171</v>
      </c>
      <c r="W109" s="11">
        <f>'OddsRatio_working_3-way'!V109^2+4*'OddsRatio_working_3-way'!U109^3/27</f>
        <v>-1.5379577460652702E-2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0.14655077766456717</v>
      </c>
      <c r="Y109" s="11">
        <f>IF('OddsRatio_working_3-way'!W109&gt;=0,IF('OddsRatio_working_3-way'!V109+SQRT('OddsRatio_working_3-way'!W109)&gt;0,0,PI()),ACOS('OddsRatio_working_3-way'!V109/(2*'OddsRatio_working_3-way'!X109)))</f>
        <v>0.43687580328559505</v>
      </c>
      <c r="Z109" s="11">
        <f>'OddsRatio_working_3-way'!X109^(1/3)*COS('OddsRatio_working_3-way'!Y109/3)</f>
        <v>0.52164457274091114</v>
      </c>
      <c r="AA109" s="11">
        <f>'OddsRatio_working_3-way'!X109^(1/3)*COS(('OddsRatio_working_3-way'!Y109+2*PI())/3)</f>
        <v>-0.32707860947531914</v>
      </c>
      <c r="AB109" s="11">
        <f>'OddsRatio_working_3-way'!X109^(1/3)*COS(('OddsRatio_working_3-way'!Y109+4*PI())/3)</f>
        <v>-0.19456596326559214</v>
      </c>
      <c r="AC109" s="11">
        <f>'OddsRatio_working_3-way'!X109^(1/3)*SIN('OddsRatio_working_3-way'!Y109/3)</f>
        <v>7.6506211960215703E-2</v>
      </c>
      <c r="AD109" s="11">
        <f>'OddsRatio_working_3-way'!X109^(1/3)*SIN(('OddsRatio_working_3-way'!Y109+2*PI())/3)</f>
        <v>0.41350434575980077</v>
      </c>
      <c r="AE109" s="11">
        <f>'OddsRatio_working_3-way'!X109^(1/3)*SIN(('OddsRatio_working_3-way'!Y109+4*PI())/3)</f>
        <v>-0.49001055772001628</v>
      </c>
      <c r="AF109" s="11">
        <f>-'OddsRatio_working_3-way'!U109/(3*'OddsRatio_working_3-way'!X109^(1/3))*COS(('OddsRatio_working_3-way'!Y109)/3)</f>
        <v>0.52164457274091114</v>
      </c>
      <c r="AG109" s="11">
        <f>-'OddsRatio_working_3-way'!U109/(3*'OddsRatio_working_3-way'!X109^(1/3))*COS(('OddsRatio_working_3-way'!Y109+2*PI())/3)</f>
        <v>-0.32707860947531914</v>
      </c>
      <c r="AH109" s="11">
        <f>-'OddsRatio_working_3-way'!U109/(3*'OddsRatio_working_3-way'!X109^(1/3))*COS(('OddsRatio_working_3-way'!Y109+4*PI())/3)</f>
        <v>-0.19456596326559214</v>
      </c>
      <c r="AI109" s="11">
        <f>'OddsRatio_working_3-way'!U109/(3*'OddsRatio_working_3-way'!X109^(1/3))*SIN(('OddsRatio_working_3-way'!Y109)/3)</f>
        <v>-7.6506211960215703E-2</v>
      </c>
      <c r="AJ109" s="11">
        <f>'OddsRatio_working_3-way'!U109/(3*'OddsRatio_working_3-way'!X109^(1/3))*SIN(('OddsRatio_working_3-way'!Y109+2*PI())/3)</f>
        <v>-0.41350434575980077</v>
      </c>
      <c r="AK109" s="11">
        <f>'OddsRatio_working_3-way'!U109/(3*'OddsRatio_working_3-way'!X109^(1/3))*SIN(('OddsRatio_working_3-way'!Y109+4*PI())/3)</f>
        <v>0.49001055772001628</v>
      </c>
      <c r="AL109" s="11">
        <f>'OddsRatio_working_3-way'!Z109+'OddsRatio_working_3-way'!AF109</f>
        <v>1.0432891454818223</v>
      </c>
      <c r="AM109" s="11">
        <f>'OddsRatio_working_3-way'!AA109+'OddsRatio_working_3-way'!AG109</f>
        <v>-0.65415721895063828</v>
      </c>
      <c r="AN109" s="11">
        <f>'OddsRatio_working_3-way'!AB109+'OddsRatio_working_3-way'!AH109</f>
        <v>-0.38913192653118428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1.0432891454818223</v>
      </c>
      <c r="AS109" s="11">
        <f>IF(('OddsRatio_working_3-way'!X109=0),IF(Q109&gt;0,-Q109^(1/3),(-Q109)^(1/3)),'OddsRatio_working_3-way'!AM109-'OddsRatio_working_3-way'!R109/3)</f>
        <v>-0.65415721895063828</v>
      </c>
      <c r="AT109" s="11">
        <f>IF(('OddsRatio_working_3-way'!X109=0),IF(Q109&gt;0,-Q109^(1/3),(-Q109)^(1/3)),'OddsRatio_working_3-way'!AN109-'OddsRatio_working_3-way'!R109/3)</f>
        <v>-0.38913192653118428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4.7</v>
      </c>
      <c r="B110" s="4">
        <f>IF('True_Odds_Calculator_3-way'!B109="","",'True_Odds_Calculator_3-way'!B109)</f>
        <v>3.99</v>
      </c>
      <c r="C110" s="4">
        <f>IF('True_Odds_Calculator_3-way'!C109="","",'True_Odds_Calculator_3-way'!C109)</f>
        <v>1.76</v>
      </c>
      <c r="D110" s="9">
        <f t="shared" si="26"/>
        <v>0.2040340608682617</v>
      </c>
      <c r="E110" s="9">
        <f t="shared" si="27"/>
        <v>0.24081618248545344</v>
      </c>
      <c r="F110" s="9">
        <f t="shared" si="28"/>
        <v>0.55514975664628452</v>
      </c>
      <c r="G110" s="9">
        <f t="shared" si="29"/>
        <v>1.0543628283415107</v>
      </c>
      <c r="H110" s="9">
        <f t="shared" si="30"/>
        <v>4.9011424648635904</v>
      </c>
      <c r="I110" s="9">
        <f t="shared" si="31"/>
        <v>4.152544856741117</v>
      </c>
      <c r="J110" s="9">
        <f t="shared" si="32"/>
        <v>1.8013157495395486</v>
      </c>
      <c r="K110" s="11">
        <f t="shared" si="33"/>
        <v>0.21276595744680851</v>
      </c>
      <c r="L110" s="11">
        <f t="shared" si="34"/>
        <v>0.25062656641604009</v>
      </c>
      <c r="M110" s="11">
        <f t="shared" si="35"/>
        <v>0.56818181818181823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-0.25474348346688758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0.22572146032392393</v>
      </c>
      <c r="Q110" s="11">
        <f>2*'OddsRatio_working_3-way'!K110*'OddsRatio_working_3-way'!L110*'OddsRatio_working_3-way'!M110</f>
        <v>6.0596365187630591E-2</v>
      </c>
      <c r="R110" s="11">
        <f t="shared" si="36"/>
        <v>0</v>
      </c>
      <c r="S110" s="11">
        <f t="shared" si="37"/>
        <v>-0.88607354053578358</v>
      </c>
      <c r="T110" s="11">
        <f t="shared" si="38"/>
        <v>-0.23787209141900234</v>
      </c>
      <c r="U110" s="11">
        <f>'OddsRatio_working_3-way'!S110-'OddsRatio_working_3-way'!R110^2/3</f>
        <v>-0.88607354053578358</v>
      </c>
      <c r="V110" s="11">
        <f>'OddsRatio_working_3-way'!S110*'OddsRatio_working_3-way'!R110/3-2*'OddsRatio_working_3-way'!R110^3/27-'OddsRatio_working_3-way'!T110</f>
        <v>0.23787209141900234</v>
      </c>
      <c r="W110" s="11">
        <f>'OddsRatio_working_3-way'!V110^2+4*'OddsRatio_working_3-way'!U110^3/27</f>
        <v>-4.6480521080202362E-2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0.16051764151975054</v>
      </c>
      <c r="Y110" s="11">
        <f>IF('OddsRatio_working_3-way'!W110&gt;=0,IF('OddsRatio_working_3-way'!V110+SQRT('OddsRatio_working_3-way'!W110)&gt;0,0,PI()),ACOS('OddsRatio_working_3-way'!V110/(2*'OddsRatio_working_3-way'!X110)))</f>
        <v>0.73630782275535123</v>
      </c>
      <c r="Z110" s="11">
        <f>'OddsRatio_working_3-way'!X110^(1/3)*COS('OddsRatio_working_3-way'!Y110/3)</f>
        <v>0.52718141417075537</v>
      </c>
      <c r="AA110" s="11">
        <f>'OddsRatio_working_3-way'!X110^(1/3)*COS(('OddsRatio_working_3-way'!Y110+2*PI())/3)</f>
        <v>-0.377950676255703</v>
      </c>
      <c r="AB110" s="11">
        <f>'OddsRatio_working_3-way'!X110^(1/3)*COS(('OddsRatio_working_3-way'!Y110+4*PI())/3)</f>
        <v>-0.14923073791505212</v>
      </c>
      <c r="AC110" s="11">
        <f>'OddsRatio_working_3-way'!X110^(1/3)*SIN('OddsRatio_working_3-way'!Y110/3)</f>
        <v>0.13205151797000933</v>
      </c>
      <c r="AD110" s="11">
        <f>'OddsRatio_working_3-way'!X110^(1/3)*SIN(('OddsRatio_working_3-way'!Y110+2*PI())/3)</f>
        <v>0.39052673808987526</v>
      </c>
      <c r="AE110" s="11">
        <f>'OddsRatio_working_3-way'!X110^(1/3)*SIN(('OddsRatio_working_3-way'!Y110+4*PI())/3)</f>
        <v>-0.52257825605988451</v>
      </c>
      <c r="AF110" s="11">
        <f>-'OddsRatio_working_3-way'!U110/(3*'OddsRatio_working_3-way'!X110^(1/3))*COS(('OddsRatio_working_3-way'!Y110)/3)</f>
        <v>0.52718141417075526</v>
      </c>
      <c r="AG110" s="11">
        <f>-'OddsRatio_working_3-way'!U110/(3*'OddsRatio_working_3-way'!X110^(1/3))*COS(('OddsRatio_working_3-way'!Y110+2*PI())/3)</f>
        <v>-0.37795067625570289</v>
      </c>
      <c r="AH110" s="11">
        <f>-'OddsRatio_working_3-way'!U110/(3*'OddsRatio_working_3-way'!X110^(1/3))*COS(('OddsRatio_working_3-way'!Y110+4*PI())/3)</f>
        <v>-0.14923073791505209</v>
      </c>
      <c r="AI110" s="11">
        <f>'OddsRatio_working_3-way'!U110/(3*'OddsRatio_working_3-way'!X110^(1/3))*SIN(('OddsRatio_working_3-way'!Y110)/3)</f>
        <v>-0.1320515179700093</v>
      </c>
      <c r="AJ110" s="11">
        <f>'OddsRatio_working_3-way'!U110/(3*'OddsRatio_working_3-way'!X110^(1/3))*SIN(('OddsRatio_working_3-way'!Y110+2*PI())/3)</f>
        <v>-0.3905267380898752</v>
      </c>
      <c r="AK110" s="11">
        <f>'OddsRatio_working_3-way'!U110/(3*'OddsRatio_working_3-way'!X110^(1/3))*SIN(('OddsRatio_working_3-way'!Y110+4*PI())/3)</f>
        <v>0.52257825605988439</v>
      </c>
      <c r="AL110" s="11">
        <f>'OddsRatio_working_3-way'!Z110+'OddsRatio_working_3-way'!AF110</f>
        <v>1.0543628283415107</v>
      </c>
      <c r="AM110" s="11">
        <f>'OddsRatio_working_3-way'!AA110+'OddsRatio_working_3-way'!AG110</f>
        <v>-0.75590135251140589</v>
      </c>
      <c r="AN110" s="11">
        <f>'OddsRatio_working_3-way'!AB110+'OddsRatio_working_3-way'!AH110</f>
        <v>-0.29846147583010418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1.0543628283415107</v>
      </c>
      <c r="AS110" s="11">
        <f>IF(('OddsRatio_working_3-way'!X110=0),IF(Q110&gt;0,-Q110^(1/3),(-Q110)^(1/3)),'OddsRatio_working_3-way'!AM110-'OddsRatio_working_3-way'!R110/3)</f>
        <v>-0.75590135251140589</v>
      </c>
      <c r="AT110" s="11">
        <f>IF(('OddsRatio_working_3-way'!X110=0),IF(Q110&gt;0,-Q110^(1/3),(-Q110)^(1/3)),'OddsRatio_working_3-way'!AN110-'OddsRatio_working_3-way'!R110/3)</f>
        <v>-0.29846147583010418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2.31</v>
      </c>
      <c r="B111" s="4">
        <f>IF('True_Odds_Calculator_3-way'!B110="","",'True_Odds_Calculator_3-way'!B110)</f>
        <v>3.18</v>
      </c>
      <c r="C111" s="4">
        <f>IF('True_Odds_Calculator_3-way'!C110="","",'True_Odds_Calculator_3-way'!C110)</f>
        <v>3.55</v>
      </c>
      <c r="D111" s="9">
        <f t="shared" si="26"/>
        <v>0.42210833279468402</v>
      </c>
      <c r="E111" s="9">
        <f t="shared" si="27"/>
        <v>0.3050377114738006</v>
      </c>
      <c r="F111" s="9">
        <f t="shared" si="28"/>
        <v>0.27285395573151527</v>
      </c>
      <c r="G111" s="9">
        <f t="shared" si="29"/>
        <v>1.0450840293421519</v>
      </c>
      <c r="H111" s="9">
        <f t="shared" si="30"/>
        <v>2.3690600784382192</v>
      </c>
      <c r="I111" s="9">
        <f t="shared" si="31"/>
        <v>3.2782831839658915</v>
      </c>
      <c r="J111" s="9">
        <f t="shared" si="32"/>
        <v>3.6649642748224878</v>
      </c>
      <c r="K111" s="11">
        <f t="shared" si="33"/>
        <v>0.4329004329004329</v>
      </c>
      <c r="L111" s="11">
        <f t="shared" si="34"/>
        <v>0.31446540880503143</v>
      </c>
      <c r="M111" s="11">
        <f t="shared" si="35"/>
        <v>0.28169014084507044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-0.27925471640592547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0.23161649523594779</v>
      </c>
      <c r="Q111" s="11">
        <f>2*'OddsRatio_working_3-way'!K111*'OddsRatio_working_3-way'!L111*'OddsRatio_working_3-way'!M111</f>
        <v>7.6694203720512513E-2</v>
      </c>
      <c r="R111" s="11">
        <f t="shared" si="36"/>
        <v>0</v>
      </c>
      <c r="S111" s="11">
        <f t="shared" si="37"/>
        <v>-0.82940943027536684</v>
      </c>
      <c r="T111" s="11">
        <f t="shared" si="38"/>
        <v>-0.27463888419714133</v>
      </c>
      <c r="U111" s="11">
        <f>'OddsRatio_working_3-way'!S111-'OddsRatio_working_3-way'!R111^2/3</f>
        <v>-0.82940943027536684</v>
      </c>
      <c r="V111" s="11">
        <f>'OddsRatio_working_3-way'!S111*'OddsRatio_working_3-way'!R111/3-2*'OddsRatio_working_3-way'!R111^3/27-'OddsRatio_working_3-way'!T111</f>
        <v>0.27463888419714133</v>
      </c>
      <c r="W111" s="11">
        <f>'OddsRatio_working_3-way'!V111^2+4*'OddsRatio_working_3-way'!U111^3/27</f>
        <v>-9.1019777740453806E-3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0.14536892247579622</v>
      </c>
      <c r="Y111" s="11">
        <f>IF('OddsRatio_working_3-way'!W111&gt;=0,IF('OddsRatio_working_3-way'!V111+SQRT('OddsRatio_working_3-way'!W111)&gt;0,0,PI()),ACOS('OddsRatio_working_3-way'!V111/(2*'OddsRatio_working_3-way'!X111)))</f>
        <v>0.33433958797143704</v>
      </c>
      <c r="Z111" s="11">
        <f>'OddsRatio_working_3-way'!X111^(1/3)*COS('OddsRatio_working_3-way'!Y111/3)</f>
        <v>0.52254201467107597</v>
      </c>
      <c r="AA111" s="11">
        <f>'OddsRatio_working_3-way'!X111^(1/3)*COS(('OddsRatio_working_3-way'!Y111+2*PI())/3)</f>
        <v>-0.31191426697057206</v>
      </c>
      <c r="AB111" s="11">
        <f>'OddsRatio_working_3-way'!X111^(1/3)*COS(('OddsRatio_working_3-way'!Y111+4*PI())/3)</f>
        <v>-0.21062774770050402</v>
      </c>
      <c r="AC111" s="11">
        <f>'OddsRatio_working_3-way'!X111^(1/3)*SIN('OddsRatio_working_3-way'!Y111/3)</f>
        <v>5.8477799165854244E-2</v>
      </c>
      <c r="AD111" s="11">
        <f>'OddsRatio_working_3-way'!X111^(1/3)*SIN(('OddsRatio_working_3-way'!Y111+2*PI())/3)</f>
        <v>0.42329575966692562</v>
      </c>
      <c r="AE111" s="11">
        <f>'OddsRatio_working_3-way'!X111^(1/3)*SIN(('OddsRatio_working_3-way'!Y111+4*PI())/3)</f>
        <v>-0.48177355883277961</v>
      </c>
      <c r="AF111" s="11">
        <f>-'OddsRatio_working_3-way'!U111/(3*'OddsRatio_working_3-way'!X111^(1/3))*COS(('OddsRatio_working_3-way'!Y111)/3)</f>
        <v>0.52254201467107597</v>
      </c>
      <c r="AG111" s="11">
        <f>-'OddsRatio_working_3-way'!U111/(3*'OddsRatio_working_3-way'!X111^(1/3))*COS(('OddsRatio_working_3-way'!Y111+2*PI())/3)</f>
        <v>-0.31191426697057206</v>
      </c>
      <c r="AH111" s="11">
        <f>-'OddsRatio_working_3-way'!U111/(3*'OddsRatio_working_3-way'!X111^(1/3))*COS(('OddsRatio_working_3-way'!Y111+4*PI())/3)</f>
        <v>-0.21062774770050402</v>
      </c>
      <c r="AI111" s="11">
        <f>'OddsRatio_working_3-way'!U111/(3*'OddsRatio_working_3-way'!X111^(1/3))*SIN(('OddsRatio_working_3-way'!Y111)/3)</f>
        <v>-5.8477799165854244E-2</v>
      </c>
      <c r="AJ111" s="11">
        <f>'OddsRatio_working_3-way'!U111/(3*'OddsRatio_working_3-way'!X111^(1/3))*SIN(('OddsRatio_working_3-way'!Y111+2*PI())/3)</f>
        <v>-0.42329575966692562</v>
      </c>
      <c r="AK111" s="11">
        <f>'OddsRatio_working_3-way'!U111/(3*'OddsRatio_working_3-way'!X111^(1/3))*SIN(('OddsRatio_working_3-way'!Y111+4*PI())/3)</f>
        <v>0.48177355883277961</v>
      </c>
      <c r="AL111" s="11">
        <f>'OddsRatio_working_3-way'!Z111+'OddsRatio_working_3-way'!AF111</f>
        <v>1.0450840293421519</v>
      </c>
      <c r="AM111" s="11">
        <f>'OddsRatio_working_3-way'!AA111+'OddsRatio_working_3-way'!AG111</f>
        <v>-0.62382853394114413</v>
      </c>
      <c r="AN111" s="11">
        <f>'OddsRatio_working_3-way'!AB111+'OddsRatio_working_3-way'!AH111</f>
        <v>-0.42125549540100804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1.0450840293421519</v>
      </c>
      <c r="AS111" s="11">
        <f>IF(('OddsRatio_working_3-way'!X111=0),IF(Q111&gt;0,-Q111^(1/3),(-Q111)^(1/3)),'OddsRatio_working_3-way'!AM111-'OddsRatio_working_3-way'!R111/3)</f>
        <v>-0.62382853394114413</v>
      </c>
      <c r="AT111" s="11">
        <f>IF(('OddsRatio_working_3-way'!X111=0),IF(Q111&gt;0,-Q111^(1/3),(-Q111)^(1/3)),'OddsRatio_working_3-way'!AN111-'OddsRatio_working_3-way'!R111/3)</f>
        <v>-0.42125549540100804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1.57</v>
      </c>
      <c r="B112" s="4">
        <f>IF('True_Odds_Calculator_3-way'!B111="","",'True_Odds_Calculator_3-way'!B111)</f>
        <v>4.13</v>
      </c>
      <c r="C112" s="4">
        <f>IF('True_Odds_Calculator_3-way'!C111="","",'True_Odds_Calculator_3-way'!C111)</f>
        <v>6.58</v>
      </c>
      <c r="D112" s="9">
        <f t="shared" si="26"/>
        <v>0.62354726158057272</v>
      </c>
      <c r="E112" s="9">
        <f t="shared" si="27"/>
        <v>0.23173862793742944</v>
      </c>
      <c r="F112" s="9">
        <f t="shared" si="28"/>
        <v>0.14471411048199811</v>
      </c>
      <c r="G112" s="9">
        <f t="shared" si="29"/>
        <v>1.0591713594599712</v>
      </c>
      <c r="H112" s="9">
        <f t="shared" si="30"/>
        <v>1.6037276748921834</v>
      </c>
      <c r="I112" s="9">
        <f t="shared" si="31"/>
        <v>4.3152063551097095</v>
      </c>
      <c r="J112" s="9">
        <f t="shared" si="32"/>
        <v>6.9101761857866393</v>
      </c>
      <c r="K112" s="11">
        <f t="shared" si="33"/>
        <v>0.63694267515923564</v>
      </c>
      <c r="L112" s="11">
        <f t="shared" si="34"/>
        <v>0.24213075060532688</v>
      </c>
      <c r="M112" s="11">
        <f t="shared" si="35"/>
        <v>0.1519756838905775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-0.23333387553720963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0.2175065693781032</v>
      </c>
      <c r="Q112" s="11">
        <f>2*'OddsRatio_working_3-way'!K112*'OddsRatio_working_3-way'!L112*'OddsRatio_working_3-way'!M112</f>
        <v>4.6876415814246383E-2</v>
      </c>
      <c r="R112" s="11">
        <f t="shared" si="36"/>
        <v>0</v>
      </c>
      <c r="S112" s="11">
        <f t="shared" si="37"/>
        <v>-0.93216884551089341</v>
      </c>
      <c r="T112" s="11">
        <f t="shared" si="38"/>
        <v>-0.20089845808424428</v>
      </c>
      <c r="U112" s="11">
        <f>'OddsRatio_working_3-way'!S112-'OddsRatio_working_3-way'!R112^2/3</f>
        <v>-0.93216884551089341</v>
      </c>
      <c r="V112" s="11">
        <f>'OddsRatio_working_3-way'!S112*'OddsRatio_working_3-way'!R112/3-2*'OddsRatio_working_3-way'!R112^3/27-'OddsRatio_working_3-way'!T112</f>
        <v>0.20089845808424428</v>
      </c>
      <c r="W112" s="11">
        <f>'OddsRatio_working_3-way'!V112^2+4*'OddsRatio_working_3-way'!U112^3/27</f>
        <v>-7.9639459540054552E-2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0.17320482816645255</v>
      </c>
      <c r="Y112" s="11">
        <f>IF('OddsRatio_working_3-way'!W112&gt;=0,IF('OddsRatio_working_3-way'!V112+SQRT('OddsRatio_working_3-way'!W112)&gt;0,0,PI()),ACOS('OddsRatio_working_3-way'!V112/(2*'OddsRatio_working_3-way'!X112)))</f>
        <v>0.95213547005685129</v>
      </c>
      <c r="Z112" s="11">
        <f>'OddsRatio_working_3-way'!X112^(1/3)*COS('OddsRatio_working_3-way'!Y112/3)</f>
        <v>0.5295856797299856</v>
      </c>
      <c r="AA112" s="11">
        <f>'OddsRatio_working_3-way'!X112^(1/3)*COS(('OddsRatio_working_3-way'!Y112+2*PI())/3)</f>
        <v>-0.41544630728748561</v>
      </c>
      <c r="AB112" s="11">
        <f>'OddsRatio_working_3-way'!X112^(1/3)*COS(('OddsRatio_working_3-way'!Y112+4*PI())/3)</f>
        <v>-0.11413937244250019</v>
      </c>
      <c r="AC112" s="11">
        <f>'OddsRatio_working_3-way'!X112^(1/3)*SIN('OddsRatio_working_3-way'!Y112/3)</f>
        <v>0.17395963994145355</v>
      </c>
      <c r="AD112" s="11">
        <f>'OddsRatio_working_3-way'!X112^(1/3)*SIN(('OddsRatio_working_3-way'!Y112+2*PI())/3)</f>
        <v>0.37165483215589051</v>
      </c>
      <c r="AE112" s="11">
        <f>'OddsRatio_working_3-way'!X112^(1/3)*SIN(('OddsRatio_working_3-way'!Y112+4*PI())/3)</f>
        <v>-0.54561447209734393</v>
      </c>
      <c r="AF112" s="11">
        <f>-'OddsRatio_working_3-way'!U112/(3*'OddsRatio_working_3-way'!X112^(1/3))*COS(('OddsRatio_working_3-way'!Y112)/3)</f>
        <v>0.5295856797299856</v>
      </c>
      <c r="AG112" s="11">
        <f>-'OddsRatio_working_3-way'!U112/(3*'OddsRatio_working_3-way'!X112^(1/3))*COS(('OddsRatio_working_3-way'!Y112+2*PI())/3)</f>
        <v>-0.41544630728748561</v>
      </c>
      <c r="AH112" s="11">
        <f>-'OddsRatio_working_3-way'!U112/(3*'OddsRatio_working_3-way'!X112^(1/3))*COS(('OddsRatio_working_3-way'!Y112+4*PI())/3)</f>
        <v>-0.11413937244250019</v>
      </c>
      <c r="AI112" s="11">
        <f>'OddsRatio_working_3-way'!U112/(3*'OddsRatio_working_3-way'!X112^(1/3))*SIN(('OddsRatio_working_3-way'!Y112)/3)</f>
        <v>-0.17395963994145355</v>
      </c>
      <c r="AJ112" s="11">
        <f>'OddsRatio_working_3-way'!U112/(3*'OddsRatio_working_3-way'!X112^(1/3))*SIN(('OddsRatio_working_3-way'!Y112+2*PI())/3)</f>
        <v>-0.37165483215589051</v>
      </c>
      <c r="AK112" s="11">
        <f>'OddsRatio_working_3-way'!U112/(3*'OddsRatio_working_3-way'!X112^(1/3))*SIN(('OddsRatio_working_3-way'!Y112+4*PI())/3)</f>
        <v>0.54561447209734393</v>
      </c>
      <c r="AL112" s="11">
        <f>'OddsRatio_working_3-way'!Z112+'OddsRatio_working_3-way'!AF112</f>
        <v>1.0591713594599712</v>
      </c>
      <c r="AM112" s="11">
        <f>'OddsRatio_working_3-way'!AA112+'OddsRatio_working_3-way'!AG112</f>
        <v>-0.83089261457497121</v>
      </c>
      <c r="AN112" s="11">
        <f>'OddsRatio_working_3-way'!AB112+'OddsRatio_working_3-way'!AH112</f>
        <v>-0.22827874488500038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1.0591713594599712</v>
      </c>
      <c r="AS112" s="11">
        <f>IF(('OddsRatio_working_3-way'!X112=0),IF(Q112&gt;0,-Q112^(1/3),(-Q112)^(1/3)),'OddsRatio_working_3-way'!AM112-'OddsRatio_working_3-way'!R112/3)</f>
        <v>-0.83089261457497121</v>
      </c>
      <c r="AT112" s="11">
        <f>IF(('OddsRatio_working_3-way'!X112=0),IF(Q112&gt;0,-Q112^(1/3),(-Q112)^(1/3)),'OddsRatio_working_3-way'!AN112-'OddsRatio_working_3-way'!R112/3)</f>
        <v>-0.22827874488500038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1.67</v>
      </c>
      <c r="B113" s="4">
        <f>IF('True_Odds_Calculator_3-way'!B112="","",'True_Odds_Calculator_3-way'!B112)</f>
        <v>4.0599999999999996</v>
      </c>
      <c r="C113" s="4">
        <f>IF('True_Odds_Calculator_3-way'!C112="","",'True_Odds_Calculator_3-way'!C112)</f>
        <v>5.36</v>
      </c>
      <c r="D113" s="9">
        <f t="shared" si="26"/>
        <v>0.58546823884857413</v>
      </c>
      <c r="E113" s="9">
        <f t="shared" si="27"/>
        <v>0.23619944559763961</v>
      </c>
      <c r="F113" s="9">
        <f t="shared" si="28"/>
        <v>0.17833231555378645</v>
      </c>
      <c r="G113" s="9">
        <f t="shared" si="29"/>
        <v>1.0567680363640588</v>
      </c>
      <c r="H113" s="9">
        <f t="shared" si="30"/>
        <v>1.7080345843639191</v>
      </c>
      <c r="I113" s="9">
        <f t="shared" si="31"/>
        <v>4.2337101912740192</v>
      </c>
      <c r="J113" s="9">
        <f t="shared" si="32"/>
        <v>5.607508638547297</v>
      </c>
      <c r="K113" s="11">
        <f t="shared" si="33"/>
        <v>0.5988023952095809</v>
      </c>
      <c r="L113" s="11">
        <f t="shared" si="34"/>
        <v>0.24630541871921185</v>
      </c>
      <c r="M113" s="11">
        <f t="shared" si="35"/>
        <v>0.18656716417910446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-0.24596619568744293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0.22260823548110018</v>
      </c>
      <c r="Q113" s="11">
        <f>2*'OddsRatio_working_3-way'!K113*'OddsRatio_working_3-way'!L113*'OddsRatio_working_3-way'!M113</f>
        <v>5.5032938314239846E-2</v>
      </c>
      <c r="R113" s="11">
        <f t="shared" si="36"/>
        <v>0</v>
      </c>
      <c r="S113" s="11">
        <f t="shared" si="37"/>
        <v>-0.90503589267191631</v>
      </c>
      <c r="T113" s="11">
        <f t="shared" si="38"/>
        <v>-0.22374187705115361</v>
      </c>
      <c r="U113" s="11">
        <f>'OddsRatio_working_3-way'!S113-'OddsRatio_working_3-way'!R113^2/3</f>
        <v>-0.90503589267191631</v>
      </c>
      <c r="V113" s="11">
        <f>'OddsRatio_working_3-way'!S113*'OddsRatio_working_3-way'!R113/3-2*'OddsRatio_working_3-way'!R113^3/27-'OddsRatio_working_3-way'!T113</f>
        <v>0.22374187705115361</v>
      </c>
      <c r="W113" s="11">
        <f>'OddsRatio_working_3-way'!V113^2+4*'OddsRatio_working_3-way'!U113^3/27</f>
        <v>-5.9762656821713257E-2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0.16569783067989061</v>
      </c>
      <c r="Y113" s="11">
        <f>IF('OddsRatio_working_3-way'!W113&gt;=0,IF('OddsRatio_working_3-way'!V113+SQRT('OddsRatio_working_3-way'!W113)&gt;0,0,PI()),ACOS('OddsRatio_working_3-way'!V113/(2*'OddsRatio_working_3-way'!X113)))</f>
        <v>0.82962790957840027</v>
      </c>
      <c r="Z113" s="11">
        <f>'OddsRatio_working_3-way'!X113^(1/3)*COS('OddsRatio_working_3-way'!Y113/3)</f>
        <v>0.5283840181820294</v>
      </c>
      <c r="AA113" s="11">
        <f>'OddsRatio_working_3-way'!X113^(1/3)*COS(('OddsRatio_working_3-way'!Y113+2*PI())/3)</f>
        <v>-0.39406394665005295</v>
      </c>
      <c r="AB113" s="11">
        <f>'OddsRatio_working_3-way'!X113^(1/3)*COS(('OddsRatio_working_3-way'!Y113+4*PI())/3)</f>
        <v>-0.13432007153197634</v>
      </c>
      <c r="AC113" s="11">
        <f>'OddsRatio_working_3-way'!X113^(1/3)*SIN('OddsRatio_working_3-way'!Y113/3)</f>
        <v>0.14996319621977799</v>
      </c>
      <c r="AD113" s="11">
        <f>'OddsRatio_working_3-way'!X113^(1/3)*SIN(('OddsRatio_working_3-way'!Y113+2*PI())/3)</f>
        <v>0.38261238458944719</v>
      </c>
      <c r="AE113" s="11">
        <f>'OddsRatio_working_3-way'!X113^(1/3)*SIN(('OddsRatio_working_3-way'!Y113+4*PI())/3)</f>
        <v>-0.53257558080922518</v>
      </c>
      <c r="AF113" s="11">
        <f>-'OddsRatio_working_3-way'!U113/(3*'OddsRatio_working_3-way'!X113^(1/3))*COS(('OddsRatio_working_3-way'!Y113)/3)</f>
        <v>0.5283840181820294</v>
      </c>
      <c r="AG113" s="11">
        <f>-'OddsRatio_working_3-way'!U113/(3*'OddsRatio_working_3-way'!X113^(1/3))*COS(('OddsRatio_working_3-way'!Y113+2*PI())/3)</f>
        <v>-0.39406394665005295</v>
      </c>
      <c r="AH113" s="11">
        <f>-'OddsRatio_working_3-way'!U113/(3*'OddsRatio_working_3-way'!X113^(1/3))*COS(('OddsRatio_working_3-way'!Y113+4*PI())/3)</f>
        <v>-0.13432007153197634</v>
      </c>
      <c r="AI113" s="11">
        <f>'OddsRatio_working_3-way'!U113/(3*'OddsRatio_working_3-way'!X113^(1/3))*SIN(('OddsRatio_working_3-way'!Y113)/3)</f>
        <v>-0.14996319621977799</v>
      </c>
      <c r="AJ113" s="11">
        <f>'OddsRatio_working_3-way'!U113/(3*'OddsRatio_working_3-way'!X113^(1/3))*SIN(('OddsRatio_working_3-way'!Y113+2*PI())/3)</f>
        <v>-0.38261238458944719</v>
      </c>
      <c r="AK113" s="11">
        <f>'OddsRatio_working_3-way'!U113/(3*'OddsRatio_working_3-way'!X113^(1/3))*SIN(('OddsRatio_working_3-way'!Y113+4*PI())/3)</f>
        <v>0.53257558080922518</v>
      </c>
      <c r="AL113" s="11">
        <f>'OddsRatio_working_3-way'!Z113+'OddsRatio_working_3-way'!AF113</f>
        <v>1.0567680363640588</v>
      </c>
      <c r="AM113" s="11">
        <f>'OddsRatio_working_3-way'!AA113+'OddsRatio_working_3-way'!AG113</f>
        <v>-0.78812789330010591</v>
      </c>
      <c r="AN113" s="11">
        <f>'OddsRatio_working_3-way'!AB113+'OddsRatio_working_3-way'!AH113</f>
        <v>-0.26864014306395267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1.0567680363640588</v>
      </c>
      <c r="AS113" s="11">
        <f>IF(('OddsRatio_working_3-way'!X113=0),IF(Q113&gt;0,-Q113^(1/3),(-Q113)^(1/3)),'OddsRatio_working_3-way'!AM113-'OddsRatio_working_3-way'!R113/3)</f>
        <v>-0.78812789330010591</v>
      </c>
      <c r="AT113" s="11">
        <f>IF(('OddsRatio_working_3-way'!X113=0),IF(Q113&gt;0,-Q113^(1/3),(-Q113)^(1/3)),'OddsRatio_working_3-way'!AN113-'OddsRatio_working_3-way'!R113/3)</f>
        <v>-0.26864014306395267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2.64</v>
      </c>
      <c r="B114" s="4">
        <f>IF('True_Odds_Calculator_3-way'!B113="","",'True_Odds_Calculator_3-way'!B113)</f>
        <v>3.21</v>
      </c>
      <c r="C114" s="4">
        <f>IF('True_Odds_Calculator_3-way'!C113="","",'True_Odds_Calculator_3-way'!C113)</f>
        <v>2.97</v>
      </c>
      <c r="D114" s="9">
        <f t="shared" si="26"/>
        <v>0.36933070585745609</v>
      </c>
      <c r="E114" s="9">
        <f t="shared" si="27"/>
        <v>0.30292971368562543</v>
      </c>
      <c r="F114" s="9">
        <f t="shared" si="28"/>
        <v>0.32773958045691853</v>
      </c>
      <c r="G114" s="9">
        <f t="shared" si="29"/>
        <v>1.0412198107251665</v>
      </c>
      <c r="H114" s="9">
        <f t="shared" si="30"/>
        <v>2.7076004895892734</v>
      </c>
      <c r="I114" s="9">
        <f t="shared" si="31"/>
        <v>3.3010957817026183</v>
      </c>
      <c r="J114" s="9">
        <f t="shared" si="32"/>
        <v>3.0512030271285782</v>
      </c>
      <c r="K114" s="11">
        <f t="shared" si="33"/>
        <v>0.37878787878787878</v>
      </c>
      <c r="L114" s="11">
        <f t="shared" si="34"/>
        <v>0.3115264797507788</v>
      </c>
      <c r="M114" s="11">
        <f t="shared" si="35"/>
        <v>0.33670033670033667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-0.28368537001596572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0.2312371329646889</v>
      </c>
      <c r="Q114" s="11">
        <f>2*'OddsRatio_working_3-way'!K114*'OddsRatio_working_3-way'!L114*'OddsRatio_working_3-way'!M114</f>
        <v>7.9462932290271085E-2</v>
      </c>
      <c r="R114" s="11">
        <f t="shared" si="36"/>
        <v>0</v>
      </c>
      <c r="S114" s="11">
        <f t="shared" si="37"/>
        <v>-0.8151182873888595</v>
      </c>
      <c r="T114" s="11">
        <f t="shared" si="38"/>
        <v>-0.28010937710957368</v>
      </c>
      <c r="U114" s="11">
        <f>'OddsRatio_working_3-way'!S114-'OddsRatio_working_3-way'!R114^2/3</f>
        <v>-0.8151182873888595</v>
      </c>
      <c r="V114" s="11">
        <f>'OddsRatio_working_3-way'!S114*'OddsRatio_working_3-way'!R114/3-2*'OddsRatio_working_3-way'!R114^3/27-'OddsRatio_working_3-way'!T114</f>
        <v>0.28010937710957368</v>
      </c>
      <c r="W114" s="11">
        <f>'OddsRatio_working_3-way'!V114^2+4*'OddsRatio_working_3-way'!U114^3/27</f>
        <v>-1.7726801937254233E-3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0.14162798393894371</v>
      </c>
      <c r="Y114" s="11">
        <f>IF('OddsRatio_working_3-way'!W114&gt;=0,IF('OddsRatio_working_3-way'!V114+SQRT('OddsRatio_working_3-way'!W114)&gt;0,0,PI()),ACOS('OddsRatio_working_3-way'!V114/(2*'OddsRatio_working_3-way'!X114)))</f>
        <v>0.14919300182309558</v>
      </c>
      <c r="Z114" s="11">
        <f>'OddsRatio_working_3-way'!X114^(1/3)*COS('OddsRatio_working_3-way'!Y114/3)</f>
        <v>0.52060990536258334</v>
      </c>
      <c r="AA114" s="11">
        <f>'OddsRatio_working_3-way'!X114^(1/3)*COS(('OddsRatio_working_3-way'!Y114+2*PI())/3)</f>
        <v>-0.28274524403382134</v>
      </c>
      <c r="AB114" s="11">
        <f>'OddsRatio_working_3-way'!X114^(1/3)*COS(('OddsRatio_working_3-way'!Y114+4*PI())/3)</f>
        <v>-0.23786466132876233</v>
      </c>
      <c r="AC114" s="11">
        <f>'OddsRatio_working_3-way'!X114^(1/3)*SIN('OddsRatio_working_3-way'!Y114/3)</f>
        <v>2.5911816506153262E-2</v>
      </c>
      <c r="AD114" s="11">
        <f>'OddsRatio_working_3-way'!X114^(1/3)*SIN(('OddsRatio_working_3-way'!Y114+2*PI())/3)</f>
        <v>0.43790549525273303</v>
      </c>
      <c r="AE114" s="11">
        <f>'OddsRatio_working_3-way'!X114^(1/3)*SIN(('OddsRatio_working_3-way'!Y114+4*PI())/3)</f>
        <v>-0.46381731175888607</v>
      </c>
      <c r="AF114" s="11">
        <f>-'OddsRatio_working_3-way'!U114/(3*'OddsRatio_working_3-way'!X114^(1/3))*COS(('OddsRatio_working_3-way'!Y114)/3)</f>
        <v>0.52060990536258323</v>
      </c>
      <c r="AG114" s="11">
        <f>-'OddsRatio_working_3-way'!U114/(3*'OddsRatio_working_3-way'!X114^(1/3))*COS(('OddsRatio_working_3-way'!Y114+2*PI())/3)</f>
        <v>-0.28274524403382129</v>
      </c>
      <c r="AH114" s="11">
        <f>-'OddsRatio_working_3-way'!U114/(3*'OddsRatio_working_3-way'!X114^(1/3))*COS(('OddsRatio_working_3-way'!Y114+4*PI())/3)</f>
        <v>-0.23786466132876227</v>
      </c>
      <c r="AI114" s="11">
        <f>'OddsRatio_working_3-way'!U114/(3*'OddsRatio_working_3-way'!X114^(1/3))*SIN(('OddsRatio_working_3-way'!Y114)/3)</f>
        <v>-2.5911816506153255E-2</v>
      </c>
      <c r="AJ114" s="11">
        <f>'OddsRatio_working_3-way'!U114/(3*'OddsRatio_working_3-way'!X114^(1/3))*SIN(('OddsRatio_working_3-way'!Y114+2*PI())/3)</f>
        <v>-0.43790549525273292</v>
      </c>
      <c r="AK114" s="11">
        <f>'OddsRatio_working_3-way'!U114/(3*'OddsRatio_working_3-way'!X114^(1/3))*SIN(('OddsRatio_working_3-way'!Y114+4*PI())/3)</f>
        <v>0.46381731175888602</v>
      </c>
      <c r="AL114" s="11">
        <f>'OddsRatio_working_3-way'!Z114+'OddsRatio_working_3-way'!AF114</f>
        <v>1.0412198107251665</v>
      </c>
      <c r="AM114" s="11">
        <f>'OddsRatio_working_3-way'!AA114+'OddsRatio_working_3-way'!AG114</f>
        <v>-0.56549048806764257</v>
      </c>
      <c r="AN114" s="11">
        <f>'OddsRatio_working_3-way'!AB114+'OddsRatio_working_3-way'!AH114</f>
        <v>-0.4757293226575246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1.0412198107251665</v>
      </c>
      <c r="AS114" s="11">
        <f>IF(('OddsRatio_working_3-way'!X114=0),IF(Q114&gt;0,-Q114^(1/3),(-Q114)^(1/3)),'OddsRatio_working_3-way'!AM114-'OddsRatio_working_3-way'!R114/3)</f>
        <v>-0.56549048806764257</v>
      </c>
      <c r="AT114" s="11">
        <f>IF(('OddsRatio_working_3-way'!X114=0),IF(Q114&gt;0,-Q114^(1/3),(-Q114)^(1/3)),'OddsRatio_working_3-way'!AN114-'OddsRatio_working_3-way'!R114/3)</f>
        <v>-0.4757293226575246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1.46</v>
      </c>
      <c r="B115" s="4">
        <f>IF('True_Odds_Calculator_3-way'!B114="","",'True_Odds_Calculator_3-way'!B114)</f>
        <v>4.54</v>
      </c>
      <c r="C115" s="4">
        <f>IF('True_Odds_Calculator_3-way'!C114="","",'True_Odds_Calculator_3-way'!C114)</f>
        <v>7.78</v>
      </c>
      <c r="D115" s="9">
        <f t="shared" si="26"/>
        <v>0.6700795718066066</v>
      </c>
      <c r="E115" s="9">
        <f t="shared" si="27"/>
        <v>0.20881047043095399</v>
      </c>
      <c r="F115" s="9">
        <f t="shared" si="28"/>
        <v>0.1211099577624396</v>
      </c>
      <c r="G115" s="9">
        <f t="shared" si="29"/>
        <v>1.0703479890095036</v>
      </c>
      <c r="H115" s="9">
        <f t="shared" si="30"/>
        <v>1.4923600749443717</v>
      </c>
      <c r="I115" s="9">
        <f t="shared" si="31"/>
        <v>4.7890318810936421</v>
      </c>
      <c r="J115" s="9">
        <f t="shared" si="32"/>
        <v>8.256959365484434</v>
      </c>
      <c r="K115" s="11">
        <f t="shared" si="33"/>
        <v>0.68493150684931503</v>
      </c>
      <c r="L115" s="11">
        <f t="shared" si="34"/>
        <v>0.22026431718061673</v>
      </c>
      <c r="M115" s="11">
        <f t="shared" si="35"/>
        <v>0.12853470437017994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-0.21409300697055089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0.2090405094910596</v>
      </c>
      <c r="Q115" s="11">
        <f>2*'OddsRatio_working_3-way'!K115*'OddsRatio_working_3-way'!L115*'OddsRatio_working_3-way'!M115</f>
        <v>3.8783025879602896E-2</v>
      </c>
      <c r="R115" s="11">
        <f t="shared" si="36"/>
        <v>0</v>
      </c>
      <c r="S115" s="11">
        <f t="shared" si="37"/>
        <v>-0.97640045533955122</v>
      </c>
      <c r="T115" s="11">
        <f t="shared" si="38"/>
        <v>-0.18115036277171637</v>
      </c>
      <c r="U115" s="11">
        <f>'OddsRatio_working_3-way'!S115-'OddsRatio_working_3-way'!R115^2/3</f>
        <v>-0.97640045533955122</v>
      </c>
      <c r="V115" s="11">
        <f>'OddsRatio_working_3-way'!S115*'OddsRatio_working_3-way'!R115/3-2*'OddsRatio_working_3-way'!R115^3/27-'OddsRatio_working_3-way'!T115</f>
        <v>0.18115036277171637</v>
      </c>
      <c r="W115" s="11">
        <f>'OddsRatio_working_3-way'!V115^2+4*'OddsRatio_working_3-way'!U115^3/27</f>
        <v>-0.1050895887414531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0.18567784108084731</v>
      </c>
      <c r="Y115" s="11">
        <f>IF('OddsRatio_working_3-way'!W115&gt;=0,IF('OddsRatio_working_3-way'!V115+SQRT('OddsRatio_working_3-way'!W115)&gt;0,0,PI()),ACOS('OddsRatio_working_3-way'!V115/(2*'OddsRatio_working_3-way'!X115)))</f>
        <v>1.0612190856422434</v>
      </c>
      <c r="Z115" s="11">
        <f>'OddsRatio_working_3-way'!X115^(1/3)*COS('OddsRatio_working_3-way'!Y115/3)</f>
        <v>0.53517399450475189</v>
      </c>
      <c r="AA115" s="11">
        <f>'OddsRatio_working_3-way'!X115^(1/3)*COS(('OddsRatio_working_3-way'!Y115+2*PI())/3)</f>
        <v>-0.43873520945238287</v>
      </c>
      <c r="AB115" s="11">
        <f>'OddsRatio_working_3-way'!X115^(1/3)*COS(('OddsRatio_working_3-way'!Y115+4*PI())/3)</f>
        <v>-9.6438785052369302E-2</v>
      </c>
      <c r="AC115" s="11">
        <f>'OddsRatio_working_3-way'!X115^(1/3)*SIN('OddsRatio_working_3-way'!Y115/3)</f>
        <v>0.19762493276999452</v>
      </c>
      <c r="AD115" s="11">
        <f>'OddsRatio_working_3-way'!X115^(1/3)*SIN(('OddsRatio_working_3-way'!Y115+2*PI())/3)</f>
        <v>0.36466180830091166</v>
      </c>
      <c r="AE115" s="11">
        <f>'OddsRatio_working_3-way'!X115^(1/3)*SIN(('OddsRatio_working_3-way'!Y115+4*PI())/3)</f>
        <v>-0.56228674107090593</v>
      </c>
      <c r="AF115" s="11">
        <f>-'OddsRatio_working_3-way'!U115/(3*'OddsRatio_working_3-way'!X115^(1/3))*COS(('OddsRatio_working_3-way'!Y115)/3)</f>
        <v>0.53517399450475178</v>
      </c>
      <c r="AG115" s="11">
        <f>-'OddsRatio_working_3-way'!U115/(3*'OddsRatio_working_3-way'!X115^(1/3))*COS(('OddsRatio_working_3-way'!Y115+2*PI())/3)</f>
        <v>-0.43873520945238276</v>
      </c>
      <c r="AH115" s="11">
        <f>-'OddsRatio_working_3-way'!U115/(3*'OddsRatio_working_3-way'!X115^(1/3))*COS(('OddsRatio_working_3-way'!Y115+4*PI())/3)</f>
        <v>-9.6438785052369289E-2</v>
      </c>
      <c r="AI115" s="11">
        <f>'OddsRatio_working_3-way'!U115/(3*'OddsRatio_working_3-way'!X115^(1/3))*SIN(('OddsRatio_working_3-way'!Y115)/3)</f>
        <v>-0.19762493276999446</v>
      </c>
      <c r="AJ115" s="11">
        <f>'OddsRatio_working_3-way'!U115/(3*'OddsRatio_working_3-way'!X115^(1/3))*SIN(('OddsRatio_working_3-way'!Y115+2*PI())/3)</f>
        <v>-0.36466180830091161</v>
      </c>
      <c r="AK115" s="11">
        <f>'OddsRatio_working_3-way'!U115/(3*'OddsRatio_working_3-way'!X115^(1/3))*SIN(('OddsRatio_working_3-way'!Y115+4*PI())/3)</f>
        <v>0.56228674107090582</v>
      </c>
      <c r="AL115" s="11">
        <f>'OddsRatio_working_3-way'!Z115+'OddsRatio_working_3-way'!AF115</f>
        <v>1.0703479890095036</v>
      </c>
      <c r="AM115" s="11">
        <f>'OddsRatio_working_3-way'!AA115+'OddsRatio_working_3-way'!AG115</f>
        <v>-0.87747041890476563</v>
      </c>
      <c r="AN115" s="11">
        <f>'OddsRatio_working_3-way'!AB115+'OddsRatio_working_3-way'!AH115</f>
        <v>-0.1928775701047386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1.0703479890095036</v>
      </c>
      <c r="AS115" s="11">
        <f>IF(('OddsRatio_working_3-way'!X115=0),IF(Q115&gt;0,-Q115^(1/3),(-Q115)^(1/3)),'OddsRatio_working_3-way'!AM115-'OddsRatio_working_3-way'!R115/3)</f>
        <v>-0.87747041890476563</v>
      </c>
      <c r="AT115" s="11">
        <f>IF(('OddsRatio_working_3-way'!X115=0),IF(Q115&gt;0,-Q115^(1/3),(-Q115)^(1/3)),'OddsRatio_working_3-way'!AN115-'OddsRatio_working_3-way'!R115/3)</f>
        <v>-0.1928775701047386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2.66</v>
      </c>
      <c r="B116" s="4">
        <f>IF('True_Odds_Calculator_3-way'!B115="","",'True_Odds_Calculator_3-way'!B115)</f>
        <v>2.88</v>
      </c>
      <c r="C116" s="4">
        <f>IF('True_Odds_Calculator_3-way'!C115="","",'True_Odds_Calculator_3-way'!C115)</f>
        <v>3.12</v>
      </c>
      <c r="D116" s="9">
        <f t="shared" si="26"/>
        <v>0.36082383065678941</v>
      </c>
      <c r="E116" s="9">
        <f t="shared" si="27"/>
        <v>0.332645406739633</v>
      </c>
      <c r="F116" s="9">
        <f t="shared" si="28"/>
        <v>0.30653076260357753</v>
      </c>
      <c r="G116" s="9">
        <f t="shared" si="29"/>
        <v>1.0671298634728001</v>
      </c>
      <c r="H116" s="9">
        <f t="shared" si="30"/>
        <v>2.7714355733648479</v>
      </c>
      <c r="I116" s="9">
        <f t="shared" si="31"/>
        <v>3.0062041433288642</v>
      </c>
      <c r="J116" s="9">
        <f t="shared" si="32"/>
        <v>3.2623153105623368</v>
      </c>
      <c r="K116" s="11">
        <f t="shared" si="33"/>
        <v>0.37593984962406013</v>
      </c>
      <c r="L116" s="11">
        <f t="shared" si="34"/>
        <v>0.34722222222222221</v>
      </c>
      <c r="M116" s="11">
        <f t="shared" si="35"/>
        <v>0.32051282051282048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-0.27680445772551032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0.23680327956643743</v>
      </c>
      <c r="Q116" s="11">
        <f>2*'OddsRatio_working_3-way'!K116*'OddsRatio_working_3-way'!L116*'OddsRatio_working_3-way'!M116</f>
        <v>8.3676070518175757E-2</v>
      </c>
      <c r="R116" s="11">
        <f t="shared" si="36"/>
        <v>0</v>
      </c>
      <c r="S116" s="11">
        <f t="shared" si="37"/>
        <v>-0.85548940039564114</v>
      </c>
      <c r="T116" s="11">
        <f t="shared" si="38"/>
        <v>-0.3022930743447495</v>
      </c>
      <c r="U116" s="11">
        <f>'OddsRatio_working_3-way'!S116-'OddsRatio_working_3-way'!R116^2/3</f>
        <v>-0.85548940039564114</v>
      </c>
      <c r="V116" s="11">
        <f>'OddsRatio_working_3-way'!S116*'OddsRatio_working_3-way'!R116/3-2*'OddsRatio_working_3-way'!R116^3/27-'OddsRatio_working_3-way'!T116</f>
        <v>0.3022930743447495</v>
      </c>
      <c r="W116" s="11">
        <f>'OddsRatio_working_3-way'!V116^2+4*'OddsRatio_working_3-way'!U116^3/27</f>
        <v>-1.3744944239530849E-3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0.1522790179413708</v>
      </c>
      <c r="Y116" s="11">
        <f>IF('OddsRatio_working_3-way'!W116&gt;=0,IF('OddsRatio_working_3-way'!V116+SQRT('OddsRatio_working_3-way'!W116)&gt;0,0,PI()),ACOS('OddsRatio_working_3-way'!V116/(2*'OddsRatio_working_3-way'!X116)))</f>
        <v>0.12203373383259275</v>
      </c>
      <c r="Z116" s="11">
        <f>'OddsRatio_working_3-way'!X116^(1/3)*COS('OddsRatio_working_3-way'!Y116/3)</f>
        <v>0.53356493173640007</v>
      </c>
      <c r="AA116" s="11">
        <f>'OddsRatio_working_3-way'!X116^(1/3)*COS(('OddsRatio_working_3-way'!Y116+2*PI())/3)</f>
        <v>-0.28558932139373561</v>
      </c>
      <c r="AB116" s="11">
        <f>'OddsRatio_working_3-way'!X116^(1/3)*COS(('OddsRatio_working_3-way'!Y116+4*PI())/3)</f>
        <v>-0.24797561034266452</v>
      </c>
      <c r="AC116" s="11">
        <f>'OddsRatio_working_3-way'!X116^(1/3)*SIN('OddsRatio_working_3-way'!Y116/3)</f>
        <v>2.1716286200556687E-2</v>
      </c>
      <c r="AD116" s="11">
        <f>'OddsRatio_working_3-way'!X116^(1/3)*SIN(('OddsRatio_working_3-way'!Y116+2*PI())/3)</f>
        <v>0.45122264235195392</v>
      </c>
      <c r="AE116" s="11">
        <f>'OddsRatio_working_3-way'!X116^(1/3)*SIN(('OddsRatio_working_3-way'!Y116+4*PI())/3)</f>
        <v>-0.47293892855251057</v>
      </c>
      <c r="AF116" s="11">
        <f>-'OddsRatio_working_3-way'!U116/(3*'OddsRatio_working_3-way'!X116^(1/3))*COS(('OddsRatio_working_3-way'!Y116)/3)</f>
        <v>0.53356493173640007</v>
      </c>
      <c r="AG116" s="11">
        <f>-'OddsRatio_working_3-way'!U116/(3*'OddsRatio_working_3-way'!X116^(1/3))*COS(('OddsRatio_working_3-way'!Y116+2*PI())/3)</f>
        <v>-0.28558932139373561</v>
      </c>
      <c r="AH116" s="11">
        <f>-'OddsRatio_working_3-way'!U116/(3*'OddsRatio_working_3-way'!X116^(1/3))*COS(('OddsRatio_working_3-way'!Y116+4*PI())/3)</f>
        <v>-0.24797561034266452</v>
      </c>
      <c r="AI116" s="11">
        <f>'OddsRatio_working_3-way'!U116/(3*'OddsRatio_working_3-way'!X116^(1/3))*SIN(('OddsRatio_working_3-way'!Y116)/3)</f>
        <v>-2.1716286200556687E-2</v>
      </c>
      <c r="AJ116" s="11">
        <f>'OddsRatio_working_3-way'!U116/(3*'OddsRatio_working_3-way'!X116^(1/3))*SIN(('OddsRatio_working_3-way'!Y116+2*PI())/3)</f>
        <v>-0.45122264235195392</v>
      </c>
      <c r="AK116" s="11">
        <f>'OddsRatio_working_3-way'!U116/(3*'OddsRatio_working_3-way'!X116^(1/3))*SIN(('OddsRatio_working_3-way'!Y116+4*PI())/3)</f>
        <v>0.47293892855251057</v>
      </c>
      <c r="AL116" s="11">
        <f>'OddsRatio_working_3-way'!Z116+'OddsRatio_working_3-way'!AF116</f>
        <v>1.0671298634728001</v>
      </c>
      <c r="AM116" s="11">
        <f>'OddsRatio_working_3-way'!AA116+'OddsRatio_working_3-way'!AG116</f>
        <v>-0.57117864278747121</v>
      </c>
      <c r="AN116" s="11">
        <f>'OddsRatio_working_3-way'!AB116+'OddsRatio_working_3-way'!AH116</f>
        <v>-0.49595122068532904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1.0671298634728001</v>
      </c>
      <c r="AS116" s="11">
        <f>IF(('OddsRatio_working_3-way'!X116=0),IF(Q116&gt;0,-Q116^(1/3),(-Q116)^(1/3)),'OddsRatio_working_3-way'!AM116-'OddsRatio_working_3-way'!R116/3)</f>
        <v>-0.57117864278747121</v>
      </c>
      <c r="AT116" s="11">
        <f>IF(('OddsRatio_working_3-way'!X116=0),IF(Q116&gt;0,-Q116^(1/3),(-Q116)^(1/3)),'OddsRatio_working_3-way'!AN116-'OddsRatio_working_3-way'!R116/3)</f>
        <v>-0.49595122068532904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5.15</v>
      </c>
      <c r="B117" s="4">
        <f>IF('True_Odds_Calculator_3-way'!B116="","",'True_Odds_Calculator_3-way'!B116)</f>
        <v>3.38</v>
      </c>
      <c r="C117" s="4">
        <f>IF('True_Odds_Calculator_3-way'!C116="","",'True_Odds_Calculator_3-way'!C116)</f>
        <v>1.79</v>
      </c>
      <c r="D117" s="9">
        <f t="shared" si="26"/>
        <v>0.18189208038445523</v>
      </c>
      <c r="E117" s="9">
        <f t="shared" si="27"/>
        <v>0.27937320006626576</v>
      </c>
      <c r="F117" s="9">
        <f t="shared" si="28"/>
        <v>0.53873471954927887</v>
      </c>
      <c r="G117" s="9">
        <f t="shared" si="29"/>
        <v>1.0837989100179892</v>
      </c>
      <c r="H117" s="9">
        <f t="shared" si="30"/>
        <v>5.4977654765746555</v>
      </c>
      <c r="I117" s="9">
        <f t="shared" si="31"/>
        <v>3.5794414058428137</v>
      </c>
      <c r="J117" s="9">
        <f t="shared" si="32"/>
        <v>1.8562011389142119</v>
      </c>
      <c r="K117" s="11">
        <f t="shared" si="33"/>
        <v>0.1941747572815534</v>
      </c>
      <c r="L117" s="11">
        <f t="shared" si="34"/>
        <v>0.29585798816568049</v>
      </c>
      <c r="M117" s="11">
        <f t="shared" si="35"/>
        <v>0.55865921787709494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-0.25042355977640784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0.23492764260701643</v>
      </c>
      <c r="Q117" s="11">
        <f>2*'OddsRatio_working_3-way'!K117*'OddsRatio_working_3-way'!L117*'OddsRatio_working_3-way'!M117</f>
        <v>6.4187880493720331E-2</v>
      </c>
      <c r="R117" s="11">
        <f t="shared" si="36"/>
        <v>0</v>
      </c>
      <c r="S117" s="11">
        <f t="shared" si="37"/>
        <v>-0.93812116885796593</v>
      </c>
      <c r="T117" s="11">
        <f t="shared" si="38"/>
        <v>-0.25631725925081034</v>
      </c>
      <c r="U117" s="11">
        <f>'OddsRatio_working_3-way'!S117-'OddsRatio_working_3-way'!R117^2/3</f>
        <v>-0.93812116885796593</v>
      </c>
      <c r="V117" s="11">
        <f>'OddsRatio_working_3-way'!S117*'OddsRatio_working_3-way'!R117/3-2*'OddsRatio_working_3-way'!R117^3/27-'OddsRatio_working_3-way'!T117</f>
        <v>0.25631725925081034</v>
      </c>
      <c r="W117" s="11">
        <f>'OddsRatio_working_3-way'!V117^2+4*'OddsRatio_working_3-way'!U117^3/27</f>
        <v>-5.6614580001949619E-2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0.17486646147260251</v>
      </c>
      <c r="Y117" s="11">
        <f>IF('OddsRatio_working_3-way'!W117&gt;=0,IF('OddsRatio_working_3-way'!V117+SQRT('OddsRatio_working_3-way'!W117)&gt;0,0,PI()),ACOS('OddsRatio_working_3-way'!V117/(2*'OddsRatio_working_3-way'!X117)))</f>
        <v>0.74822991368385205</v>
      </c>
      <c r="Z117" s="11">
        <f>'OddsRatio_working_3-way'!X117^(1/3)*COS('OddsRatio_working_3-way'!Y117/3)</f>
        <v>0.54189945500899461</v>
      </c>
      <c r="AA117" s="11">
        <f>'OddsRatio_working_3-way'!X117^(1/3)*COS(('OddsRatio_working_3-way'!Y117+2*PI())/3)</f>
        <v>-0.3904864486834197</v>
      </c>
      <c r="AB117" s="11">
        <f>'OddsRatio_working_3-way'!X117^(1/3)*COS(('OddsRatio_working_3-way'!Y117+4*PI())/3)</f>
        <v>-0.15141300632557486</v>
      </c>
      <c r="AC117" s="11">
        <f>'OddsRatio_working_3-way'!X117^(1/3)*SIN('OddsRatio_working_3-way'!Y117/3)</f>
        <v>0.13802911630139217</v>
      </c>
      <c r="AD117" s="11">
        <f>'OddsRatio_working_3-way'!X117^(1/3)*SIN(('OddsRatio_working_3-way'!Y117+2*PI())/3)</f>
        <v>0.4002841361840358</v>
      </c>
      <c r="AE117" s="11">
        <f>'OddsRatio_working_3-way'!X117^(1/3)*SIN(('OddsRatio_working_3-way'!Y117+4*PI())/3)</f>
        <v>-0.53831325248542794</v>
      </c>
      <c r="AF117" s="11">
        <f>-'OddsRatio_working_3-way'!U117/(3*'OddsRatio_working_3-way'!X117^(1/3))*COS(('OddsRatio_working_3-way'!Y117)/3)</f>
        <v>0.5418994550089945</v>
      </c>
      <c r="AG117" s="11">
        <f>-'OddsRatio_working_3-way'!U117/(3*'OddsRatio_working_3-way'!X117^(1/3))*COS(('OddsRatio_working_3-way'!Y117+2*PI())/3)</f>
        <v>-0.39048644868341964</v>
      </c>
      <c r="AH117" s="11">
        <f>-'OddsRatio_working_3-way'!U117/(3*'OddsRatio_working_3-way'!X117^(1/3))*COS(('OddsRatio_working_3-way'!Y117+4*PI())/3)</f>
        <v>-0.15141300632557481</v>
      </c>
      <c r="AI117" s="11">
        <f>'OddsRatio_working_3-way'!U117/(3*'OddsRatio_working_3-way'!X117^(1/3))*SIN(('OddsRatio_working_3-way'!Y117)/3)</f>
        <v>-0.13802911630139214</v>
      </c>
      <c r="AJ117" s="11">
        <f>'OddsRatio_working_3-way'!U117/(3*'OddsRatio_working_3-way'!X117^(1/3))*SIN(('OddsRatio_working_3-way'!Y117+2*PI())/3)</f>
        <v>-0.40028413618403574</v>
      </c>
      <c r="AK117" s="11">
        <f>'OddsRatio_working_3-way'!U117/(3*'OddsRatio_working_3-way'!X117^(1/3))*SIN(('OddsRatio_working_3-way'!Y117+4*PI())/3)</f>
        <v>0.53831325248542783</v>
      </c>
      <c r="AL117" s="11">
        <f>'OddsRatio_working_3-way'!Z117+'OddsRatio_working_3-way'!AF117</f>
        <v>1.0837989100179892</v>
      </c>
      <c r="AM117" s="11">
        <f>'OddsRatio_working_3-way'!AA117+'OddsRatio_working_3-way'!AG117</f>
        <v>-0.78097289736683928</v>
      </c>
      <c r="AN117" s="11">
        <f>'OddsRatio_working_3-way'!AB117+'OddsRatio_working_3-way'!AH117</f>
        <v>-0.30282601265114967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1.0837989100179892</v>
      </c>
      <c r="AS117" s="11">
        <f>IF(('OddsRatio_working_3-way'!X117=0),IF(Q117&gt;0,-Q117^(1/3),(-Q117)^(1/3)),'OddsRatio_working_3-way'!AM117-'OddsRatio_working_3-way'!R117/3)</f>
        <v>-0.78097289736683928</v>
      </c>
      <c r="AT117" s="11">
        <f>IF(('OddsRatio_working_3-way'!X117=0),IF(Q117&gt;0,-Q117^(1/3),(-Q117)^(1/3)),'OddsRatio_working_3-way'!AN117-'OddsRatio_working_3-way'!R117/3)</f>
        <v>-0.30282601265114967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3.39</v>
      </c>
      <c r="B118" s="4">
        <f>IF('True_Odds_Calculator_3-way'!B117="","",'True_Odds_Calculator_3-way'!B117)</f>
        <v>3.07</v>
      </c>
      <c r="C118" s="4">
        <f>IF('True_Odds_Calculator_3-way'!C117="","",'True_Odds_Calculator_3-way'!C117)</f>
        <v>2.4300000000000002</v>
      </c>
      <c r="D118" s="9">
        <f t="shared" si="26"/>
        <v>0.28499941335851725</v>
      </c>
      <c r="E118" s="9">
        <f t="shared" si="27"/>
        <v>0.31517150522511261</v>
      </c>
      <c r="F118" s="9">
        <f t="shared" si="28"/>
        <v>0.39982908141637025</v>
      </c>
      <c r="G118" s="9">
        <f t="shared" si="29"/>
        <v>1.049698390068861</v>
      </c>
      <c r="H118" s="9">
        <f t="shared" si="30"/>
        <v>3.5087791522645775</v>
      </c>
      <c r="I118" s="9">
        <f t="shared" si="31"/>
        <v>3.1728756674425425</v>
      </c>
      <c r="J118" s="9">
        <f t="shared" si="32"/>
        <v>2.5010686977984711</v>
      </c>
      <c r="K118" s="11">
        <f t="shared" si="33"/>
        <v>0.29498525073746312</v>
      </c>
      <c r="L118" s="11">
        <f t="shared" si="34"/>
        <v>0.32573289902280134</v>
      </c>
      <c r="M118" s="11">
        <f t="shared" si="35"/>
        <v>0.41152263374485593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-0.2797434564271305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0.23290078240823286</v>
      </c>
      <c r="Q118" s="11">
        <f>2*'OddsRatio_working_3-way'!K118*'OddsRatio_working_3-way'!L118*'OddsRatio_working_3-way'!M118</f>
        <v>7.908345752401795E-2</v>
      </c>
      <c r="R118" s="11">
        <f t="shared" si="36"/>
        <v>0</v>
      </c>
      <c r="S118" s="11">
        <f t="shared" si="37"/>
        <v>-0.83255131463244958</v>
      </c>
      <c r="T118" s="11">
        <f t="shared" si="38"/>
        <v>-0.28269993705685892</v>
      </c>
      <c r="U118" s="11">
        <f>'OddsRatio_working_3-way'!S118-'OddsRatio_working_3-way'!R118^2/3</f>
        <v>-0.83255131463244958</v>
      </c>
      <c r="V118" s="11">
        <f>'OddsRatio_working_3-way'!S118*'OddsRatio_working_3-way'!R118/3-2*'OddsRatio_working_3-way'!R118^3/27-'OddsRatio_working_3-way'!T118</f>
        <v>0.28269993705685892</v>
      </c>
      <c r="W118" s="11">
        <f>'OddsRatio_working_3-way'!V118^2+4*'OddsRatio_working_3-way'!U118^3/27</f>
        <v>-5.5734902520091639E-3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0.14619571185910443</v>
      </c>
      <c r="Y118" s="11">
        <f>IF('OddsRatio_working_3-way'!W118&gt;=0,IF('OddsRatio_working_3-way'!V118+SQRT('OddsRatio_working_3-way'!W118)&gt;0,0,PI()),ACOS('OddsRatio_working_3-way'!V118/(2*'OddsRatio_working_3-way'!X118)))</f>
        <v>0.25818726663650082</v>
      </c>
      <c r="Z118" s="11">
        <f>'OddsRatio_working_3-way'!X118^(1/3)*COS('OddsRatio_working_3-way'!Y118/3)</f>
        <v>0.5248491950344305</v>
      </c>
      <c r="AA118" s="11">
        <f>'OddsRatio_working_3-way'!X118^(1/3)*COS(('OddsRatio_working_3-way'!Y118+2*PI())/3)</f>
        <v>-0.30163965217604671</v>
      </c>
      <c r="AB118" s="11">
        <f>'OddsRatio_working_3-way'!X118^(1/3)*COS(('OddsRatio_working_3-way'!Y118+4*PI())/3)</f>
        <v>-0.22320954285838365</v>
      </c>
      <c r="AC118" s="11">
        <f>'OddsRatio_working_3-way'!X118^(1/3)*SIN('OddsRatio_working_3-way'!Y118/3)</f>
        <v>4.5281644727124558E-2</v>
      </c>
      <c r="AD118" s="11">
        <f>'OddsRatio_working_3-way'!X118^(1/3)*SIN(('OddsRatio_working_3-way'!Y118+2*PI())/3)</f>
        <v>0.43189191369206803</v>
      </c>
      <c r="AE118" s="11">
        <f>'OddsRatio_working_3-way'!X118^(1/3)*SIN(('OddsRatio_working_3-way'!Y118+4*PI())/3)</f>
        <v>-0.47717355841919257</v>
      </c>
      <c r="AF118" s="11">
        <f>-'OddsRatio_working_3-way'!U118/(3*'OddsRatio_working_3-way'!X118^(1/3))*COS(('OddsRatio_working_3-way'!Y118)/3)</f>
        <v>0.52484919503443039</v>
      </c>
      <c r="AG118" s="11">
        <f>-'OddsRatio_working_3-way'!U118/(3*'OddsRatio_working_3-way'!X118^(1/3))*COS(('OddsRatio_working_3-way'!Y118+2*PI())/3)</f>
        <v>-0.30163965217604666</v>
      </c>
      <c r="AH118" s="11">
        <f>-'OddsRatio_working_3-way'!U118/(3*'OddsRatio_working_3-way'!X118^(1/3))*COS(('OddsRatio_working_3-way'!Y118+4*PI())/3)</f>
        <v>-0.2232095428583836</v>
      </c>
      <c r="AI118" s="11">
        <f>'OddsRatio_working_3-way'!U118/(3*'OddsRatio_working_3-way'!X118^(1/3))*SIN(('OddsRatio_working_3-way'!Y118)/3)</f>
        <v>-4.5281644727124551E-2</v>
      </c>
      <c r="AJ118" s="11">
        <f>'OddsRatio_working_3-way'!U118/(3*'OddsRatio_working_3-way'!X118^(1/3))*SIN(('OddsRatio_working_3-way'!Y118+2*PI())/3)</f>
        <v>-0.43189191369206792</v>
      </c>
      <c r="AK118" s="11">
        <f>'OddsRatio_working_3-way'!U118/(3*'OddsRatio_working_3-way'!X118^(1/3))*SIN(('OddsRatio_working_3-way'!Y118+4*PI())/3)</f>
        <v>0.47717355841919246</v>
      </c>
      <c r="AL118" s="11">
        <f>'OddsRatio_working_3-way'!Z118+'OddsRatio_working_3-way'!AF118</f>
        <v>1.049698390068861</v>
      </c>
      <c r="AM118" s="11">
        <f>'OddsRatio_working_3-way'!AA118+'OddsRatio_working_3-way'!AG118</f>
        <v>-0.60327930435209343</v>
      </c>
      <c r="AN118" s="11">
        <f>'OddsRatio_working_3-way'!AB118+'OddsRatio_working_3-way'!AH118</f>
        <v>-0.44641908571676725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1.049698390068861</v>
      </c>
      <c r="AS118" s="11">
        <f>IF(('OddsRatio_working_3-way'!X118=0),IF(Q118&gt;0,-Q118^(1/3),(-Q118)^(1/3)),'OddsRatio_working_3-way'!AM118-'OddsRatio_working_3-way'!R118/3)</f>
        <v>-0.60327930435209343</v>
      </c>
      <c r="AT118" s="11">
        <f>IF(('OddsRatio_working_3-way'!X118=0),IF(Q118&gt;0,-Q118^(1/3),(-Q118)^(1/3)),'OddsRatio_working_3-way'!AN118-'OddsRatio_working_3-way'!R118/3)</f>
        <v>-0.44641908571676725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2.54</v>
      </c>
      <c r="B119" s="4">
        <f>IF('True_Odds_Calculator_3-way'!B118="","",'True_Odds_Calculator_3-way'!B118)</f>
        <v>3.32</v>
      </c>
      <c r="C119" s="4">
        <f>IF('True_Odds_Calculator_3-way'!C118="","",'True_Odds_Calculator_3-way'!C118)</f>
        <v>2.86</v>
      </c>
      <c r="D119" s="9">
        <f t="shared" si="26"/>
        <v>0.37793600241526903</v>
      </c>
      <c r="E119" s="9">
        <f t="shared" si="27"/>
        <v>0.28738820529820824</v>
      </c>
      <c r="F119" s="9">
        <f t="shared" si="28"/>
        <v>0.33467579228652289</v>
      </c>
      <c r="G119" s="9">
        <f t="shared" si="29"/>
        <v>1.0687991040490146</v>
      </c>
      <c r="H119" s="9">
        <f t="shared" si="30"/>
        <v>2.6459506202354826</v>
      </c>
      <c r="I119" s="9">
        <f t="shared" si="31"/>
        <v>3.4796139213937134</v>
      </c>
      <c r="J119" s="9">
        <f t="shared" si="32"/>
        <v>2.9879663335311664</v>
      </c>
      <c r="K119" s="11">
        <f t="shared" si="33"/>
        <v>0.39370078740157477</v>
      </c>
      <c r="L119" s="11">
        <f t="shared" si="34"/>
        <v>0.30120481927710846</v>
      </c>
      <c r="M119" s="11">
        <f t="shared" si="35"/>
        <v>0.34965034965034969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-0.27553946859515599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0.23716914903709324</v>
      </c>
      <c r="Q119" s="11">
        <f>2*'OddsRatio_working_3-way'!K119*'OddsRatio_working_3-way'!L119*'OddsRatio_working_3-way'!M119</f>
        <v>8.2926275887095557E-2</v>
      </c>
      <c r="R119" s="11">
        <f t="shared" si="36"/>
        <v>0</v>
      </c>
      <c r="S119" s="11">
        <f t="shared" si="37"/>
        <v>-0.86074474283595503</v>
      </c>
      <c r="T119" s="11">
        <f t="shared" si="38"/>
        <v>-0.30095970029229202</v>
      </c>
      <c r="U119" s="11">
        <f>'OddsRatio_working_3-way'!S119-'OddsRatio_working_3-way'!R119^2/3</f>
        <v>-0.86074474283595503</v>
      </c>
      <c r="V119" s="11">
        <f>'OddsRatio_working_3-way'!S119*'OddsRatio_working_3-way'!R119/3-2*'OddsRatio_working_3-way'!R119^3/27-'OddsRatio_working_3-way'!T119</f>
        <v>0.30095970029229202</v>
      </c>
      <c r="W119" s="11">
        <f>'OddsRatio_working_3-way'!V119^2+4*'OddsRatio_working_3-way'!U119^3/27</f>
        <v>-3.8987946212423741E-3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0.15368436470674937</v>
      </c>
      <c r="Y119" s="11">
        <f>IF('OddsRatio_working_3-way'!W119&gt;=0,IF('OddsRatio_working_3-way'!V119+SQRT('OddsRatio_working_3-way'!W119)&gt;0,0,PI()),ACOS('OddsRatio_working_3-way'!V119/(2*'OddsRatio_working_3-way'!X119)))</f>
        <v>0.20456852488219956</v>
      </c>
      <c r="Z119" s="11">
        <f>'OddsRatio_working_3-way'!X119^(1/3)*COS('OddsRatio_working_3-way'!Y119/3)</f>
        <v>0.53439955202450728</v>
      </c>
      <c r="AA119" s="11">
        <f>'OddsRatio_working_3-way'!X119^(1/3)*COS(('OddsRatio_working_3-way'!Y119+2*PI())/3)</f>
        <v>-0.2988071296818221</v>
      </c>
      <c r="AB119" s="11">
        <f>'OddsRatio_working_3-way'!X119^(1/3)*COS(('OddsRatio_working_3-way'!Y119+4*PI())/3)</f>
        <v>-0.23559242234268532</v>
      </c>
      <c r="AC119" s="11">
        <f>'OddsRatio_working_3-way'!X119^(1/3)*SIN('OddsRatio_working_3-way'!Y119/3)</f>
        <v>3.6497028298994108E-2</v>
      </c>
      <c r="AD119" s="11">
        <f>'OddsRatio_working_3-way'!X119^(1/3)*SIN(('OddsRatio_working_3-way'!Y119+2*PI())/3)</f>
        <v>0.44455507367475</v>
      </c>
      <c r="AE119" s="11">
        <f>'OddsRatio_working_3-way'!X119^(1/3)*SIN(('OddsRatio_working_3-way'!Y119+4*PI())/3)</f>
        <v>-0.48105210197374404</v>
      </c>
      <c r="AF119" s="11">
        <f>-'OddsRatio_working_3-way'!U119/(3*'OddsRatio_working_3-way'!X119^(1/3))*COS(('OddsRatio_working_3-way'!Y119)/3)</f>
        <v>0.5343995520245074</v>
      </c>
      <c r="AG119" s="11">
        <f>-'OddsRatio_working_3-way'!U119/(3*'OddsRatio_working_3-way'!X119^(1/3))*COS(('OddsRatio_working_3-way'!Y119+2*PI())/3)</f>
        <v>-0.29880712968182216</v>
      </c>
      <c r="AH119" s="11">
        <f>-'OddsRatio_working_3-way'!U119/(3*'OddsRatio_working_3-way'!X119^(1/3))*COS(('OddsRatio_working_3-way'!Y119+4*PI())/3)</f>
        <v>-0.23559242234268538</v>
      </c>
      <c r="AI119" s="11">
        <f>'OddsRatio_working_3-way'!U119/(3*'OddsRatio_working_3-way'!X119^(1/3))*SIN(('OddsRatio_working_3-way'!Y119)/3)</f>
        <v>-3.6497028298994122E-2</v>
      </c>
      <c r="AJ119" s="11">
        <f>'OddsRatio_working_3-way'!U119/(3*'OddsRatio_working_3-way'!X119^(1/3))*SIN(('OddsRatio_working_3-way'!Y119+2*PI())/3)</f>
        <v>-0.44455507367475011</v>
      </c>
      <c r="AK119" s="11">
        <f>'OddsRatio_working_3-way'!U119/(3*'OddsRatio_working_3-way'!X119^(1/3))*SIN(('OddsRatio_working_3-way'!Y119+4*PI())/3)</f>
        <v>0.48105210197374415</v>
      </c>
      <c r="AL119" s="11">
        <f>'OddsRatio_working_3-way'!Z119+'OddsRatio_working_3-way'!AF119</f>
        <v>1.0687991040490146</v>
      </c>
      <c r="AM119" s="11">
        <f>'OddsRatio_working_3-way'!AA119+'OddsRatio_working_3-way'!AG119</f>
        <v>-0.59761425936364421</v>
      </c>
      <c r="AN119" s="11">
        <f>'OddsRatio_working_3-way'!AB119+'OddsRatio_working_3-way'!AH119</f>
        <v>-0.4711848446853707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1.0687991040490146</v>
      </c>
      <c r="AS119" s="11">
        <f>IF(('OddsRatio_working_3-way'!X119=0),IF(Q119&gt;0,-Q119^(1/3),(-Q119)^(1/3)),'OddsRatio_working_3-way'!AM119-'OddsRatio_working_3-way'!R119/3)</f>
        <v>-0.59761425936364421</v>
      </c>
      <c r="AT119" s="11">
        <f>IF(('OddsRatio_working_3-way'!X119=0),IF(Q119&gt;0,-Q119^(1/3),(-Q119)^(1/3)),'OddsRatio_working_3-way'!AN119-'OddsRatio_working_3-way'!R119/3)</f>
        <v>-0.4711848446853707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2.87</v>
      </c>
      <c r="B120" s="4">
        <f>IF('True_Odds_Calculator_3-way'!B119="","",'True_Odds_Calculator_3-way'!B119)</f>
        <v>3.04</v>
      </c>
      <c r="C120" s="4">
        <f>IF('True_Odds_Calculator_3-way'!C119="","",'True_Odds_Calculator_3-way'!C119)</f>
        <v>2.73</v>
      </c>
      <c r="D120" s="9">
        <f t="shared" si="26"/>
        <v>0.33384646756049458</v>
      </c>
      <c r="E120" s="9">
        <f t="shared" si="27"/>
        <v>0.31478337165322096</v>
      </c>
      <c r="F120" s="9">
        <f t="shared" si="28"/>
        <v>0.3513701607862843</v>
      </c>
      <c r="G120" s="9">
        <f t="shared" si="29"/>
        <v>1.0670528825188073</v>
      </c>
      <c r="H120" s="9">
        <f t="shared" si="30"/>
        <v>2.9953888903101697</v>
      </c>
      <c r="I120" s="9">
        <f t="shared" si="31"/>
        <v>3.1767878803383662</v>
      </c>
      <c r="J120" s="9">
        <f t="shared" si="32"/>
        <v>2.8460014867575372</v>
      </c>
      <c r="K120" s="11">
        <f t="shared" si="33"/>
        <v>0.34843205574912889</v>
      </c>
      <c r="L120" s="11">
        <f t="shared" si="34"/>
        <v>0.32894736842105265</v>
      </c>
      <c r="M120" s="11">
        <f t="shared" si="35"/>
        <v>0.36630036630036628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-0.27707653615410799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0.23678870185380366</v>
      </c>
      <c r="Q120" s="11">
        <f>2*'OddsRatio_working_3-way'!K120*'OddsRatio_working_3-way'!L120*'OddsRatio_working_3-way'!M120</f>
        <v>8.3967624770852345E-2</v>
      </c>
      <c r="R120" s="11">
        <f t="shared" si="36"/>
        <v>0</v>
      </c>
      <c r="S120" s="11">
        <f t="shared" si="37"/>
        <v>-0.85459673034927608</v>
      </c>
      <c r="T120" s="11">
        <f t="shared" si="38"/>
        <v>-0.30304848593945954</v>
      </c>
      <c r="U120" s="11">
        <f>'OddsRatio_working_3-way'!S120-'OddsRatio_working_3-way'!R120^2/3</f>
        <v>-0.85459673034927608</v>
      </c>
      <c r="V120" s="11">
        <f>'OddsRatio_working_3-way'!S120*'OddsRatio_working_3-way'!R120/3-2*'OddsRatio_working_3-way'!R120^3/27-'OddsRatio_working_3-way'!T120</f>
        <v>0.30304848593945954</v>
      </c>
      <c r="W120" s="11">
        <f>'OddsRatio_working_3-way'!V120^2+4*'OddsRatio_working_3-way'!U120^3/27</f>
        <v>-6.2715464860135794E-4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0.15204073424480705</v>
      </c>
      <c r="Y120" s="11">
        <f>IF('OddsRatio_working_3-way'!W120&gt;=0,IF('OddsRatio_working_3-way'!V120+SQRT('OddsRatio_working_3-way'!W120)&gt;0,0,PI()),ACOS('OddsRatio_working_3-way'!V120/(2*'OddsRatio_working_3-way'!X120)))</f>
        <v>8.2449786187664964E-2</v>
      </c>
      <c r="Z120" s="11">
        <f>'OddsRatio_working_3-way'!X120^(1/3)*COS('OddsRatio_working_3-way'!Y120/3)</f>
        <v>0.53352644125940363</v>
      </c>
      <c r="AA120" s="11">
        <f>'OddsRatio_working_3-way'!X120^(1/3)*COS(('OddsRatio_working_3-way'!Y120+2*PI())/3)</f>
        <v>-0.27946498999959901</v>
      </c>
      <c r="AB120" s="11">
        <f>'OddsRatio_working_3-way'!X120^(1/3)*COS(('OddsRatio_working_3-way'!Y120+4*PI())/3)</f>
        <v>-0.25406145125980478</v>
      </c>
      <c r="AC120" s="11">
        <f>'OddsRatio_working_3-way'!X120^(1/3)*SIN('OddsRatio_working_3-way'!Y120/3)</f>
        <v>1.4666739929789487E-2</v>
      </c>
      <c r="AD120" s="11">
        <f>'OddsRatio_working_3-way'!X120^(1/3)*SIN(('OddsRatio_working_3-way'!Y120+2*PI())/3)</f>
        <v>0.45471408175645495</v>
      </c>
      <c r="AE120" s="11">
        <f>'OddsRatio_working_3-way'!X120^(1/3)*SIN(('OddsRatio_working_3-way'!Y120+4*PI())/3)</f>
        <v>-0.46938082168624423</v>
      </c>
      <c r="AF120" s="11">
        <f>-'OddsRatio_working_3-way'!U120/(3*'OddsRatio_working_3-way'!X120^(1/3))*COS(('OddsRatio_working_3-way'!Y120)/3)</f>
        <v>0.53352644125940374</v>
      </c>
      <c r="AG120" s="11">
        <f>-'OddsRatio_working_3-way'!U120/(3*'OddsRatio_working_3-way'!X120^(1/3))*COS(('OddsRatio_working_3-way'!Y120+2*PI())/3)</f>
        <v>-0.27946498999959907</v>
      </c>
      <c r="AH120" s="11">
        <f>-'OddsRatio_working_3-way'!U120/(3*'OddsRatio_working_3-way'!X120^(1/3))*COS(('OddsRatio_working_3-way'!Y120+4*PI())/3)</f>
        <v>-0.25406145125980484</v>
      </c>
      <c r="AI120" s="11">
        <f>'OddsRatio_working_3-way'!U120/(3*'OddsRatio_working_3-way'!X120^(1/3))*SIN(('OddsRatio_working_3-way'!Y120)/3)</f>
        <v>-1.466673992978949E-2</v>
      </c>
      <c r="AJ120" s="11">
        <f>'OddsRatio_working_3-way'!U120/(3*'OddsRatio_working_3-way'!X120^(1/3))*SIN(('OddsRatio_working_3-way'!Y120+2*PI())/3)</f>
        <v>-0.45471408175645506</v>
      </c>
      <c r="AK120" s="11">
        <f>'OddsRatio_working_3-way'!U120/(3*'OddsRatio_working_3-way'!X120^(1/3))*SIN(('OddsRatio_working_3-way'!Y120+4*PI())/3)</f>
        <v>0.46938082168624434</v>
      </c>
      <c r="AL120" s="11">
        <f>'OddsRatio_working_3-way'!Z120+'OddsRatio_working_3-way'!AF120</f>
        <v>1.0670528825188073</v>
      </c>
      <c r="AM120" s="11">
        <f>'OddsRatio_working_3-way'!AA120+'OddsRatio_working_3-way'!AG120</f>
        <v>-0.55892997999919802</v>
      </c>
      <c r="AN120" s="11">
        <f>'OddsRatio_working_3-way'!AB120+'OddsRatio_working_3-way'!AH120</f>
        <v>-0.50812290251960968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1.0670528825188073</v>
      </c>
      <c r="AS120" s="11">
        <f>IF(('OddsRatio_working_3-way'!X120=0),IF(Q120&gt;0,-Q120^(1/3),(-Q120)^(1/3)),'OddsRatio_working_3-way'!AM120-'OddsRatio_working_3-way'!R120/3)</f>
        <v>-0.55892997999919802</v>
      </c>
      <c r="AT120" s="11">
        <f>IF(('OddsRatio_working_3-way'!X120=0),IF(Q120&gt;0,-Q120^(1/3),(-Q120)^(1/3)),'OddsRatio_working_3-way'!AN120-'OddsRatio_working_3-way'!R120/3)</f>
        <v>-0.50812290251960968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2.4300000000000002</v>
      </c>
      <c r="B121" s="4">
        <f>IF('True_Odds_Calculator_3-way'!B120="","",'True_Odds_Calculator_3-way'!B120)</f>
        <v>3.07</v>
      </c>
      <c r="C121" s="4">
        <f>IF('True_Odds_Calculator_3-way'!C120="","",'True_Odds_Calculator_3-way'!C120)</f>
        <v>3.26</v>
      </c>
      <c r="D121" s="9">
        <f t="shared" si="26"/>
        <v>0.39565950909852904</v>
      </c>
      <c r="E121" s="9">
        <f t="shared" si="27"/>
        <v>0.31142667113895367</v>
      </c>
      <c r="F121" s="9">
        <f t="shared" si="28"/>
        <v>0.29291381976251724</v>
      </c>
      <c r="G121" s="9">
        <f t="shared" si="29"/>
        <v>1.0681298393813776</v>
      </c>
      <c r="H121" s="9">
        <f t="shared" si="30"/>
        <v>2.5274256703153699</v>
      </c>
      <c r="I121" s="9">
        <f t="shared" si="31"/>
        <v>3.2110287675194518</v>
      </c>
      <c r="J121" s="9">
        <f t="shared" si="32"/>
        <v>3.4139734370019137</v>
      </c>
      <c r="K121" s="11">
        <f t="shared" si="33"/>
        <v>0.41152263374485593</v>
      </c>
      <c r="L121" s="11">
        <f t="shared" si="34"/>
        <v>0.32573289902280134</v>
      </c>
      <c r="M121" s="11">
        <f t="shared" si="35"/>
        <v>0.30674846625766872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-0.27507591922771479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0.23684282591978284</v>
      </c>
      <c r="Q121" s="11">
        <f>2*'OddsRatio_working_3-way'!K121*'OddsRatio_working_3-way'!L121*'OddsRatio_working_3-way'!M121</f>
        <v>8.2237092333257933E-2</v>
      </c>
      <c r="R121" s="11">
        <f t="shared" si="36"/>
        <v>0</v>
      </c>
      <c r="S121" s="11">
        <f t="shared" si="37"/>
        <v>-0.86100894103972203</v>
      </c>
      <c r="T121" s="11">
        <f t="shared" si="38"/>
        <v>-0.29896143786101465</v>
      </c>
      <c r="U121" s="11">
        <f>'OddsRatio_working_3-way'!S121-'OddsRatio_working_3-way'!R121^2/3</f>
        <v>-0.86100894103972203</v>
      </c>
      <c r="V121" s="11">
        <f>'OddsRatio_working_3-way'!S121*'OddsRatio_working_3-way'!R121/3-2*'OddsRatio_working_3-way'!R121^3/27-'OddsRatio_working_3-way'!T121</f>
        <v>0.29896143786101465</v>
      </c>
      <c r="W121" s="11">
        <f>'OddsRatio_working_3-way'!V121^2+4*'OddsRatio_working_3-way'!U121^3/27</f>
        <v>-5.1846165606694583E-3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0.15375512827918519</v>
      </c>
      <c r="Y121" s="11">
        <f>IF('OddsRatio_working_3-way'!W121&gt;=0,IF('OddsRatio_working_3-way'!V121+SQRT('OddsRatio_working_3-way'!W121)&gt;0,0,PI()),ACOS('OddsRatio_working_3-way'!V121/(2*'OddsRatio_working_3-way'!X121)))</f>
        <v>0.23634669595763036</v>
      </c>
      <c r="Z121" s="11">
        <f>'OddsRatio_working_3-way'!X121^(1/3)*COS('OddsRatio_working_3-way'!Y121/3)</f>
        <v>0.53406491969068881</v>
      </c>
      <c r="AA121" s="11">
        <f>'OddsRatio_working_3-way'!X121^(1/3)*COS(('OddsRatio_working_3-way'!Y121+2*PI())/3)</f>
        <v>-0.30354590157252381</v>
      </c>
      <c r="AB121" s="11">
        <f>'OddsRatio_working_3-way'!X121^(1/3)*COS(('OddsRatio_working_3-way'!Y121+4*PI())/3)</f>
        <v>-0.23051901811816508</v>
      </c>
      <c r="AC121" s="11">
        <f>'OddsRatio_working_3-way'!X121^(1/3)*SIN('OddsRatio_working_3-way'!Y121/3)</f>
        <v>4.2162090820453475E-2</v>
      </c>
      <c r="AD121" s="11">
        <f>'OddsRatio_working_3-way'!X121^(1/3)*SIN(('OddsRatio_working_3-way'!Y121+2*PI())/3)</f>
        <v>0.4414327423120058</v>
      </c>
      <c r="AE121" s="11">
        <f>'OddsRatio_working_3-way'!X121^(1/3)*SIN(('OddsRatio_working_3-way'!Y121+4*PI())/3)</f>
        <v>-0.48359483313245927</v>
      </c>
      <c r="AF121" s="11">
        <f>-'OddsRatio_working_3-way'!U121/(3*'OddsRatio_working_3-way'!X121^(1/3))*COS(('OddsRatio_working_3-way'!Y121)/3)</f>
        <v>0.53406491969068881</v>
      </c>
      <c r="AG121" s="11">
        <f>-'OddsRatio_working_3-way'!U121/(3*'OddsRatio_working_3-way'!X121^(1/3))*COS(('OddsRatio_working_3-way'!Y121+2*PI())/3)</f>
        <v>-0.30354590157252381</v>
      </c>
      <c r="AH121" s="11">
        <f>-'OddsRatio_working_3-way'!U121/(3*'OddsRatio_working_3-way'!X121^(1/3))*COS(('OddsRatio_working_3-way'!Y121+4*PI())/3)</f>
        <v>-0.23051901811816508</v>
      </c>
      <c r="AI121" s="11">
        <f>'OddsRatio_working_3-way'!U121/(3*'OddsRatio_working_3-way'!X121^(1/3))*SIN(('OddsRatio_working_3-way'!Y121)/3)</f>
        <v>-4.2162090820453475E-2</v>
      </c>
      <c r="AJ121" s="11">
        <f>'OddsRatio_working_3-way'!U121/(3*'OddsRatio_working_3-way'!X121^(1/3))*SIN(('OddsRatio_working_3-way'!Y121+2*PI())/3)</f>
        <v>-0.4414327423120058</v>
      </c>
      <c r="AK121" s="11">
        <f>'OddsRatio_working_3-way'!U121/(3*'OddsRatio_working_3-way'!X121^(1/3))*SIN(('OddsRatio_working_3-way'!Y121+4*PI())/3)</f>
        <v>0.48359483313245927</v>
      </c>
      <c r="AL121" s="11">
        <f>'OddsRatio_working_3-way'!Z121+'OddsRatio_working_3-way'!AF121</f>
        <v>1.0681298393813776</v>
      </c>
      <c r="AM121" s="11">
        <f>'OddsRatio_working_3-way'!AA121+'OddsRatio_working_3-way'!AG121</f>
        <v>-0.60709180314504763</v>
      </c>
      <c r="AN121" s="11">
        <f>'OddsRatio_working_3-way'!AB121+'OddsRatio_working_3-way'!AH121</f>
        <v>-0.46103803623633016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1.0681298393813776</v>
      </c>
      <c r="AS121" s="11">
        <f>IF(('OddsRatio_working_3-way'!X121=0),IF(Q121&gt;0,-Q121^(1/3),(-Q121)^(1/3)),'OddsRatio_working_3-way'!AM121-'OddsRatio_working_3-way'!R121/3)</f>
        <v>-0.60709180314504763</v>
      </c>
      <c r="AT121" s="11">
        <f>IF(('OddsRatio_working_3-way'!X121=0),IF(Q121&gt;0,-Q121^(1/3),(-Q121)^(1/3)),'OddsRatio_working_3-way'!AN121-'OddsRatio_working_3-way'!R121/3)</f>
        <v>-0.46103803623633016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2.71</v>
      </c>
      <c r="B122" s="4">
        <f>IF('True_Odds_Calculator_3-way'!B121="","",'True_Odds_Calculator_3-way'!B121)</f>
        <v>2.96</v>
      </c>
      <c r="C122" s="4">
        <f>IF('True_Odds_Calculator_3-way'!C121="","",'True_Odds_Calculator_3-way'!C121)</f>
        <v>2.96</v>
      </c>
      <c r="D122" s="9">
        <f t="shared" si="26"/>
        <v>0.35368989987906135</v>
      </c>
      <c r="E122" s="9">
        <f t="shared" si="27"/>
        <v>0.32315505006046935</v>
      </c>
      <c r="F122" s="9">
        <f t="shared" si="28"/>
        <v>0.32315505006046935</v>
      </c>
      <c r="G122" s="9">
        <f t="shared" si="29"/>
        <v>1.0686172350609366</v>
      </c>
      <c r="H122" s="9">
        <f t="shared" si="30"/>
        <v>2.8273354719542008</v>
      </c>
      <c r="I122" s="9">
        <f t="shared" si="31"/>
        <v>3.0944897807194356</v>
      </c>
      <c r="J122" s="9">
        <f t="shared" si="32"/>
        <v>3.0944897807194356</v>
      </c>
      <c r="K122" s="11">
        <f t="shared" si="33"/>
        <v>0.36900369003690037</v>
      </c>
      <c r="L122" s="11">
        <f t="shared" si="34"/>
        <v>0.33783783783783783</v>
      </c>
      <c r="M122" s="11">
        <f t="shared" si="35"/>
        <v>0.33783783783783783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-0.27666584006964967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0.23711317281178657</v>
      </c>
      <c r="Q122" s="11">
        <f>2*'OddsRatio_working_3-way'!K122*'OddsRatio_working_3-way'!L122*'OddsRatio_working_3-way'!M122</f>
        <v>8.4232032970439269E-2</v>
      </c>
      <c r="R122" s="11">
        <f t="shared" si="36"/>
        <v>0</v>
      </c>
      <c r="S122" s="11">
        <f t="shared" si="37"/>
        <v>-0.85703812495281007</v>
      </c>
      <c r="T122" s="11">
        <f t="shared" si="38"/>
        <v>-0.30445404083581168</v>
      </c>
      <c r="U122" s="11">
        <f>'OddsRatio_working_3-way'!S122-'OddsRatio_working_3-way'!R122^2/3</f>
        <v>-0.85703812495281007</v>
      </c>
      <c r="V122" s="11">
        <f>'OddsRatio_working_3-way'!S122*'OddsRatio_working_3-way'!R122/3-2*'OddsRatio_working_3-way'!R122^3/27-'OddsRatio_working_3-way'!T122</f>
        <v>0.30445404083581168</v>
      </c>
      <c r="W122" s="11">
        <f>'OddsRatio_working_3-way'!V122^2+4*'OddsRatio_working_3-way'!U122^3/27</f>
        <v>-5.6800357243984301E-4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0.15269271966411327</v>
      </c>
      <c r="Y122" s="11">
        <f>IF('OddsRatio_working_3-way'!W122&gt;=0,IF('OddsRatio_working_3-way'!V122+SQRT('OddsRatio_working_3-way'!W122)&gt;0,0,PI()),ACOS('OddsRatio_working_3-way'!V122/(2*'OddsRatio_working_3-way'!X122)))</f>
        <v>7.8121224469958062E-2</v>
      </c>
      <c r="Z122" s="11">
        <f>'OddsRatio_working_3-way'!X122^(1/3)*COS('OddsRatio_working_3-way'!Y122/3)</f>
        <v>0.53430861753046832</v>
      </c>
      <c r="AA122" s="11">
        <f>'OddsRatio_working_3-way'!X122^(1/3)*COS(('OddsRatio_working_3-way'!Y122+2*PI())/3)</f>
        <v>-0.27920657671414273</v>
      </c>
      <c r="AB122" s="11">
        <f>'OddsRatio_working_3-way'!X122^(1/3)*COS(('OddsRatio_working_3-way'!Y122+4*PI())/3)</f>
        <v>-0.25510204081632554</v>
      </c>
      <c r="AC122" s="11">
        <f>'OddsRatio_working_3-way'!X122^(1/3)*SIN('OddsRatio_working_3-way'!Y122/3)</f>
        <v>1.3916760289295666E-2</v>
      </c>
      <c r="AD122" s="11">
        <f>'OddsRatio_working_3-way'!X122^(1/3)*SIN(('OddsRatio_working_3-way'!Y122+2*PI())/3)</f>
        <v>0.45576645609768118</v>
      </c>
      <c r="AE122" s="11">
        <f>'OddsRatio_working_3-way'!X122^(1/3)*SIN(('OddsRatio_working_3-way'!Y122+4*PI())/3)</f>
        <v>-0.46968321638697696</v>
      </c>
      <c r="AF122" s="11">
        <f>-'OddsRatio_working_3-way'!U122/(3*'OddsRatio_working_3-way'!X122^(1/3))*COS(('OddsRatio_working_3-way'!Y122)/3)</f>
        <v>0.53430861753046821</v>
      </c>
      <c r="AG122" s="11">
        <f>-'OddsRatio_working_3-way'!U122/(3*'OddsRatio_working_3-way'!X122^(1/3))*COS(('OddsRatio_working_3-way'!Y122+2*PI())/3)</f>
        <v>-0.27920657671414267</v>
      </c>
      <c r="AH122" s="11">
        <f>-'OddsRatio_working_3-way'!U122/(3*'OddsRatio_working_3-way'!X122^(1/3))*COS(('OddsRatio_working_3-way'!Y122+4*PI())/3)</f>
        <v>-0.25510204081632548</v>
      </c>
      <c r="AI122" s="11">
        <f>'OddsRatio_working_3-way'!U122/(3*'OddsRatio_working_3-way'!X122^(1/3))*SIN(('OddsRatio_working_3-way'!Y122)/3)</f>
        <v>-1.3916760289295662E-2</v>
      </c>
      <c r="AJ122" s="11">
        <f>'OddsRatio_working_3-way'!U122/(3*'OddsRatio_working_3-way'!X122^(1/3))*SIN(('OddsRatio_working_3-way'!Y122+2*PI())/3)</f>
        <v>-0.45576645609768113</v>
      </c>
      <c r="AK122" s="11">
        <f>'OddsRatio_working_3-way'!U122/(3*'OddsRatio_working_3-way'!X122^(1/3))*SIN(('OddsRatio_working_3-way'!Y122+4*PI())/3)</f>
        <v>0.46968321638697685</v>
      </c>
      <c r="AL122" s="11">
        <f>'OddsRatio_working_3-way'!Z122+'OddsRatio_working_3-way'!AF122</f>
        <v>1.0686172350609366</v>
      </c>
      <c r="AM122" s="11">
        <f>'OddsRatio_working_3-way'!AA122+'OddsRatio_working_3-way'!AG122</f>
        <v>-0.55841315342828546</v>
      </c>
      <c r="AN122" s="11">
        <f>'OddsRatio_working_3-way'!AB122+'OddsRatio_working_3-way'!AH122</f>
        <v>-0.51020408163265096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1.0686172350609366</v>
      </c>
      <c r="AS122" s="11">
        <f>IF(('OddsRatio_working_3-way'!X122=0),IF(Q122&gt;0,-Q122^(1/3),(-Q122)^(1/3)),'OddsRatio_working_3-way'!AM122-'OddsRatio_working_3-way'!R122/3)</f>
        <v>-0.55841315342828546</v>
      </c>
      <c r="AT122" s="11">
        <f>IF(('OddsRatio_working_3-way'!X122=0),IF(Q122&gt;0,-Q122^(1/3),(-Q122)^(1/3)),'OddsRatio_working_3-way'!AN122-'OddsRatio_working_3-way'!R122/3)</f>
        <v>-0.51020408163265096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1.83</v>
      </c>
      <c r="B123" s="4">
        <f>IF('True_Odds_Calculator_3-way'!B122="","",'True_Odds_Calculator_3-way'!B122)</f>
        <v>3.78</v>
      </c>
      <c r="C123" s="4">
        <f>IF('True_Odds_Calculator_3-way'!C122="","",'True_Odds_Calculator_3-way'!C122)</f>
        <v>4.59</v>
      </c>
      <c r="D123" s="9">
        <f t="shared" si="26"/>
        <v>0.53467494764979762</v>
      </c>
      <c r="E123" s="9">
        <f t="shared" si="27"/>
        <v>0.25543014344083959</v>
      </c>
      <c r="F123" s="9">
        <f t="shared" si="28"/>
        <v>0.20989490890936285</v>
      </c>
      <c r="G123" s="9">
        <f t="shared" si="29"/>
        <v>1.0485484604380957</v>
      </c>
      <c r="H123" s="9">
        <f t="shared" si="30"/>
        <v>1.8702952221636198</v>
      </c>
      <c r="I123" s="9">
        <f t="shared" si="31"/>
        <v>3.9149647200179056</v>
      </c>
      <c r="J123" s="9">
        <f t="shared" si="32"/>
        <v>4.7642889729727633</v>
      </c>
      <c r="K123" s="11">
        <f t="shared" si="33"/>
        <v>0.54644808743169393</v>
      </c>
      <c r="L123" s="11">
        <f t="shared" si="34"/>
        <v>0.26455026455026459</v>
      </c>
      <c r="M123" s="11">
        <f t="shared" si="35"/>
        <v>0.2178649237472767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-0.26089260053568308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0.22676546838124034</v>
      </c>
      <c r="Q123" s="11">
        <f>2*'OddsRatio_working_3-way'!K123*'OddsRatio_working_3-way'!L123*'OddsRatio_working_3-way'!M123</f>
        <v>6.2990407883677893E-2</v>
      </c>
      <c r="R123" s="11">
        <f t="shared" si="36"/>
        <v>0</v>
      </c>
      <c r="S123" s="11">
        <f t="shared" si="37"/>
        <v>-0.86919087745543377</v>
      </c>
      <c r="T123" s="11">
        <f t="shared" si="38"/>
        <v>-0.24144191040428722</v>
      </c>
      <c r="U123" s="11">
        <f>'OddsRatio_working_3-way'!S123-'OddsRatio_working_3-way'!R123^2/3</f>
        <v>-0.86919087745543377</v>
      </c>
      <c r="V123" s="11">
        <f>'OddsRatio_working_3-way'!S123*'OddsRatio_working_3-way'!R123/3-2*'OddsRatio_working_3-way'!R123^3/27-'OddsRatio_working_3-way'!T123</f>
        <v>0.24144191040428722</v>
      </c>
      <c r="W123" s="11">
        <f>'OddsRatio_working_3-way'!V123^2+4*'OddsRatio_working_3-way'!U123^3/27</f>
        <v>-3.8989868140519288E-2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0.15595196715671075</v>
      </c>
      <c r="Y123" s="11">
        <f>IF('OddsRatio_working_3-way'!W123&gt;=0,IF('OddsRatio_working_3-way'!V123+SQRT('OddsRatio_working_3-way'!W123)&gt;0,0,PI()),ACOS('OddsRatio_working_3-way'!V123/(2*'OddsRatio_working_3-way'!X123)))</f>
        <v>0.68551894293831872</v>
      </c>
      <c r="Z123" s="11">
        <f>'OddsRatio_working_3-way'!X123^(1/3)*COS('OddsRatio_working_3-way'!Y123/3)</f>
        <v>0.52427423021904784</v>
      </c>
      <c r="AA123" s="11">
        <f>'OddsRatio_working_3-way'!X123^(1/3)*COS(('OddsRatio_working_3-way'!Y123+2*PI())/3)</f>
        <v>-0.36773123431143323</v>
      </c>
      <c r="AB123" s="11">
        <f>'OddsRatio_working_3-way'!X123^(1/3)*COS(('OddsRatio_working_3-way'!Y123+4*PI())/3)</f>
        <v>-0.15654299590761453</v>
      </c>
      <c r="AC123" s="11">
        <f>'OddsRatio_working_3-way'!X123^(1/3)*SIN('OddsRatio_working_3-way'!Y123/3)</f>
        <v>0.12192958629212761</v>
      </c>
      <c r="AD123" s="11">
        <f>'OddsRatio_working_3-way'!X123^(1/3)*SIN(('OddsRatio_working_3-way'!Y123+2*PI())/3)</f>
        <v>0.39307000877316289</v>
      </c>
      <c r="AE123" s="11">
        <f>'OddsRatio_working_3-way'!X123^(1/3)*SIN(('OddsRatio_working_3-way'!Y123+4*PI())/3)</f>
        <v>-0.51499959506529047</v>
      </c>
      <c r="AF123" s="11">
        <f>-'OddsRatio_working_3-way'!U123/(3*'OddsRatio_working_3-way'!X123^(1/3))*COS(('OddsRatio_working_3-way'!Y123)/3)</f>
        <v>0.52427423021904784</v>
      </c>
      <c r="AG123" s="11">
        <f>-'OddsRatio_working_3-way'!U123/(3*'OddsRatio_working_3-way'!X123^(1/3))*COS(('OddsRatio_working_3-way'!Y123+2*PI())/3)</f>
        <v>-0.36773123431143323</v>
      </c>
      <c r="AH123" s="11">
        <f>-'OddsRatio_working_3-way'!U123/(3*'OddsRatio_working_3-way'!X123^(1/3))*COS(('OddsRatio_working_3-way'!Y123+4*PI())/3)</f>
        <v>-0.15654299590761453</v>
      </c>
      <c r="AI123" s="11">
        <f>'OddsRatio_working_3-way'!U123/(3*'OddsRatio_working_3-way'!X123^(1/3))*SIN(('OddsRatio_working_3-way'!Y123)/3)</f>
        <v>-0.12192958629212761</v>
      </c>
      <c r="AJ123" s="11">
        <f>'OddsRatio_working_3-way'!U123/(3*'OddsRatio_working_3-way'!X123^(1/3))*SIN(('OddsRatio_working_3-way'!Y123+2*PI())/3)</f>
        <v>-0.39307000877316289</v>
      </c>
      <c r="AK123" s="11">
        <f>'OddsRatio_working_3-way'!U123/(3*'OddsRatio_working_3-way'!X123^(1/3))*SIN(('OddsRatio_working_3-way'!Y123+4*PI())/3)</f>
        <v>0.51499959506529047</v>
      </c>
      <c r="AL123" s="11">
        <f>'OddsRatio_working_3-way'!Z123+'OddsRatio_working_3-way'!AF123</f>
        <v>1.0485484604380957</v>
      </c>
      <c r="AM123" s="11">
        <f>'OddsRatio_working_3-way'!AA123+'OddsRatio_working_3-way'!AG123</f>
        <v>-0.73546246862286646</v>
      </c>
      <c r="AN123" s="11">
        <f>'OddsRatio_working_3-way'!AB123+'OddsRatio_working_3-way'!AH123</f>
        <v>-0.31308599181522906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1.0485484604380957</v>
      </c>
      <c r="AS123" s="11">
        <f>IF(('OddsRatio_working_3-way'!X123=0),IF(Q123&gt;0,-Q123^(1/3),(-Q123)^(1/3)),'OddsRatio_working_3-way'!AM123-'OddsRatio_working_3-way'!R123/3)</f>
        <v>-0.73546246862286646</v>
      </c>
      <c r="AT123" s="11">
        <f>IF(('OddsRatio_working_3-way'!X123=0),IF(Q123&gt;0,-Q123^(1/3),(-Q123)^(1/3)),'OddsRatio_working_3-way'!AN123-'OddsRatio_working_3-way'!R123/3)</f>
        <v>-0.31308599181522906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2.59</v>
      </c>
      <c r="B124" s="4">
        <f>IF('True_Odds_Calculator_3-way'!B123="","",'True_Odds_Calculator_3-way'!B123)</f>
        <v>3.54</v>
      </c>
      <c r="C124" s="4">
        <f>IF('True_Odds_Calculator_3-way'!C123="","",'True_Odds_Calculator_3-way'!C123)</f>
        <v>2.79</v>
      </c>
      <c r="D124" s="9">
        <f t="shared" si="26"/>
        <v>0.37652484572758815</v>
      </c>
      <c r="E124" s="9">
        <f t="shared" si="27"/>
        <v>0.27433172413805806</v>
      </c>
      <c r="F124" s="9">
        <f t="shared" si="28"/>
        <v>0.34914343013435362</v>
      </c>
      <c r="G124" s="9">
        <f t="shared" si="29"/>
        <v>1.0414259324066086</v>
      </c>
      <c r="H124" s="9">
        <f t="shared" si="30"/>
        <v>2.655867232526508</v>
      </c>
      <c r="I124" s="9">
        <f t="shared" si="31"/>
        <v>3.6452218683127868</v>
      </c>
      <c r="J124" s="9">
        <f t="shared" si="32"/>
        <v>2.8641524190078296</v>
      </c>
      <c r="K124" s="11">
        <f t="shared" si="33"/>
        <v>0.38610038610038611</v>
      </c>
      <c r="L124" s="11">
        <f t="shared" si="34"/>
        <v>0.2824858757062147</v>
      </c>
      <c r="M124" s="11">
        <f t="shared" si="35"/>
        <v>0.35842293906810035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-0.28260291846951224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0.23142724072193727</v>
      </c>
      <c r="Q124" s="11">
        <f>2*'OddsRatio_working_3-way'!K124*'OddsRatio_working_3-way'!L124*'OddsRatio_working_3-way'!M124</f>
        <v>7.8184878622276105E-2</v>
      </c>
      <c r="R124" s="11">
        <f t="shared" si="36"/>
        <v>0</v>
      </c>
      <c r="S124" s="11">
        <f t="shared" si="37"/>
        <v>-0.81891313074639771</v>
      </c>
      <c r="T124" s="11">
        <f t="shared" si="38"/>
        <v>-0.27665984146837763</v>
      </c>
      <c r="U124" s="11">
        <f>'OddsRatio_working_3-way'!S124-'OddsRatio_working_3-way'!R124^2/3</f>
        <v>-0.81891313074639771</v>
      </c>
      <c r="V124" s="11">
        <f>'OddsRatio_working_3-way'!S124*'OddsRatio_working_3-way'!R124/3-2*'OddsRatio_working_3-way'!R124^3/27-'OddsRatio_working_3-way'!T124</f>
        <v>0.27665984146837763</v>
      </c>
      <c r="W124" s="11">
        <f>'OddsRatio_working_3-way'!V124^2+4*'OddsRatio_working_3-way'!U124^3/27</f>
        <v>-4.8191057510294094E-3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0.14261817348460298</v>
      </c>
      <c r="Y124" s="11">
        <f>IF('OddsRatio_working_3-way'!W124&gt;=0,IF('OddsRatio_working_3-way'!V124+SQRT('OddsRatio_working_3-way'!W124)&gt;0,0,PI()),ACOS('OddsRatio_working_3-way'!V124/(2*'OddsRatio_working_3-way'!X124)))</f>
        <v>0.24584535021319609</v>
      </c>
      <c r="Z124" s="11">
        <f>'OddsRatio_working_3-way'!X124^(1/3)*COS('OddsRatio_working_3-way'!Y124/3)</f>
        <v>0.52071296620330432</v>
      </c>
      <c r="AA124" s="11">
        <f>'OddsRatio_working_3-way'!X124^(1/3)*COS(('OddsRatio_working_3-way'!Y124+2*PI())/3)</f>
        <v>-0.29739413701516043</v>
      </c>
      <c r="AB124" s="11">
        <f>'OddsRatio_working_3-way'!X124^(1/3)*COS(('OddsRatio_working_3-way'!Y124+4*PI())/3)</f>
        <v>-0.223318829188144</v>
      </c>
      <c r="AC124" s="11">
        <f>'OddsRatio_working_3-way'!X124^(1/3)*SIN('OddsRatio_working_3-way'!Y124/3)</f>
        <v>4.2767398914232466E-2</v>
      </c>
      <c r="AD124" s="11">
        <f>'OddsRatio_working_3-way'!X124^(1/3)*SIN(('OddsRatio_working_3-way'!Y124+2*PI())/3)</f>
        <v>0.42956695735489314</v>
      </c>
      <c r="AE124" s="11">
        <f>'OddsRatio_working_3-way'!X124^(1/3)*SIN(('OddsRatio_working_3-way'!Y124+4*PI())/3)</f>
        <v>-0.47233435626912551</v>
      </c>
      <c r="AF124" s="11">
        <f>-'OddsRatio_working_3-way'!U124/(3*'OddsRatio_working_3-way'!X124^(1/3))*COS(('OddsRatio_working_3-way'!Y124)/3)</f>
        <v>0.52071296620330421</v>
      </c>
      <c r="AG124" s="11">
        <f>-'OddsRatio_working_3-way'!U124/(3*'OddsRatio_working_3-way'!X124^(1/3))*COS(('OddsRatio_working_3-way'!Y124+2*PI())/3)</f>
        <v>-0.29739413701516038</v>
      </c>
      <c r="AH124" s="11">
        <f>-'OddsRatio_working_3-way'!U124/(3*'OddsRatio_working_3-way'!X124^(1/3))*COS(('OddsRatio_working_3-way'!Y124+4*PI())/3)</f>
        <v>-0.22331882918814394</v>
      </c>
      <c r="AI124" s="11">
        <f>'OddsRatio_working_3-way'!U124/(3*'OddsRatio_working_3-way'!X124^(1/3))*SIN(('OddsRatio_working_3-way'!Y124)/3)</f>
        <v>-4.2767398914232459E-2</v>
      </c>
      <c r="AJ124" s="11">
        <f>'OddsRatio_working_3-way'!U124/(3*'OddsRatio_working_3-way'!X124^(1/3))*SIN(('OddsRatio_working_3-way'!Y124+2*PI())/3)</f>
        <v>-0.42956695735489309</v>
      </c>
      <c r="AK124" s="11">
        <f>'OddsRatio_working_3-way'!U124/(3*'OddsRatio_working_3-way'!X124^(1/3))*SIN(('OddsRatio_working_3-way'!Y124+4*PI())/3)</f>
        <v>0.4723343562691254</v>
      </c>
      <c r="AL124" s="11">
        <f>'OddsRatio_working_3-way'!Z124+'OddsRatio_working_3-way'!AF124</f>
        <v>1.0414259324066086</v>
      </c>
      <c r="AM124" s="11">
        <f>'OddsRatio_working_3-way'!AA124+'OddsRatio_working_3-way'!AG124</f>
        <v>-0.59478827403032075</v>
      </c>
      <c r="AN124" s="11">
        <f>'OddsRatio_working_3-way'!AB124+'OddsRatio_working_3-way'!AH124</f>
        <v>-0.44663765837628794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1.0414259324066086</v>
      </c>
      <c r="AS124" s="11">
        <f>IF(('OddsRatio_working_3-way'!X124=0),IF(Q124&gt;0,-Q124^(1/3),(-Q124)^(1/3)),'OddsRatio_working_3-way'!AM124-'OddsRatio_working_3-way'!R124/3)</f>
        <v>-0.59478827403032075</v>
      </c>
      <c r="AT124" s="11">
        <f>IF(('OddsRatio_working_3-way'!X124=0),IF(Q124&gt;0,-Q124^(1/3),(-Q124)^(1/3)),'OddsRatio_working_3-way'!AN124-'OddsRatio_working_3-way'!R124/3)</f>
        <v>-0.44663765837628794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2.93</v>
      </c>
      <c r="B125" s="4">
        <f>IF('True_Odds_Calculator_3-way'!B124="","",'True_Odds_Calculator_3-way'!B124)</f>
        <v>3.37</v>
      </c>
      <c r="C125" s="4">
        <f>IF('True_Odds_Calculator_3-way'!C124="","",'True_Odds_Calculator_3-way'!C124)</f>
        <v>2.57</v>
      </c>
      <c r="D125" s="9">
        <f t="shared" si="26"/>
        <v>0.33220844071655564</v>
      </c>
      <c r="E125" s="9">
        <f t="shared" si="27"/>
        <v>0.28831465747375046</v>
      </c>
      <c r="F125" s="9">
        <f t="shared" si="28"/>
        <v>0.37947690180969379</v>
      </c>
      <c r="G125" s="9">
        <f t="shared" si="29"/>
        <v>1.0415328054871726</v>
      </c>
      <c r="H125" s="9">
        <f t="shared" si="30"/>
        <v>3.0101583145902437</v>
      </c>
      <c r="I125" s="9">
        <f t="shared" si="31"/>
        <v>3.4684327490046001</v>
      </c>
      <c r="J125" s="9">
        <f t="shared" si="32"/>
        <v>2.6352065046148612</v>
      </c>
      <c r="K125" s="11">
        <f t="shared" si="33"/>
        <v>0.34129692832764502</v>
      </c>
      <c r="L125" s="11">
        <f t="shared" si="34"/>
        <v>0.29673590504451036</v>
      </c>
      <c r="M125" s="11">
        <f t="shared" si="35"/>
        <v>0.38910505836575876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-0.28299232867088475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0.23131694965688049</v>
      </c>
      <c r="Q125" s="11">
        <f>2*'OddsRatio_working_3-way'!K125*'OddsRatio_working_3-way'!L125*'OddsRatio_working_3-way'!M125</f>
        <v>7.8813270751918393E-2</v>
      </c>
      <c r="R125" s="11">
        <f t="shared" si="36"/>
        <v>0</v>
      </c>
      <c r="S125" s="11">
        <f t="shared" si="37"/>
        <v>-0.81739653771992582</v>
      </c>
      <c r="T125" s="11">
        <f t="shared" si="38"/>
        <v>-0.27849967213626092</v>
      </c>
      <c r="U125" s="11">
        <f>'OddsRatio_working_3-way'!S125-'OddsRatio_working_3-way'!R125^2/3</f>
        <v>-0.81739653771992582</v>
      </c>
      <c r="V125" s="11">
        <f>'OddsRatio_working_3-way'!S125*'OddsRatio_working_3-way'!R125/3-2*'OddsRatio_working_3-way'!R125^3/27-'OddsRatio_working_3-way'!T125</f>
        <v>0.27849967213626092</v>
      </c>
      <c r="W125" s="11">
        <f>'OddsRatio_working_3-way'!V125^2+4*'OddsRatio_working_3-way'!U125^3/27</f>
        <v>-3.3465181253731768E-3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0.14222217259043859</v>
      </c>
      <c r="Y125" s="11">
        <f>IF('OddsRatio_working_3-way'!W125&gt;=0,IF('OddsRatio_working_3-way'!V125+SQRT('OddsRatio_working_3-way'!W125)&gt;0,0,PI()),ACOS('OddsRatio_working_3-way'!V125/(2*'OddsRatio_working_3-way'!X125)))</f>
        <v>0.20480455730671498</v>
      </c>
      <c r="Z125" s="11">
        <f>'OddsRatio_working_3-way'!X125^(1/3)*COS('OddsRatio_working_3-way'!Y125/3)</f>
        <v>0.52076640274358632</v>
      </c>
      <c r="AA125" s="11">
        <f>'OddsRatio_working_3-way'!X125^(1/3)*COS(('OddsRatio_working_3-way'!Y125+2*PI())/3)</f>
        <v>-0.29121986396861305</v>
      </c>
      <c r="AB125" s="11">
        <f>'OddsRatio_working_3-way'!X125^(1/3)*COS(('OddsRatio_working_3-way'!Y125+4*PI())/3)</f>
        <v>-0.22954653877497294</v>
      </c>
      <c r="AC125" s="11">
        <f>'OddsRatio_working_3-way'!X125^(1/3)*SIN('OddsRatio_working_3-way'!Y125/3)</f>
        <v>3.5607110902367421E-2</v>
      </c>
      <c r="AD125" s="11">
        <f>'OddsRatio_working_3-way'!X125^(1/3)*SIN(('OddsRatio_working_3-way'!Y125+2*PI())/3)</f>
        <v>0.43319337876220027</v>
      </c>
      <c r="AE125" s="11">
        <f>'OddsRatio_working_3-way'!X125^(1/3)*SIN(('OddsRatio_working_3-way'!Y125+4*PI())/3)</f>
        <v>-0.46880048966456767</v>
      </c>
      <c r="AF125" s="11">
        <f>-'OddsRatio_working_3-way'!U125/(3*'OddsRatio_working_3-way'!X125^(1/3))*COS(('OddsRatio_working_3-way'!Y125)/3)</f>
        <v>0.52076640274358632</v>
      </c>
      <c r="AG125" s="11">
        <f>-'OddsRatio_working_3-way'!U125/(3*'OddsRatio_working_3-way'!X125^(1/3))*COS(('OddsRatio_working_3-way'!Y125+2*PI())/3)</f>
        <v>-0.29121986396861305</v>
      </c>
      <c r="AH125" s="11">
        <f>-'OddsRatio_working_3-way'!U125/(3*'OddsRatio_working_3-way'!X125^(1/3))*COS(('OddsRatio_working_3-way'!Y125+4*PI())/3)</f>
        <v>-0.22954653877497294</v>
      </c>
      <c r="AI125" s="11">
        <f>'OddsRatio_working_3-way'!U125/(3*'OddsRatio_working_3-way'!X125^(1/3))*SIN(('OddsRatio_working_3-way'!Y125)/3)</f>
        <v>-3.5607110902367421E-2</v>
      </c>
      <c r="AJ125" s="11">
        <f>'OddsRatio_working_3-way'!U125/(3*'OddsRatio_working_3-way'!X125^(1/3))*SIN(('OddsRatio_working_3-way'!Y125+2*PI())/3)</f>
        <v>-0.43319337876220027</v>
      </c>
      <c r="AK125" s="11">
        <f>'OddsRatio_working_3-way'!U125/(3*'OddsRatio_working_3-way'!X125^(1/3))*SIN(('OddsRatio_working_3-way'!Y125+4*PI())/3)</f>
        <v>0.46880048966456767</v>
      </c>
      <c r="AL125" s="11">
        <f>'OddsRatio_working_3-way'!Z125+'OddsRatio_working_3-way'!AF125</f>
        <v>1.0415328054871726</v>
      </c>
      <c r="AM125" s="11">
        <f>'OddsRatio_working_3-way'!AA125+'OddsRatio_working_3-way'!AG125</f>
        <v>-0.58243972793722609</v>
      </c>
      <c r="AN125" s="11">
        <f>'OddsRatio_working_3-way'!AB125+'OddsRatio_working_3-way'!AH125</f>
        <v>-0.45909307754994588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1.0415328054871726</v>
      </c>
      <c r="AS125" s="11">
        <f>IF(('OddsRatio_working_3-way'!X125=0),IF(Q125&gt;0,-Q125^(1/3),(-Q125)^(1/3)),'OddsRatio_working_3-way'!AM125-'OddsRatio_working_3-way'!R125/3)</f>
        <v>-0.58243972793722609</v>
      </c>
      <c r="AT125" s="11">
        <f>IF(('OddsRatio_working_3-way'!X125=0),IF(Q125&gt;0,-Q125^(1/3),(-Q125)^(1/3)),'OddsRatio_working_3-way'!AN125-'OddsRatio_working_3-way'!R125/3)</f>
        <v>-0.45909307754994588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3.66</v>
      </c>
      <c r="B126" s="4">
        <f>IF('True_Odds_Calculator_3-way'!B125="","",'True_Odds_Calculator_3-way'!B125)</f>
        <v>3.37</v>
      </c>
      <c r="C126" s="4">
        <f>IF('True_Odds_Calculator_3-way'!C125="","",'True_Odds_Calculator_3-way'!C125)</f>
        <v>2.1800000000000002</v>
      </c>
      <c r="D126" s="9">
        <f t="shared" si="26"/>
        <v>0.26456751601460671</v>
      </c>
      <c r="E126" s="9">
        <f t="shared" si="27"/>
        <v>0.28762926504019581</v>
      </c>
      <c r="F126" s="9">
        <f t="shared" si="28"/>
        <v>0.44780321894519759</v>
      </c>
      <c r="G126" s="9">
        <f t="shared" si="29"/>
        <v>1.0450201203947258</v>
      </c>
      <c r="H126" s="9">
        <f t="shared" si="30"/>
        <v>3.7797535202499701</v>
      </c>
      <c r="I126" s="9">
        <f t="shared" si="31"/>
        <v>3.4766976853355005</v>
      </c>
      <c r="J126" s="9">
        <f t="shared" si="32"/>
        <v>2.2331237420657768</v>
      </c>
      <c r="K126" s="11">
        <f t="shared" si="33"/>
        <v>0.27322404371584696</v>
      </c>
      <c r="L126" s="11">
        <f t="shared" si="34"/>
        <v>0.29673590504451036</v>
      </c>
      <c r="M126" s="11">
        <f t="shared" si="35"/>
        <v>0.4587155963302752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-0.27665881351159227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0.23095327246282765</v>
      </c>
      <c r="Q126" s="11">
        <f>2*'OddsRatio_working_3-way'!K126*'OddsRatio_working_3-way'!L126*'OddsRatio_working_3-way'!M126</f>
        <v>7.4381086139396979E-2</v>
      </c>
      <c r="R126" s="11">
        <f t="shared" si="36"/>
        <v>0</v>
      </c>
      <c r="S126" s="11">
        <f t="shared" si="37"/>
        <v>-0.83479455988178919</v>
      </c>
      <c r="T126" s="11">
        <f t="shared" si="38"/>
        <v>-0.26885493071877264</v>
      </c>
      <c r="U126" s="11">
        <f>'OddsRatio_working_3-way'!S126-'OddsRatio_working_3-way'!R126^2/3</f>
        <v>-0.83479455988178919</v>
      </c>
      <c r="V126" s="11">
        <f>'OddsRatio_working_3-way'!S126*'OddsRatio_working_3-way'!R126/3-2*'OddsRatio_working_3-way'!R126^3/27-'OddsRatio_working_3-way'!T126</f>
        <v>0.26885493071877264</v>
      </c>
      <c r="W126" s="11">
        <f>'OddsRatio_working_3-way'!V126^2+4*'OddsRatio_working_3-way'!U126^3/27</f>
        <v>-1.3902695377419408E-2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0.14678697928394011</v>
      </c>
      <c r="Y126" s="11">
        <f>IF('OddsRatio_working_3-way'!W126&gt;=0,IF('OddsRatio_working_3-way'!V126+SQRT('OddsRatio_working_3-way'!W126)&gt;0,0,PI()),ACOS('OddsRatio_working_3-way'!V126/(2*'OddsRatio_working_3-way'!X126)))</f>
        <v>0.41330190014688539</v>
      </c>
      <c r="Z126" s="11">
        <f>'OddsRatio_working_3-way'!X126^(1/3)*COS('OddsRatio_working_3-way'!Y126/3)</f>
        <v>0.5225100601973629</v>
      </c>
      <c r="AA126" s="11">
        <f>'OddsRatio_working_3-way'!X126^(1/3)*COS(('OddsRatio_working_3-way'!Y126+2*PI())/3)</f>
        <v>-0.32399311832950406</v>
      </c>
      <c r="AB126" s="11">
        <f>'OddsRatio_working_3-way'!X126^(1/3)*COS(('OddsRatio_working_3-way'!Y126+4*PI())/3)</f>
        <v>-0.19851694186785893</v>
      </c>
      <c r="AC126" s="11">
        <f>'OddsRatio_working_3-way'!X126^(1/3)*SIN('OddsRatio_working_3-way'!Y126/3)</f>
        <v>7.2443704257015934E-2</v>
      </c>
      <c r="AD126" s="11">
        <f>'OddsRatio_working_3-way'!X126^(1/3)*SIN(('OddsRatio_working_3-way'!Y126+2*PI())/3)</f>
        <v>0.41628513373534459</v>
      </c>
      <c r="AE126" s="11">
        <f>'OddsRatio_working_3-way'!X126^(1/3)*SIN(('OddsRatio_working_3-way'!Y126+4*PI())/3)</f>
        <v>-0.48872883799236044</v>
      </c>
      <c r="AF126" s="11">
        <f>-'OddsRatio_working_3-way'!U126/(3*'OddsRatio_working_3-way'!X126^(1/3))*COS(('OddsRatio_working_3-way'!Y126)/3)</f>
        <v>0.5225100601973629</v>
      </c>
      <c r="AG126" s="11">
        <f>-'OddsRatio_working_3-way'!U126/(3*'OddsRatio_working_3-way'!X126^(1/3))*COS(('OddsRatio_working_3-way'!Y126+2*PI())/3)</f>
        <v>-0.32399311832950406</v>
      </c>
      <c r="AH126" s="11">
        <f>-'OddsRatio_working_3-way'!U126/(3*'OddsRatio_working_3-way'!X126^(1/3))*COS(('OddsRatio_working_3-way'!Y126+4*PI())/3)</f>
        <v>-0.19851694186785893</v>
      </c>
      <c r="AI126" s="11">
        <f>'OddsRatio_working_3-way'!U126/(3*'OddsRatio_working_3-way'!X126^(1/3))*SIN(('OddsRatio_working_3-way'!Y126)/3)</f>
        <v>-7.2443704257015934E-2</v>
      </c>
      <c r="AJ126" s="11">
        <f>'OddsRatio_working_3-way'!U126/(3*'OddsRatio_working_3-way'!X126^(1/3))*SIN(('OddsRatio_working_3-way'!Y126+2*PI())/3)</f>
        <v>-0.41628513373534459</v>
      </c>
      <c r="AK126" s="11">
        <f>'OddsRatio_working_3-way'!U126/(3*'OddsRatio_working_3-way'!X126^(1/3))*SIN(('OddsRatio_working_3-way'!Y126+4*PI())/3)</f>
        <v>0.48872883799236044</v>
      </c>
      <c r="AL126" s="11">
        <f>'OddsRatio_working_3-way'!Z126+'OddsRatio_working_3-way'!AF126</f>
        <v>1.0450201203947258</v>
      </c>
      <c r="AM126" s="11">
        <f>'OddsRatio_working_3-way'!AA126+'OddsRatio_working_3-way'!AG126</f>
        <v>-0.64798623665900812</v>
      </c>
      <c r="AN126" s="11">
        <f>'OddsRatio_working_3-way'!AB126+'OddsRatio_working_3-way'!AH126</f>
        <v>-0.39703388373571785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1.0450201203947258</v>
      </c>
      <c r="AS126" s="11">
        <f>IF(('OddsRatio_working_3-way'!X126=0),IF(Q126&gt;0,-Q126^(1/3),(-Q126)^(1/3)),'OddsRatio_working_3-way'!AM126-'OddsRatio_working_3-way'!R126/3)</f>
        <v>-0.64798623665900812</v>
      </c>
      <c r="AT126" s="11">
        <f>IF(('OddsRatio_working_3-way'!X126=0),IF(Q126&gt;0,-Q126^(1/3),(-Q126)^(1/3)),'OddsRatio_working_3-way'!AN126-'OddsRatio_working_3-way'!R126/3)</f>
        <v>-0.39703388373571785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3.55</v>
      </c>
      <c r="B127" s="4">
        <f>IF('True_Odds_Calculator_3-way'!B126="","",'True_Odds_Calculator_3-way'!B126)</f>
        <v>3.54</v>
      </c>
      <c r="C127" s="4">
        <f>IF('True_Odds_Calculator_3-way'!C126="","",'True_Odds_Calculator_3-way'!C126)</f>
        <v>2.15</v>
      </c>
      <c r="D127" s="9">
        <f t="shared" si="26"/>
        <v>0.27265329831391771</v>
      </c>
      <c r="E127" s="9">
        <f t="shared" si="27"/>
        <v>0.27343322283454552</v>
      </c>
      <c r="F127" s="9">
        <f t="shared" si="28"/>
        <v>0.45391347885153682</v>
      </c>
      <c r="G127" s="9">
        <f t="shared" si="29"/>
        <v>1.0461417574079972</v>
      </c>
      <c r="H127" s="9">
        <f t="shared" si="30"/>
        <v>3.6676614813903923</v>
      </c>
      <c r="I127" s="9">
        <f t="shared" si="31"/>
        <v>3.6572000638163131</v>
      </c>
      <c r="J127" s="9">
        <f t="shared" si="32"/>
        <v>2.2030630210191968</v>
      </c>
      <c r="K127" s="11">
        <f t="shared" si="33"/>
        <v>0.28169014084507044</v>
      </c>
      <c r="L127" s="11">
        <f t="shared" si="34"/>
        <v>0.2824858757062147</v>
      </c>
      <c r="M127" s="11">
        <f t="shared" si="35"/>
        <v>0.46511627906976744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-0.27567771627795945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0.23094816435070814</v>
      </c>
      <c r="Q127" s="11">
        <f>2*'OddsRatio_working_3-way'!K127*'OddsRatio_working_3-way'!L127*'OddsRatio_working_3-way'!M127</f>
        <v>7.4021847548303876E-2</v>
      </c>
      <c r="R127" s="11">
        <f t="shared" si="36"/>
        <v>0</v>
      </c>
      <c r="S127" s="11">
        <f t="shared" si="37"/>
        <v>-0.83774694403608763</v>
      </c>
      <c r="T127" s="11">
        <f t="shared" si="38"/>
        <v>-0.26850863590900237</v>
      </c>
      <c r="U127" s="11">
        <f>'OddsRatio_working_3-way'!S127-'OddsRatio_working_3-way'!R127^2/3</f>
        <v>-0.83774694403608763</v>
      </c>
      <c r="V127" s="11">
        <f>'OddsRatio_working_3-way'!S127*'OddsRatio_working_3-way'!R127/3-2*'OddsRatio_working_3-way'!R127^3/27-'OddsRatio_working_3-way'!T127</f>
        <v>0.26850863590900237</v>
      </c>
      <c r="W127" s="11">
        <f>'OddsRatio_working_3-way'!V127^2+4*'OddsRatio_working_3-way'!U127^3/27</f>
        <v>-1.5006447535124534E-2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0.14756637073943857</v>
      </c>
      <c r="Y127" s="11">
        <f>IF('OddsRatio_working_3-way'!W127&gt;=0,IF('OddsRatio_working_3-way'!V127+SQRT('OddsRatio_working_3-way'!W127)&gt;0,0,PI()),ACOS('OddsRatio_working_3-way'!V127/(2*'OddsRatio_working_3-way'!X127)))</f>
        <v>0.42801996319113167</v>
      </c>
      <c r="Z127" s="11">
        <f>'OddsRatio_working_3-way'!X127^(1/3)*COS('OddsRatio_working_3-way'!Y127/3)</f>
        <v>0.52307087870399871</v>
      </c>
      <c r="AA127" s="11">
        <f>'OddsRatio_working_3-way'!X127^(1/3)*COS(('OddsRatio_working_3-way'!Y127+2*PI())/3)</f>
        <v>-0.32660753704288348</v>
      </c>
      <c r="AB127" s="11">
        <f>'OddsRatio_working_3-way'!X127^(1/3)*COS(('OddsRatio_working_3-way'!Y127+4*PI())/3)</f>
        <v>-0.19646334166111512</v>
      </c>
      <c r="AC127" s="11">
        <f>'OddsRatio_working_3-way'!X127^(1/3)*SIN('OddsRatio_working_3-way'!Y127/3)</f>
        <v>7.5138786237131272E-2</v>
      </c>
      <c r="AD127" s="11">
        <f>'OddsRatio_working_3-way'!X127^(1/3)*SIN(('OddsRatio_working_3-way'!Y127+2*PI())/3)</f>
        <v>0.415423275818946</v>
      </c>
      <c r="AE127" s="11">
        <f>'OddsRatio_working_3-way'!X127^(1/3)*SIN(('OddsRatio_working_3-way'!Y127+4*PI())/3)</f>
        <v>-0.49056206205607716</v>
      </c>
      <c r="AF127" s="11">
        <f>-'OddsRatio_working_3-way'!U127/(3*'OddsRatio_working_3-way'!X127^(1/3))*COS(('OddsRatio_working_3-way'!Y127)/3)</f>
        <v>0.5230708787039986</v>
      </c>
      <c r="AG127" s="11">
        <f>-'OddsRatio_working_3-way'!U127/(3*'OddsRatio_working_3-way'!X127^(1/3))*COS(('OddsRatio_working_3-way'!Y127+2*PI())/3)</f>
        <v>-0.32660753704288342</v>
      </c>
      <c r="AH127" s="11">
        <f>-'OddsRatio_working_3-way'!U127/(3*'OddsRatio_working_3-way'!X127^(1/3))*COS(('OddsRatio_working_3-way'!Y127+4*PI())/3)</f>
        <v>-0.19646334166111507</v>
      </c>
      <c r="AI127" s="11">
        <f>'OddsRatio_working_3-way'!U127/(3*'OddsRatio_working_3-way'!X127^(1/3))*SIN(('OddsRatio_working_3-way'!Y127)/3)</f>
        <v>-7.5138786237131258E-2</v>
      </c>
      <c r="AJ127" s="11">
        <f>'OddsRatio_working_3-way'!U127/(3*'OddsRatio_working_3-way'!X127^(1/3))*SIN(('OddsRatio_working_3-way'!Y127+2*PI())/3)</f>
        <v>-0.41542327581894589</v>
      </c>
      <c r="AK127" s="11">
        <f>'OddsRatio_working_3-way'!U127/(3*'OddsRatio_working_3-way'!X127^(1/3))*SIN(('OddsRatio_working_3-way'!Y127+4*PI())/3)</f>
        <v>0.49056206205607705</v>
      </c>
      <c r="AL127" s="11">
        <f>'OddsRatio_working_3-way'!Z127+'OddsRatio_working_3-way'!AF127</f>
        <v>1.0461417574079972</v>
      </c>
      <c r="AM127" s="11">
        <f>'OddsRatio_working_3-way'!AA127+'OddsRatio_working_3-way'!AG127</f>
        <v>-0.65321507408576696</v>
      </c>
      <c r="AN127" s="11">
        <f>'OddsRatio_working_3-way'!AB127+'OddsRatio_working_3-way'!AH127</f>
        <v>-0.39292668332223019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1.0461417574079972</v>
      </c>
      <c r="AS127" s="11">
        <f>IF(('OddsRatio_working_3-way'!X127=0),IF(Q127&gt;0,-Q127^(1/3),(-Q127)^(1/3)),'OddsRatio_working_3-way'!AM127-'OddsRatio_working_3-way'!R127/3)</f>
        <v>-0.65321507408576696</v>
      </c>
      <c r="AT127" s="11">
        <f>IF(('OddsRatio_working_3-way'!X127=0),IF(Q127&gt;0,-Q127^(1/3),(-Q127)^(1/3)),'OddsRatio_working_3-way'!AN127-'OddsRatio_working_3-way'!R127/3)</f>
        <v>-0.39292668332223019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2.94</v>
      </c>
      <c r="B128" s="4">
        <f>IF('True_Odds_Calculator_3-way'!B127="","",'True_Odds_Calculator_3-way'!B127)</f>
        <v>3.33</v>
      </c>
      <c r="C128" s="4">
        <f>IF('True_Odds_Calculator_3-way'!C127="","",'True_Odds_Calculator_3-way'!C127)</f>
        <v>2.58</v>
      </c>
      <c r="D128" s="9">
        <f t="shared" si="26"/>
        <v>0.330773850270147</v>
      </c>
      <c r="E128" s="9">
        <f t="shared" si="27"/>
        <v>0.29155011121414243</v>
      </c>
      <c r="F128" s="9">
        <f t="shared" si="28"/>
        <v>0.37767603851571052</v>
      </c>
      <c r="G128" s="9">
        <f t="shared" si="29"/>
        <v>1.042893604100521</v>
      </c>
      <c r="H128" s="9">
        <f t="shared" si="30"/>
        <v>3.0232135919550109</v>
      </c>
      <c r="I128" s="9">
        <f t="shared" si="31"/>
        <v>3.4299420975542136</v>
      </c>
      <c r="J128" s="9">
        <f t="shared" si="32"/>
        <v>2.6477718944788236</v>
      </c>
      <c r="K128" s="11">
        <f t="shared" si="33"/>
        <v>0.3401360544217687</v>
      </c>
      <c r="L128" s="11">
        <f t="shared" si="34"/>
        <v>0.3003003003003003</v>
      </c>
      <c r="M128" s="11">
        <f t="shared" si="35"/>
        <v>0.38759689922480617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-0.2827505562832251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0.2316032216364442</v>
      </c>
      <c r="Q128" s="11">
        <f>2*'OddsRatio_working_3-way'!K128*'OddsRatio_working_3-way'!L128*'OddsRatio_working_3-way'!M128</f>
        <v>7.9180588593656148E-2</v>
      </c>
      <c r="R128" s="11">
        <f t="shared" si="36"/>
        <v>0</v>
      </c>
      <c r="S128" s="11">
        <f t="shared" si="37"/>
        <v>-0.81910792566028512</v>
      </c>
      <c r="T128" s="11">
        <f t="shared" si="38"/>
        <v>-0.28003689766163598</v>
      </c>
      <c r="U128" s="11">
        <f>'OddsRatio_working_3-way'!S128-'OddsRatio_working_3-way'!R128^2/3</f>
        <v>-0.81910792566028512</v>
      </c>
      <c r="V128" s="11">
        <f>'OddsRatio_working_3-way'!S128*'OddsRatio_working_3-way'!R128/3-2*'OddsRatio_working_3-way'!R128^3/27-'OddsRatio_working_3-way'!T128</f>
        <v>0.28003689766163598</v>
      </c>
      <c r="W128" s="11">
        <f>'OddsRatio_working_3-way'!V128^2+4*'OddsRatio_working_3-way'!U128^3/27</f>
        <v>-2.9971825542273317E-3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0.14266906340039254</v>
      </c>
      <c r="Y128" s="11">
        <f>IF('OddsRatio_working_3-way'!W128&gt;=0,IF('OddsRatio_working_3-way'!V128+SQRT('OddsRatio_working_3-way'!W128)&gt;0,0,PI()),ACOS('OddsRatio_working_3-way'!V128/(2*'OddsRatio_working_3-way'!X128)))</f>
        <v>0.19306256550165357</v>
      </c>
      <c r="Z128" s="11">
        <f>'OddsRatio_working_3-way'!X128^(1/3)*COS('OddsRatio_working_3-way'!Y128/3)</f>
        <v>0.52144680205026051</v>
      </c>
      <c r="AA128" s="11">
        <f>'OddsRatio_working_3-way'!X128^(1/3)*COS(('OddsRatio_working_3-way'!Y128+2*PI())/3)</f>
        <v>-0.28982504855131974</v>
      </c>
      <c r="AB128" s="11">
        <f>'OddsRatio_working_3-way'!X128^(1/3)*COS(('OddsRatio_working_3-way'!Y128+4*PI())/3)</f>
        <v>-0.23162175349894068</v>
      </c>
      <c r="AC128" s="11">
        <f>'OddsRatio_working_3-way'!X128^(1/3)*SIN('OddsRatio_working_3-way'!Y128/3)</f>
        <v>3.3603688066214214E-2</v>
      </c>
      <c r="AD128" s="11">
        <f>'OddsRatio_working_3-way'!X128^(1/3)*SIN(('OddsRatio_working_3-way'!Y128+2*PI())/3)</f>
        <v>0.43478433326457405</v>
      </c>
      <c r="AE128" s="11">
        <f>'OddsRatio_working_3-way'!X128^(1/3)*SIN(('OddsRatio_working_3-way'!Y128+4*PI())/3)</f>
        <v>-0.46838802133078827</v>
      </c>
      <c r="AF128" s="11">
        <f>-'OddsRatio_working_3-way'!U128/(3*'OddsRatio_working_3-way'!X128^(1/3))*COS(('OddsRatio_working_3-way'!Y128)/3)</f>
        <v>0.52144680205026062</v>
      </c>
      <c r="AG128" s="11">
        <f>-'OddsRatio_working_3-way'!U128/(3*'OddsRatio_working_3-way'!X128^(1/3))*COS(('OddsRatio_working_3-way'!Y128+2*PI())/3)</f>
        <v>-0.2898250485513198</v>
      </c>
      <c r="AH128" s="11">
        <f>-'OddsRatio_working_3-way'!U128/(3*'OddsRatio_working_3-way'!X128^(1/3))*COS(('OddsRatio_working_3-way'!Y128+4*PI())/3)</f>
        <v>-0.23162175349894074</v>
      </c>
      <c r="AI128" s="11">
        <f>'OddsRatio_working_3-way'!U128/(3*'OddsRatio_working_3-way'!X128^(1/3))*SIN(('OddsRatio_working_3-way'!Y128)/3)</f>
        <v>-3.3603688066214221E-2</v>
      </c>
      <c r="AJ128" s="11">
        <f>'OddsRatio_working_3-way'!U128/(3*'OddsRatio_working_3-way'!X128^(1/3))*SIN(('OddsRatio_working_3-way'!Y128+2*PI())/3)</f>
        <v>-0.43478433326457411</v>
      </c>
      <c r="AK128" s="11">
        <f>'OddsRatio_working_3-way'!U128/(3*'OddsRatio_working_3-way'!X128^(1/3))*SIN(('OddsRatio_working_3-way'!Y128+4*PI())/3)</f>
        <v>0.46838802133078838</v>
      </c>
      <c r="AL128" s="11">
        <f>'OddsRatio_working_3-way'!Z128+'OddsRatio_working_3-way'!AF128</f>
        <v>1.042893604100521</v>
      </c>
      <c r="AM128" s="11">
        <f>'OddsRatio_working_3-way'!AA128+'OddsRatio_working_3-way'!AG128</f>
        <v>-0.57965009710263948</v>
      </c>
      <c r="AN128" s="11">
        <f>'OddsRatio_working_3-way'!AB128+'OddsRatio_working_3-way'!AH128</f>
        <v>-0.46324350699788142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1.042893604100521</v>
      </c>
      <c r="AS128" s="11">
        <f>IF(('OddsRatio_working_3-way'!X128=0),IF(Q128&gt;0,-Q128^(1/3),(-Q128)^(1/3)),'OddsRatio_working_3-way'!AM128-'OddsRatio_working_3-way'!R128/3)</f>
        <v>-0.57965009710263948</v>
      </c>
      <c r="AT128" s="11">
        <f>IF(('OddsRatio_working_3-way'!X128=0),IF(Q128&gt;0,-Q128^(1/3),(-Q128)^(1/3)),'OddsRatio_working_3-way'!AN128-'OddsRatio_working_3-way'!R128/3)</f>
        <v>-0.46324350699788142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1.71</v>
      </c>
      <c r="B129" s="4">
        <f>IF('True_Odds_Calculator_3-way'!B128="","",'True_Odds_Calculator_3-way'!B128)</f>
        <v>3.8</v>
      </c>
      <c r="C129" s="4">
        <f>IF('True_Odds_Calculator_3-way'!C128="","",'True_Odds_Calculator_3-way'!C128)</f>
        <v>5.47</v>
      </c>
      <c r="D129" s="9">
        <f t="shared" si="26"/>
        <v>0.57190853956808818</v>
      </c>
      <c r="E129" s="9">
        <f t="shared" si="27"/>
        <v>0.25303934761758834</v>
      </c>
      <c r="F129" s="9">
        <f t="shared" si="28"/>
        <v>0.17505211281432387</v>
      </c>
      <c r="G129" s="9">
        <f t="shared" si="29"/>
        <v>1.0542694805248707</v>
      </c>
      <c r="H129" s="9">
        <f t="shared" si="30"/>
        <v>1.748531331172658</v>
      </c>
      <c r="I129" s="9">
        <f t="shared" si="31"/>
        <v>3.9519545454696376</v>
      </c>
      <c r="J129" s="9">
        <f t="shared" si="32"/>
        <v>5.7125845779461724</v>
      </c>
      <c r="K129" s="11">
        <f t="shared" si="33"/>
        <v>0.58479532163742687</v>
      </c>
      <c r="L129" s="11">
        <f t="shared" si="34"/>
        <v>0.26315789473684209</v>
      </c>
      <c r="M129" s="11">
        <f t="shared" si="35"/>
        <v>0.18281535648994515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-0.25000970626315644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0.22451008691747654</v>
      </c>
      <c r="Q129" s="11">
        <f>2*'OddsRatio_working_3-way'!K129*'OddsRatio_working_3-way'!L129*'OddsRatio_working_3-way'!M129</f>
        <v>5.6268192209893854E-2</v>
      </c>
      <c r="R129" s="11">
        <f t="shared" si="36"/>
        <v>0</v>
      </c>
      <c r="S129" s="11">
        <f t="shared" si="37"/>
        <v>-0.89800548255978752</v>
      </c>
      <c r="T129" s="11">
        <f t="shared" si="38"/>
        <v>-0.22506403071673867</v>
      </c>
      <c r="U129" s="11">
        <f>'OddsRatio_working_3-way'!S129-'OddsRatio_working_3-way'!R129^2/3</f>
        <v>-0.89800548255978752</v>
      </c>
      <c r="V129" s="11">
        <f>'OddsRatio_working_3-way'!S129*'OddsRatio_working_3-way'!R129/3-2*'OddsRatio_working_3-way'!R129^3/27-'OddsRatio_working_3-way'!T129</f>
        <v>0.22506403071673867</v>
      </c>
      <c r="W129" s="11">
        <f>'OddsRatio_working_3-way'!V129^2+4*'OddsRatio_working_3-way'!U129^3/27</f>
        <v>-5.6629745863521048E-2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0.16377084889105428</v>
      </c>
      <c r="Y129" s="11">
        <f>IF('OddsRatio_working_3-way'!W129&gt;=0,IF('OddsRatio_working_3-way'!V129+SQRT('OddsRatio_working_3-way'!W129)&gt;0,0,PI()),ACOS('OddsRatio_working_3-way'!V129/(2*'OddsRatio_working_3-way'!X129)))</f>
        <v>0.81326367390529264</v>
      </c>
      <c r="Z129" s="11">
        <f>'OddsRatio_working_3-way'!X129^(1/3)*COS('OddsRatio_working_3-way'!Y129/3)</f>
        <v>0.52713474026243545</v>
      </c>
      <c r="AA129" s="11">
        <f>'OddsRatio_working_3-way'!X129^(1/3)*COS(('OddsRatio_working_3-way'!Y129+2*PI())/3)</f>
        <v>-0.39044563795627879</v>
      </c>
      <c r="AB129" s="11">
        <f>'OddsRatio_working_3-way'!X129^(1/3)*COS(('OddsRatio_working_3-way'!Y129+4*PI())/3)</f>
        <v>-0.13668910230615677</v>
      </c>
      <c r="AC129" s="11">
        <f>'OddsRatio_working_3-way'!X129^(1/3)*SIN('OddsRatio_working_3-way'!Y129/3)</f>
        <v>0.14650640416622487</v>
      </c>
      <c r="AD129" s="11">
        <f>'OddsRatio_working_3-way'!X129^(1/3)*SIN(('OddsRatio_working_3-way'!Y129+2*PI())/3)</f>
        <v>0.38325887420146842</v>
      </c>
      <c r="AE129" s="11">
        <f>'OddsRatio_working_3-way'!X129^(1/3)*SIN(('OddsRatio_working_3-way'!Y129+4*PI())/3)</f>
        <v>-0.52976527836769327</v>
      </c>
      <c r="AF129" s="11">
        <f>-'OddsRatio_working_3-way'!U129/(3*'OddsRatio_working_3-way'!X129^(1/3))*COS(('OddsRatio_working_3-way'!Y129)/3)</f>
        <v>0.52713474026243534</v>
      </c>
      <c r="AG129" s="11">
        <f>-'OddsRatio_working_3-way'!U129/(3*'OddsRatio_working_3-way'!X129^(1/3))*COS(('OddsRatio_working_3-way'!Y129+2*PI())/3)</f>
        <v>-0.39044563795627868</v>
      </c>
      <c r="AH129" s="11">
        <f>-'OddsRatio_working_3-way'!U129/(3*'OddsRatio_working_3-way'!X129^(1/3))*COS(('OddsRatio_working_3-way'!Y129+4*PI())/3)</f>
        <v>-0.13668910230615675</v>
      </c>
      <c r="AI129" s="11">
        <f>'OddsRatio_working_3-way'!U129/(3*'OddsRatio_working_3-way'!X129^(1/3))*SIN(('OddsRatio_working_3-way'!Y129)/3)</f>
        <v>-0.14650640416622482</v>
      </c>
      <c r="AJ129" s="11">
        <f>'OddsRatio_working_3-way'!U129/(3*'OddsRatio_working_3-way'!X129^(1/3))*SIN(('OddsRatio_working_3-way'!Y129+2*PI())/3)</f>
        <v>-0.38325887420146831</v>
      </c>
      <c r="AK129" s="11">
        <f>'OddsRatio_working_3-way'!U129/(3*'OddsRatio_working_3-way'!X129^(1/3))*SIN(('OddsRatio_working_3-way'!Y129+4*PI())/3)</f>
        <v>0.52976527836769316</v>
      </c>
      <c r="AL129" s="11">
        <f>'OddsRatio_working_3-way'!Z129+'OddsRatio_working_3-way'!AF129</f>
        <v>1.0542694805248707</v>
      </c>
      <c r="AM129" s="11">
        <f>'OddsRatio_working_3-way'!AA129+'OddsRatio_working_3-way'!AG129</f>
        <v>-0.78089127591255747</v>
      </c>
      <c r="AN129" s="11">
        <f>'OddsRatio_working_3-way'!AB129+'OddsRatio_working_3-way'!AH129</f>
        <v>-0.27337820461231355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1.0542694805248707</v>
      </c>
      <c r="AS129" s="11">
        <f>IF(('OddsRatio_working_3-way'!X129=0),IF(Q129&gt;0,-Q129^(1/3),(-Q129)^(1/3)),'OddsRatio_working_3-way'!AM129-'OddsRatio_working_3-way'!R129/3)</f>
        <v>-0.78089127591255747</v>
      </c>
      <c r="AT129" s="11">
        <f>IF(('OddsRatio_working_3-way'!X129=0),IF(Q129&gt;0,-Q129^(1/3),(-Q129)^(1/3)),'OddsRatio_working_3-way'!AN129-'OddsRatio_working_3-way'!R129/3)</f>
        <v>-0.27337820461231355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1.81</v>
      </c>
      <c r="B130" s="4">
        <f>IF('True_Odds_Calculator_3-way'!B129="","",'True_Odds_Calculator_3-way'!B129)</f>
        <v>3.74</v>
      </c>
      <c r="C130" s="4">
        <f>IF('True_Odds_Calculator_3-way'!C129="","",'True_Odds_Calculator_3-way'!C129)</f>
        <v>4.7699999999999996</v>
      </c>
      <c r="D130" s="9">
        <f t="shared" si="26"/>
        <v>0.54039458242457772</v>
      </c>
      <c r="E130" s="9">
        <f t="shared" si="27"/>
        <v>0.25793146303597758</v>
      </c>
      <c r="F130" s="9">
        <f t="shared" si="28"/>
        <v>0.20167395453944489</v>
      </c>
      <c r="G130" s="9">
        <f t="shared" si="29"/>
        <v>1.0499996007108749</v>
      </c>
      <c r="H130" s="9">
        <f t="shared" si="30"/>
        <v>1.8504996765758082</v>
      </c>
      <c r="I130" s="9">
        <f t="shared" si="31"/>
        <v>3.8769989059477981</v>
      </c>
      <c r="J130" s="9">
        <f t="shared" si="32"/>
        <v>4.9584984946799988</v>
      </c>
      <c r="K130" s="11">
        <f t="shared" si="33"/>
        <v>0.5524861878453039</v>
      </c>
      <c r="L130" s="11">
        <f t="shared" si="34"/>
        <v>0.26737967914438499</v>
      </c>
      <c r="M130" s="11">
        <f t="shared" si="35"/>
        <v>0.20964360587002098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-0.25912443955624953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0.22669530460137582</v>
      </c>
      <c r="Q130" s="11">
        <f>2*'OddsRatio_working_3-way'!K130*'OddsRatio_working_3-way'!L130*'OddsRatio_working_3-way'!M130</f>
        <v>6.1938607814583553E-2</v>
      </c>
      <c r="R130" s="11">
        <f t="shared" si="36"/>
        <v>0</v>
      </c>
      <c r="S130" s="11">
        <f t="shared" si="37"/>
        <v>-0.8748511139651336</v>
      </c>
      <c r="T130" s="11">
        <f t="shared" si="38"/>
        <v>-0.23903035900686709</v>
      </c>
      <c r="U130" s="11">
        <f>'OddsRatio_working_3-way'!S130-'OddsRatio_working_3-way'!R130^2/3</f>
        <v>-0.8748511139651336</v>
      </c>
      <c r="V130" s="11">
        <f>'OddsRatio_working_3-way'!S130*'OddsRatio_working_3-way'!R130/3-2*'OddsRatio_working_3-way'!R130^3/27-'OddsRatio_working_3-way'!T130</f>
        <v>0.23903035900686709</v>
      </c>
      <c r="W130" s="11">
        <f>'OddsRatio_working_3-way'!V130^2+4*'OddsRatio_working_3-way'!U130^3/27</f>
        <v>-4.2061518669177962E-2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0.15747780097217651</v>
      </c>
      <c r="Y130" s="11">
        <f>IF('OddsRatio_working_3-way'!W130&gt;=0,IF('OddsRatio_working_3-way'!V130+SQRT('OddsRatio_working_3-way'!W130)&gt;0,0,PI()),ACOS('OddsRatio_working_3-way'!V130/(2*'OddsRatio_working_3-way'!X130)))</f>
        <v>0.70912259636491459</v>
      </c>
      <c r="Z130" s="11">
        <f>'OddsRatio_working_3-way'!X130^(1/3)*COS('OddsRatio_working_3-way'!Y130/3)</f>
        <v>0.52499980035543758</v>
      </c>
      <c r="AA130" s="11">
        <f>'OddsRatio_working_3-way'!X130^(1/3)*COS(('OddsRatio_working_3-way'!Y130+2*PI())/3)</f>
        <v>-0.37201786998791214</v>
      </c>
      <c r="AB130" s="11">
        <f>'OddsRatio_working_3-way'!X130^(1/3)*COS(('OddsRatio_working_3-way'!Y130+4*PI())/3)</f>
        <v>-0.1529819303675258</v>
      </c>
      <c r="AC130" s="11">
        <f>'OddsRatio_working_3-way'!X130^(1/3)*SIN('OddsRatio_working_3-way'!Y130/3)</f>
        <v>0.1264604587020329</v>
      </c>
      <c r="AD130" s="11">
        <f>'OddsRatio_working_3-way'!X130^(1/3)*SIN(('OddsRatio_working_3-way'!Y130+2*PI())/3)</f>
        <v>0.39143293473855106</v>
      </c>
      <c r="AE130" s="11">
        <f>'OddsRatio_working_3-way'!X130^(1/3)*SIN(('OddsRatio_working_3-way'!Y130+4*PI())/3)</f>
        <v>-0.51789339344058383</v>
      </c>
      <c r="AF130" s="11">
        <f>-'OddsRatio_working_3-way'!U130/(3*'OddsRatio_working_3-way'!X130^(1/3))*COS(('OddsRatio_working_3-way'!Y130)/3)</f>
        <v>0.52499980035543747</v>
      </c>
      <c r="AG130" s="11">
        <f>-'OddsRatio_working_3-way'!U130/(3*'OddsRatio_working_3-way'!X130^(1/3))*COS(('OddsRatio_working_3-way'!Y130+2*PI())/3)</f>
        <v>-0.37201786998791203</v>
      </c>
      <c r="AH130" s="11">
        <f>-'OddsRatio_working_3-way'!U130/(3*'OddsRatio_working_3-way'!X130^(1/3))*COS(('OddsRatio_working_3-way'!Y130+4*PI())/3)</f>
        <v>-0.15298193036752578</v>
      </c>
      <c r="AI130" s="11">
        <f>'OddsRatio_working_3-way'!U130/(3*'OddsRatio_working_3-way'!X130^(1/3))*SIN(('OddsRatio_working_3-way'!Y130)/3)</f>
        <v>-0.12646045870203287</v>
      </c>
      <c r="AJ130" s="11">
        <f>'OddsRatio_working_3-way'!U130/(3*'OddsRatio_working_3-way'!X130^(1/3))*SIN(('OddsRatio_working_3-way'!Y130+2*PI())/3)</f>
        <v>-0.39143293473855101</v>
      </c>
      <c r="AK130" s="11">
        <f>'OddsRatio_working_3-way'!U130/(3*'OddsRatio_working_3-way'!X130^(1/3))*SIN(('OddsRatio_working_3-way'!Y130+4*PI())/3)</f>
        <v>0.51789339344058372</v>
      </c>
      <c r="AL130" s="11">
        <f>'OddsRatio_working_3-way'!Z130+'OddsRatio_working_3-way'!AF130</f>
        <v>1.0499996007108749</v>
      </c>
      <c r="AM130" s="11">
        <f>'OddsRatio_working_3-way'!AA130+'OddsRatio_working_3-way'!AG130</f>
        <v>-0.74403573997582417</v>
      </c>
      <c r="AN130" s="11">
        <f>'OddsRatio_working_3-way'!AB130+'OddsRatio_working_3-way'!AH130</f>
        <v>-0.30596386073505155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1.0499996007108749</v>
      </c>
      <c r="AS130" s="11">
        <f>IF(('OddsRatio_working_3-way'!X130=0),IF(Q130&gt;0,-Q130^(1/3),(-Q130)^(1/3)),'OddsRatio_working_3-way'!AM130-'OddsRatio_working_3-way'!R130/3)</f>
        <v>-0.74403573997582417</v>
      </c>
      <c r="AT130" s="11">
        <f>IF(('OddsRatio_working_3-way'!X130=0),IF(Q130&gt;0,-Q130^(1/3),(-Q130)^(1/3)),'OddsRatio_working_3-way'!AN130-'OddsRatio_working_3-way'!R130/3)</f>
        <v>-0.30596386073505155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2.5</v>
      </c>
      <c r="B131" s="4">
        <f>IF('True_Odds_Calculator_3-way'!B130="","",'True_Odds_Calculator_3-way'!B130)</f>
        <v>3.63</v>
      </c>
      <c r="C131" s="4">
        <f>IF('True_Odds_Calculator_3-way'!C130="","",'True_Odds_Calculator_3-way'!C130)</f>
        <v>2.85</v>
      </c>
      <c r="D131" s="9">
        <f t="shared" si="26"/>
        <v>0.39050020495422655</v>
      </c>
      <c r="E131" s="9">
        <f t="shared" si="27"/>
        <v>0.26762050655368863</v>
      </c>
      <c r="F131" s="9">
        <f t="shared" si="28"/>
        <v>0.34187928849208499</v>
      </c>
      <c r="G131" s="9">
        <f t="shared" si="29"/>
        <v>1.0405454121203643</v>
      </c>
      <c r="H131" s="9">
        <f t="shared" si="30"/>
        <v>2.5608181181805461</v>
      </c>
      <c r="I131" s="9">
        <f t="shared" si="31"/>
        <v>3.7366344338765578</v>
      </c>
      <c r="J131" s="9">
        <f t="shared" si="32"/>
        <v>2.9250090124226742</v>
      </c>
      <c r="K131" s="11">
        <f t="shared" si="33"/>
        <v>0.4</v>
      </c>
      <c r="L131" s="11">
        <f t="shared" si="34"/>
        <v>0.27548209366391185</v>
      </c>
      <c r="M131" s="11">
        <f t="shared" si="35"/>
        <v>0.35087719298245612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-0.28218065825721328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0.23121163791020249</v>
      </c>
      <c r="Q131" s="11">
        <f>2*'OddsRatio_working_3-way'!K131*'OddsRatio_working_3-way'!L131*'OddsRatio_working_3-way'!M131</f>
        <v>7.7328306993378768E-2</v>
      </c>
      <c r="R131" s="11">
        <f t="shared" si="36"/>
        <v>0</v>
      </c>
      <c r="S131" s="11">
        <f t="shared" si="37"/>
        <v>-0.81937450758743535</v>
      </c>
      <c r="T131" s="11">
        <f t="shared" si="38"/>
        <v>-0.27403829685198505</v>
      </c>
      <c r="U131" s="11">
        <f>'OddsRatio_working_3-way'!S131-'OddsRatio_working_3-way'!R131^2/3</f>
        <v>-0.81937450758743535</v>
      </c>
      <c r="V131" s="11">
        <f>'OddsRatio_working_3-way'!S131*'OddsRatio_working_3-way'!R131/3-2*'OddsRatio_working_3-way'!R131^3/27-'OddsRatio_working_3-way'!T131</f>
        <v>0.27403829685198505</v>
      </c>
      <c r="W131" s="11">
        <f>'OddsRatio_working_3-way'!V131^2+4*'OddsRatio_working_3-way'!U131^3/27</f>
        <v>-6.4003776233406001E-3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0.14273871738676694</v>
      </c>
      <c r="Y131" s="11">
        <f>IF('OddsRatio_working_3-way'!W131&gt;=0,IF('OddsRatio_working_3-way'!V131+SQRT('OddsRatio_working_3-way'!W131)&gt;0,0,PI()),ACOS('OddsRatio_working_3-way'!V131/(2*'OddsRatio_working_3-way'!X131)))</f>
        <v>0.2840447160167876</v>
      </c>
      <c r="Z131" s="11">
        <f>'OddsRatio_working_3-way'!X131^(1/3)*COS('OddsRatio_working_3-way'!Y131/3)</f>
        <v>0.52027270606018228</v>
      </c>
      <c r="AA131" s="11">
        <f>'OddsRatio_working_3-way'!X131^(1/3)*COS(('OddsRatio_working_3-way'!Y131+2*PI())/3)</f>
        <v>-0.30292490749819911</v>
      </c>
      <c r="AB131" s="11">
        <f>'OddsRatio_working_3-way'!X131^(1/3)*COS(('OddsRatio_working_3-way'!Y131+4*PI())/3)</f>
        <v>-0.21734779856198325</v>
      </c>
      <c r="AC131" s="11">
        <f>'OddsRatio_working_3-way'!X131^(1/3)*SIN('OddsRatio_working_3-way'!Y131/3)</f>
        <v>4.9407966880794185E-2</v>
      </c>
      <c r="AD131" s="11">
        <f>'OddsRatio_working_3-way'!X131^(1/3)*SIN(('OddsRatio_working_3-way'!Y131+2*PI())/3)</f>
        <v>0.42586539690339481</v>
      </c>
      <c r="AE131" s="11">
        <f>'OddsRatio_working_3-way'!X131^(1/3)*SIN(('OddsRatio_working_3-way'!Y131+4*PI())/3)</f>
        <v>-0.475273363784189</v>
      </c>
      <c r="AF131" s="11">
        <f>-'OddsRatio_working_3-way'!U131/(3*'OddsRatio_working_3-way'!X131^(1/3))*COS(('OddsRatio_working_3-way'!Y131)/3)</f>
        <v>0.52027270606018217</v>
      </c>
      <c r="AG131" s="11">
        <f>-'OddsRatio_working_3-way'!U131/(3*'OddsRatio_working_3-way'!X131^(1/3))*COS(('OddsRatio_working_3-way'!Y131+2*PI())/3)</f>
        <v>-0.30292490749819906</v>
      </c>
      <c r="AH131" s="11">
        <f>-'OddsRatio_working_3-way'!U131/(3*'OddsRatio_working_3-way'!X131^(1/3))*COS(('OddsRatio_working_3-way'!Y131+4*PI())/3)</f>
        <v>-0.21734779856198319</v>
      </c>
      <c r="AI131" s="11">
        <f>'OddsRatio_working_3-way'!U131/(3*'OddsRatio_working_3-way'!X131^(1/3))*SIN(('OddsRatio_working_3-way'!Y131)/3)</f>
        <v>-4.9407966880794171E-2</v>
      </c>
      <c r="AJ131" s="11">
        <f>'OddsRatio_working_3-way'!U131/(3*'OddsRatio_working_3-way'!X131^(1/3))*SIN(('OddsRatio_working_3-way'!Y131+2*PI())/3)</f>
        <v>-0.4258653969033947</v>
      </c>
      <c r="AK131" s="11">
        <f>'OddsRatio_working_3-way'!U131/(3*'OddsRatio_working_3-way'!X131^(1/3))*SIN(('OddsRatio_working_3-way'!Y131+4*PI())/3)</f>
        <v>0.47527336378418888</v>
      </c>
      <c r="AL131" s="11">
        <f>'OddsRatio_working_3-way'!Z131+'OddsRatio_working_3-way'!AF131</f>
        <v>1.0405454121203643</v>
      </c>
      <c r="AM131" s="11">
        <f>'OddsRatio_working_3-way'!AA131+'OddsRatio_working_3-way'!AG131</f>
        <v>-0.60584981499639823</v>
      </c>
      <c r="AN131" s="11">
        <f>'OddsRatio_working_3-way'!AB131+'OddsRatio_working_3-way'!AH131</f>
        <v>-0.43469559712396644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1.0405454121203643</v>
      </c>
      <c r="AS131" s="11">
        <f>IF(('OddsRatio_working_3-way'!X131=0),IF(Q131&gt;0,-Q131^(1/3),(-Q131)^(1/3)),'OddsRatio_working_3-way'!AM131-'OddsRatio_working_3-way'!R131/3)</f>
        <v>-0.60584981499639823</v>
      </c>
      <c r="AT131" s="11">
        <f>IF(('OddsRatio_working_3-way'!X131=0),IF(Q131&gt;0,-Q131^(1/3),(-Q131)^(1/3)),'OddsRatio_working_3-way'!AN131-'OddsRatio_working_3-way'!R131/3)</f>
        <v>-0.43469559712396644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2.19</v>
      </c>
      <c r="B132" s="4">
        <f>IF('True_Odds_Calculator_3-way'!B131="","",'True_Odds_Calculator_3-way'!B131)</f>
        <v>3.3</v>
      </c>
      <c r="C132" s="4">
        <f>IF('True_Odds_Calculator_3-way'!C131="","",'True_Odds_Calculator_3-way'!C131)</f>
        <v>3.73</v>
      </c>
      <c r="D132" s="9">
        <f t="shared" ref="D132:D195" si="39">(K132/(AR132+K132-(AR132*K132)))</f>
        <v>0.4460714768237331</v>
      </c>
      <c r="E132" s="9">
        <f t="shared" ref="E132:E195" si="40">(L132/(AR132+L132-(AR132*L132)))</f>
        <v>0.29410860847663484</v>
      </c>
      <c r="F132" s="9">
        <f t="shared" ref="F132:F195" si="41">(M132/(AR132+M132-(AR132*M132)))</f>
        <v>0.25981991469963206</v>
      </c>
      <c r="G132" s="9">
        <f t="shared" ref="G132:G195" si="42">AR132</f>
        <v>1.0435236909657299</v>
      </c>
      <c r="H132" s="9">
        <f t="shared" ref="H132:H195" si="43">IF(A132="","",1/D132)</f>
        <v>2.2417931922492187</v>
      </c>
      <c r="I132" s="9">
        <f t="shared" ref="I132:I195" si="44">IF(B132="","",1/E132)</f>
        <v>3.4001044892211785</v>
      </c>
      <c r="J132" s="9">
        <f t="shared" ref="J132:J195" si="45">IF(C132="","",1/F132)</f>
        <v>3.8488196763364426</v>
      </c>
      <c r="K132" s="11">
        <f t="shared" ref="K132:K195" si="46">1/A132</f>
        <v>0.45662100456621008</v>
      </c>
      <c r="L132" s="11">
        <f t="shared" ref="L132:L195" si="47">1/B132</f>
        <v>0.30303030303030304</v>
      </c>
      <c r="M132" s="11">
        <f t="shared" ref="M132:M195" si="48">1/C132</f>
        <v>0.26809651474530832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-0.27718553191394646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0.23074032402322098</v>
      </c>
      <c r="Q132" s="11">
        <f>2*'OddsRatio_working_3-way'!K132*'OddsRatio_working_3-way'!L132*'OddsRatio_working_3-way'!M132</f>
        <v>7.4193030232546933E-2</v>
      </c>
      <c r="R132" s="11">
        <f t="shared" ref="R132:R195" si="49">O132/N132</f>
        <v>0</v>
      </c>
      <c r="S132" s="11">
        <f t="shared" ref="S132:S195" si="50">P132/N132</f>
        <v>-0.83243999941113589</v>
      </c>
      <c r="T132" s="11">
        <f t="shared" ref="T132:T195" si="51">Q132/N132</f>
        <v>-0.26766559466596007</v>
      </c>
      <c r="U132" s="11">
        <f>'OddsRatio_working_3-way'!S132-'OddsRatio_working_3-way'!R132^2/3</f>
        <v>-0.83243999941113589</v>
      </c>
      <c r="V132" s="11">
        <f>'OddsRatio_working_3-way'!S132*'OddsRatio_working_3-way'!R132/3-2*'OddsRatio_working_3-way'!R132^3/27-'OddsRatio_working_3-way'!T132</f>
        <v>0.26766559466596007</v>
      </c>
      <c r="W132" s="11">
        <f>'OddsRatio_working_3-way'!V132^2+4*'OddsRatio_working_3-way'!U132^3/27</f>
        <v>-1.3813586582727258E-2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0.14616639246985719</v>
      </c>
      <c r="Y132" s="11">
        <f>IF('OddsRatio_working_3-way'!W132&gt;=0,IF('OddsRatio_working_3-way'!V132+SQRT('OddsRatio_working_3-way'!W132)&gt;0,0,PI()),ACOS('OddsRatio_working_3-way'!V132/(2*'OddsRatio_working_3-way'!X132)))</f>
        <v>0.41375026252489588</v>
      </c>
      <c r="Z132" s="11">
        <f>'OddsRatio_working_3-way'!X132^(1/3)*COS('OddsRatio_working_3-way'!Y132/3)</f>
        <v>0.52176184548286508</v>
      </c>
      <c r="AA132" s="11">
        <f>'OddsRatio_working_3-way'!X132^(1/3)*COS(('OddsRatio_working_3-way'!Y132+2*PI())/3)</f>
        <v>-0.3235980041588597</v>
      </c>
      <c r="AB132" s="11">
        <f>'OddsRatio_working_3-way'!X132^(1/3)*COS(('OddsRatio_working_3-way'!Y132+4*PI())/3)</f>
        <v>-0.19816384132400552</v>
      </c>
      <c r="AC132" s="11">
        <f>'OddsRatio_working_3-way'!X132^(1/3)*SIN('OddsRatio_working_3-way'!Y132/3)</f>
        <v>7.2419447678278362E-2</v>
      </c>
      <c r="AD132" s="11">
        <f>'OddsRatio_working_3-way'!X132^(1/3)*SIN(('OddsRatio_working_3-way'!Y132+2*PI())/3)</f>
        <v>0.41564928907447285</v>
      </c>
      <c r="AE132" s="11">
        <f>'OddsRatio_working_3-way'!X132^(1/3)*SIN(('OddsRatio_working_3-way'!Y132+4*PI())/3)</f>
        <v>-0.48806873675275131</v>
      </c>
      <c r="AF132" s="11">
        <f>-'OddsRatio_working_3-way'!U132/(3*'OddsRatio_working_3-way'!X132^(1/3))*COS(('OddsRatio_working_3-way'!Y132)/3)</f>
        <v>0.52176184548286486</v>
      </c>
      <c r="AG132" s="11">
        <f>-'OddsRatio_working_3-way'!U132/(3*'OddsRatio_working_3-way'!X132^(1/3))*COS(('OddsRatio_working_3-way'!Y132+2*PI())/3)</f>
        <v>-0.32359800415885953</v>
      </c>
      <c r="AH132" s="11">
        <f>-'OddsRatio_working_3-way'!U132/(3*'OddsRatio_working_3-way'!X132^(1/3))*COS(('OddsRatio_working_3-way'!Y132+4*PI())/3)</f>
        <v>-0.19816384132400544</v>
      </c>
      <c r="AI132" s="11">
        <f>'OddsRatio_working_3-way'!U132/(3*'OddsRatio_working_3-way'!X132^(1/3))*SIN(('OddsRatio_working_3-way'!Y132)/3)</f>
        <v>-7.241944767827832E-2</v>
      </c>
      <c r="AJ132" s="11">
        <f>'OddsRatio_working_3-way'!U132/(3*'OddsRatio_working_3-way'!X132^(1/3))*SIN(('OddsRatio_working_3-way'!Y132+2*PI())/3)</f>
        <v>-0.41564928907447268</v>
      </c>
      <c r="AK132" s="11">
        <f>'OddsRatio_working_3-way'!U132/(3*'OddsRatio_working_3-way'!X132^(1/3))*SIN(('OddsRatio_working_3-way'!Y132+4*PI())/3)</f>
        <v>0.48806873675275109</v>
      </c>
      <c r="AL132" s="11">
        <f>'OddsRatio_working_3-way'!Z132+'OddsRatio_working_3-way'!AF132</f>
        <v>1.0435236909657299</v>
      </c>
      <c r="AM132" s="11">
        <f>'OddsRatio_working_3-way'!AA132+'OddsRatio_working_3-way'!AG132</f>
        <v>-0.64719600831771928</v>
      </c>
      <c r="AN132" s="11">
        <f>'OddsRatio_working_3-way'!AB132+'OddsRatio_working_3-way'!AH132</f>
        <v>-0.39632768264801099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1.0435236909657299</v>
      </c>
      <c r="AS132" s="11">
        <f>IF(('OddsRatio_working_3-way'!X132=0),IF(Q132&gt;0,-Q132^(1/3),(-Q132)^(1/3)),'OddsRatio_working_3-way'!AM132-'OddsRatio_working_3-way'!R132/3)</f>
        <v>-0.64719600831771928</v>
      </c>
      <c r="AT132" s="11">
        <f>IF(('OddsRatio_working_3-way'!X132=0),IF(Q132&gt;0,-Q132^(1/3),(-Q132)^(1/3)),'OddsRatio_working_3-way'!AN132-'OddsRatio_working_3-way'!R132/3)</f>
        <v>-0.39632768264801099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2.15</v>
      </c>
      <c r="B133" s="4">
        <f>IF('True_Odds_Calculator_3-way'!B132="","",'True_Odds_Calculator_3-way'!B132)</f>
        <v>3.42</v>
      </c>
      <c r="C133" s="4">
        <f>IF('True_Odds_Calculator_3-way'!C132="","",'True_Odds_Calculator_3-way'!C132)</f>
        <v>3.71</v>
      </c>
      <c r="D133" s="9">
        <f t="shared" si="39"/>
        <v>0.4547529826619458</v>
      </c>
      <c r="E133" s="9">
        <f t="shared" si="40"/>
        <v>0.28384055905669386</v>
      </c>
      <c r="F133" s="9">
        <f t="shared" si="41"/>
        <v>0.26140645828136028</v>
      </c>
      <c r="G133" s="9">
        <f t="shared" si="42"/>
        <v>1.0426052367774847</v>
      </c>
      <c r="H133" s="9">
        <f t="shared" si="43"/>
        <v>2.1989960222941072</v>
      </c>
      <c r="I133" s="9">
        <f t="shared" si="44"/>
        <v>3.5231046730015128</v>
      </c>
      <c r="J133" s="9">
        <f t="shared" si="45"/>
        <v>3.8254601916669841</v>
      </c>
      <c r="K133" s="11">
        <f t="shared" si="46"/>
        <v>0.46511627906976744</v>
      </c>
      <c r="L133" s="11">
        <f t="shared" si="47"/>
        <v>0.29239766081871343</v>
      </c>
      <c r="M133" s="11">
        <f t="shared" si="48"/>
        <v>0.26954177897574122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-0.27646745941935413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0.23020840092039369</v>
      </c>
      <c r="Q133" s="11">
        <f>2*'OddsRatio_working_3-way'!K133*'OddsRatio_working_3-way'!L133*'OddsRatio_working_3-way'!M133</f>
        <v>7.3314777363182704E-2</v>
      </c>
      <c r="R133" s="11">
        <f t="shared" si="49"/>
        <v>0</v>
      </c>
      <c r="S133" s="11">
        <f t="shared" si="50"/>
        <v>-0.83267810759314964</v>
      </c>
      <c r="T133" s="11">
        <f t="shared" si="51"/>
        <v>-0.26518411069845532</v>
      </c>
      <c r="U133" s="11">
        <f>'OddsRatio_working_3-way'!S133-'OddsRatio_working_3-way'!R133^2/3</f>
        <v>-0.83267810759314964</v>
      </c>
      <c r="V133" s="11">
        <f>'OddsRatio_working_3-way'!S133*'OddsRatio_working_3-way'!R133/3-2*'OddsRatio_working_3-way'!R133^3/27-'OddsRatio_working_3-way'!T133</f>
        <v>0.26518411069845532</v>
      </c>
      <c r="W133" s="11">
        <f>'OddsRatio_working_3-way'!V133^2+4*'OddsRatio_working_3-way'!U133^3/27</f>
        <v>-1.5209198262542786E-2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0.14622911032817079</v>
      </c>
      <c r="Y133" s="11">
        <f>IF('OddsRatio_working_3-way'!W133&gt;=0,IF('OddsRatio_working_3-way'!V133+SQRT('OddsRatio_working_3-way'!W133)&gt;0,0,PI()),ACOS('OddsRatio_working_3-way'!V133/(2*'OddsRatio_working_3-way'!X133)))</f>
        <v>0.43530407722306119</v>
      </c>
      <c r="Z133" s="11">
        <f>'OddsRatio_working_3-way'!X133^(1/3)*COS('OddsRatio_working_3-way'!Y133/3)</f>
        <v>0.52130261838874237</v>
      </c>
      <c r="AA133" s="11">
        <f>'OddsRatio_working_3-way'!X133^(1/3)*COS(('OddsRatio_working_3-way'!Y133+2*PI())/3)</f>
        <v>-0.3266226055592924</v>
      </c>
      <c r="AB133" s="11">
        <f>'OddsRatio_working_3-way'!X133^(1/3)*COS(('OddsRatio_working_3-way'!Y133+4*PI())/3)</f>
        <v>-0.19468001282944966</v>
      </c>
      <c r="AC133" s="11">
        <f>'OddsRatio_working_3-way'!X133^(1/3)*SIN('OddsRatio_working_3-way'!Y133/3)</f>
        <v>7.6177091430151805E-2</v>
      </c>
      <c r="AD133" s="11">
        <f>'OddsRatio_working_3-way'!X133^(1/3)*SIN(('OddsRatio_working_3-way'!Y133+2*PI())/3)</f>
        <v>0.41337276486891994</v>
      </c>
      <c r="AE133" s="11">
        <f>'OddsRatio_working_3-way'!X133^(1/3)*SIN(('OddsRatio_working_3-way'!Y133+4*PI())/3)</f>
        <v>-0.48954985629907177</v>
      </c>
      <c r="AF133" s="11">
        <f>-'OddsRatio_working_3-way'!U133/(3*'OddsRatio_working_3-way'!X133^(1/3))*COS(('OddsRatio_working_3-way'!Y133)/3)</f>
        <v>0.52130261838874248</v>
      </c>
      <c r="AG133" s="11">
        <f>-'OddsRatio_working_3-way'!U133/(3*'OddsRatio_working_3-way'!X133^(1/3))*COS(('OddsRatio_working_3-way'!Y133+2*PI())/3)</f>
        <v>-0.32662260555929251</v>
      </c>
      <c r="AH133" s="11">
        <f>-'OddsRatio_working_3-way'!U133/(3*'OddsRatio_working_3-way'!X133^(1/3))*COS(('OddsRatio_working_3-way'!Y133+4*PI())/3)</f>
        <v>-0.19468001282944972</v>
      </c>
      <c r="AI133" s="11">
        <f>'OddsRatio_working_3-way'!U133/(3*'OddsRatio_working_3-way'!X133^(1/3))*SIN(('OddsRatio_working_3-way'!Y133)/3)</f>
        <v>-7.6177091430151819E-2</v>
      </c>
      <c r="AJ133" s="11">
        <f>'OddsRatio_working_3-way'!U133/(3*'OddsRatio_working_3-way'!X133^(1/3))*SIN(('OddsRatio_working_3-way'!Y133+2*PI())/3)</f>
        <v>-0.41337276486892005</v>
      </c>
      <c r="AK133" s="11">
        <f>'OddsRatio_working_3-way'!U133/(3*'OddsRatio_working_3-way'!X133^(1/3))*SIN(('OddsRatio_working_3-way'!Y133+4*PI())/3)</f>
        <v>0.48954985629907188</v>
      </c>
      <c r="AL133" s="11">
        <f>'OddsRatio_working_3-way'!Z133+'OddsRatio_working_3-way'!AF133</f>
        <v>1.0426052367774847</v>
      </c>
      <c r="AM133" s="11">
        <f>'OddsRatio_working_3-way'!AA133+'OddsRatio_working_3-way'!AG133</f>
        <v>-0.65324521111858491</v>
      </c>
      <c r="AN133" s="11">
        <f>'OddsRatio_working_3-way'!AB133+'OddsRatio_working_3-way'!AH133</f>
        <v>-0.38936002565889938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1.0426052367774847</v>
      </c>
      <c r="AS133" s="11">
        <f>IF(('OddsRatio_working_3-way'!X133=0),IF(Q133&gt;0,-Q133^(1/3),(-Q133)^(1/3)),'OddsRatio_working_3-way'!AM133-'OddsRatio_working_3-way'!R133/3)</f>
        <v>-0.65324521111858491</v>
      </c>
      <c r="AT133" s="11">
        <f>IF(('OddsRatio_working_3-way'!X133=0),IF(Q133&gt;0,-Q133^(1/3),(-Q133)^(1/3)),'OddsRatio_working_3-way'!AN133-'OddsRatio_working_3-way'!R133/3)</f>
        <v>-0.38936002565889938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2.41</v>
      </c>
      <c r="B134" s="4">
        <f>IF('True_Odds_Calculator_3-way'!B133="","",'True_Odds_Calculator_3-way'!B133)</f>
        <v>3.51</v>
      </c>
      <c r="C134" s="4">
        <f>IF('True_Odds_Calculator_3-way'!C133="","",'True_Odds_Calculator_3-way'!C133)</f>
        <v>2.95</v>
      </c>
      <c r="D134" s="9">
        <f t="shared" si="39"/>
        <v>0.40083061857094288</v>
      </c>
      <c r="E134" s="9">
        <f t="shared" si="40"/>
        <v>0.27315011792352295</v>
      </c>
      <c r="F134" s="9">
        <f t="shared" si="41"/>
        <v>0.32601926350553406</v>
      </c>
      <c r="G134" s="9">
        <f t="shared" si="42"/>
        <v>1.0601555969540797</v>
      </c>
      <c r="H134" s="9">
        <f t="shared" si="43"/>
        <v>2.4948193917052528</v>
      </c>
      <c r="I134" s="9">
        <f t="shared" si="44"/>
        <v>3.6609905483547394</v>
      </c>
      <c r="J134" s="9">
        <f t="shared" si="45"/>
        <v>3.067303414060456</v>
      </c>
      <c r="K134" s="11">
        <f t="shared" si="46"/>
        <v>0.41493775933609955</v>
      </c>
      <c r="L134" s="11">
        <f t="shared" si="47"/>
        <v>0.28490028490028491</v>
      </c>
      <c r="M134" s="11">
        <f t="shared" si="48"/>
        <v>0.33898305084745761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-0.27655484445694722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0.23522957625215163</v>
      </c>
      <c r="Q134" s="11">
        <f>2*'OddsRatio_working_3-way'!K134*'OddsRatio_working_3-way'!L134*'OddsRatio_working_3-way'!M134</f>
        <v>8.0146363288637695E-2</v>
      </c>
      <c r="R134" s="11">
        <f t="shared" si="49"/>
        <v>0</v>
      </c>
      <c r="S134" s="11">
        <f t="shared" si="50"/>
        <v>-0.85057116505789898</v>
      </c>
      <c r="T134" s="11">
        <f t="shared" si="51"/>
        <v>-0.28980278196180542</v>
      </c>
      <c r="U134" s="11">
        <f>'OddsRatio_working_3-way'!S134-'OddsRatio_working_3-way'!R134^2/3</f>
        <v>-0.85057116505789898</v>
      </c>
      <c r="V134" s="11">
        <f>'OddsRatio_working_3-way'!S134*'OddsRatio_working_3-way'!R134/3-2*'OddsRatio_working_3-way'!R134^3/27-'OddsRatio_working_3-way'!T134</f>
        <v>0.28980278196180542</v>
      </c>
      <c r="W134" s="11">
        <f>'OddsRatio_working_3-way'!V134^2+4*'OddsRatio_working_3-way'!U134^3/27</f>
        <v>-7.1793597649184998E-3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0.15096772187931451</v>
      </c>
      <c r="Y134" s="11">
        <f>IF('OddsRatio_working_3-way'!W134&gt;=0,IF('OddsRatio_working_3-way'!V134+SQRT('OddsRatio_working_3-way'!W134)&gt;0,0,PI()),ACOS('OddsRatio_working_3-way'!V134/(2*'OddsRatio_working_3-way'!X134)))</f>
        <v>0.28444683038324126</v>
      </c>
      <c r="Z134" s="11">
        <f>'OddsRatio_working_3-way'!X134^(1/3)*COS('OddsRatio_working_3-way'!Y134/3)</f>
        <v>0.53007779847703984</v>
      </c>
      <c r="AA134" s="11">
        <f>'OddsRatio_working_3-way'!X134^(1/3)*COS(('OddsRatio_working_3-way'!Y134+2*PI())/3)</f>
        <v>-0.30869593688167429</v>
      </c>
      <c r="AB134" s="11">
        <f>'OddsRatio_working_3-way'!X134^(1/3)*COS(('OddsRatio_working_3-way'!Y134+4*PI())/3)</f>
        <v>-0.22138186159536524</v>
      </c>
      <c r="AC134" s="11">
        <f>'OddsRatio_working_3-way'!X134^(1/3)*SIN('OddsRatio_working_3-way'!Y134/3)</f>
        <v>5.0410804870593726E-2</v>
      </c>
      <c r="AD134" s="11">
        <f>'OddsRatio_working_3-way'!X134^(1/3)*SIN(('OddsRatio_working_3-way'!Y134+2*PI())/3)</f>
        <v>0.43385543702794799</v>
      </c>
      <c r="AE134" s="11">
        <f>'OddsRatio_working_3-way'!X134^(1/3)*SIN(('OddsRatio_working_3-way'!Y134+4*PI())/3)</f>
        <v>-0.48426624189854173</v>
      </c>
      <c r="AF134" s="11">
        <f>-'OddsRatio_working_3-way'!U134/(3*'OddsRatio_working_3-way'!X134^(1/3))*COS(('OddsRatio_working_3-way'!Y134)/3)</f>
        <v>0.53007779847703984</v>
      </c>
      <c r="AG134" s="11">
        <f>-'OddsRatio_working_3-way'!U134/(3*'OddsRatio_working_3-way'!X134^(1/3))*COS(('OddsRatio_working_3-way'!Y134+2*PI())/3)</f>
        <v>-0.30869593688167429</v>
      </c>
      <c r="AH134" s="11">
        <f>-'OddsRatio_working_3-way'!U134/(3*'OddsRatio_working_3-way'!X134^(1/3))*COS(('OddsRatio_working_3-way'!Y134+4*PI())/3)</f>
        <v>-0.22138186159536524</v>
      </c>
      <c r="AI134" s="11">
        <f>'OddsRatio_working_3-way'!U134/(3*'OddsRatio_working_3-way'!X134^(1/3))*SIN(('OddsRatio_working_3-way'!Y134)/3)</f>
        <v>-5.0410804870593726E-2</v>
      </c>
      <c r="AJ134" s="11">
        <f>'OddsRatio_working_3-way'!U134/(3*'OddsRatio_working_3-way'!X134^(1/3))*SIN(('OddsRatio_working_3-way'!Y134+2*PI())/3)</f>
        <v>-0.43385543702794799</v>
      </c>
      <c r="AK134" s="11">
        <f>'OddsRatio_working_3-way'!U134/(3*'OddsRatio_working_3-way'!X134^(1/3))*SIN(('OddsRatio_working_3-way'!Y134+4*PI())/3)</f>
        <v>0.48426624189854173</v>
      </c>
      <c r="AL134" s="11">
        <f>'OddsRatio_working_3-way'!Z134+'OddsRatio_working_3-way'!AF134</f>
        <v>1.0601555969540797</v>
      </c>
      <c r="AM134" s="11">
        <f>'OddsRatio_working_3-way'!AA134+'OddsRatio_working_3-way'!AG134</f>
        <v>-0.61739187376334859</v>
      </c>
      <c r="AN134" s="11">
        <f>'OddsRatio_working_3-way'!AB134+'OddsRatio_working_3-way'!AH134</f>
        <v>-0.44276372319073048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1.0601555969540797</v>
      </c>
      <c r="AS134" s="11">
        <f>IF(('OddsRatio_working_3-way'!X134=0),IF(Q134&gt;0,-Q134^(1/3),(-Q134)^(1/3)),'OddsRatio_working_3-way'!AM134-'OddsRatio_working_3-way'!R134/3)</f>
        <v>-0.61739187376334859</v>
      </c>
      <c r="AT134" s="11">
        <f>IF(('OddsRatio_working_3-way'!X134=0),IF(Q134&gt;0,-Q134^(1/3),(-Q134)^(1/3)),'OddsRatio_working_3-way'!AN134-'OddsRatio_working_3-way'!R134/3)</f>
        <v>-0.44276372319073048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1.84</v>
      </c>
      <c r="B135" s="4">
        <f>IF('True_Odds_Calculator_3-way'!B134="","",'True_Odds_Calculator_3-way'!B134)</f>
        <v>3.56</v>
      </c>
      <c r="C135" s="4">
        <f>IF('True_Odds_Calculator_3-way'!C134="","",'True_Odds_Calculator_3-way'!C134)</f>
        <v>4.62</v>
      </c>
      <c r="D135" s="9">
        <f t="shared" si="39"/>
        <v>0.52694307250008687</v>
      </c>
      <c r="E135" s="9">
        <f t="shared" si="40"/>
        <v>0.26766852854195816</v>
      </c>
      <c r="F135" s="9">
        <f t="shared" si="41"/>
        <v>0.20538839895795499</v>
      </c>
      <c r="G135" s="9">
        <f t="shared" si="42"/>
        <v>1.068735957105452</v>
      </c>
      <c r="H135" s="9">
        <f t="shared" si="43"/>
        <v>1.8977382039685797</v>
      </c>
      <c r="I135" s="9">
        <f t="shared" si="44"/>
        <v>3.7359640501899567</v>
      </c>
      <c r="J135" s="9">
        <f t="shared" si="45"/>
        <v>4.8688241647217367</v>
      </c>
      <c r="K135" s="11">
        <f t="shared" si="46"/>
        <v>0.54347826086956519</v>
      </c>
      <c r="L135" s="11">
        <f t="shared" si="47"/>
        <v>0.2808988764044944</v>
      </c>
      <c r="M135" s="11">
        <f t="shared" si="48"/>
        <v>0.21645021645021645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-0.25722787227428168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0.23196759273945403</v>
      </c>
      <c r="Q135" s="11">
        <f>2*'OddsRatio_working_3-way'!K135*'OddsRatio_working_3-way'!L135*'OddsRatio_working_3-way'!M135</f>
        <v>6.6087633259103704E-2</v>
      </c>
      <c r="R135" s="11">
        <f t="shared" si="49"/>
        <v>0</v>
      </c>
      <c r="S135" s="11">
        <f t="shared" si="50"/>
        <v>-0.90179804656669305</v>
      </c>
      <c r="T135" s="11">
        <f t="shared" si="51"/>
        <v>-0.25692252038937119</v>
      </c>
      <c r="U135" s="11">
        <f>'OddsRatio_working_3-way'!S135-'OddsRatio_working_3-way'!R135^2/3</f>
        <v>-0.90179804656669305</v>
      </c>
      <c r="V135" s="11">
        <f>'OddsRatio_working_3-way'!S135*'OddsRatio_working_3-way'!R135/3-2*'OddsRatio_working_3-way'!R135^3/27-'OddsRatio_working_3-way'!T135</f>
        <v>0.25692252038937119</v>
      </c>
      <c r="W135" s="11">
        <f>'OddsRatio_working_3-way'!V135^2+4*'OddsRatio_working_3-way'!U135^3/27</f>
        <v>-4.2639409330555142E-2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0.16480942844220262</v>
      </c>
      <c r="Y135" s="11">
        <f>IF('OddsRatio_working_3-way'!W135&gt;=0,IF('OddsRatio_working_3-way'!V135+SQRT('OddsRatio_working_3-way'!W135)&gt;0,0,PI()),ACOS('OddsRatio_working_3-way'!V135/(2*'OddsRatio_working_3-way'!X135)))</f>
        <v>0.67700359397539001</v>
      </c>
      <c r="Z135" s="11">
        <f>'OddsRatio_working_3-way'!X135^(1/3)*COS('OddsRatio_working_3-way'!Y135/3)</f>
        <v>0.53436797855272611</v>
      </c>
      <c r="AA135" s="11">
        <f>'OddsRatio_working_3-way'!X135^(1/3)*COS(('OddsRatio_working_3-way'!Y135+2*PI())/3)</f>
        <v>-0.37342738561128003</v>
      </c>
      <c r="AB135" s="11">
        <f>'OddsRatio_working_3-way'!X135^(1/3)*COS(('OddsRatio_working_3-way'!Y135+4*PI())/3)</f>
        <v>-0.16094059294144614</v>
      </c>
      <c r="AC135" s="11">
        <f>'OddsRatio_working_3-way'!X135^(1/3)*SIN('OddsRatio_working_3-way'!Y135/3)</f>
        <v>0.12267930694716887</v>
      </c>
      <c r="AD135" s="11">
        <f>'OddsRatio_working_3-way'!X135^(1/3)*SIN(('OddsRatio_working_3-way'!Y135+2*PI())/3)</f>
        <v>0.40143659092201445</v>
      </c>
      <c r="AE135" s="11">
        <f>'OddsRatio_working_3-way'!X135^(1/3)*SIN(('OddsRatio_working_3-way'!Y135+4*PI())/3)</f>
        <v>-0.52411589786918333</v>
      </c>
      <c r="AF135" s="11">
        <f>-'OddsRatio_working_3-way'!U135/(3*'OddsRatio_working_3-way'!X135^(1/3))*COS(('OddsRatio_working_3-way'!Y135)/3)</f>
        <v>0.534367978552726</v>
      </c>
      <c r="AG135" s="11">
        <f>-'OddsRatio_working_3-way'!U135/(3*'OddsRatio_working_3-way'!X135^(1/3))*COS(('OddsRatio_working_3-way'!Y135+2*PI())/3)</f>
        <v>-0.37342738561127997</v>
      </c>
      <c r="AH135" s="11">
        <f>-'OddsRatio_working_3-way'!U135/(3*'OddsRatio_working_3-way'!X135^(1/3))*COS(('OddsRatio_working_3-way'!Y135+4*PI())/3)</f>
        <v>-0.16094059294144611</v>
      </c>
      <c r="AI135" s="11">
        <f>'OddsRatio_working_3-way'!U135/(3*'OddsRatio_working_3-way'!X135^(1/3))*SIN(('OddsRatio_working_3-way'!Y135)/3)</f>
        <v>-0.12267930694716885</v>
      </c>
      <c r="AJ135" s="11">
        <f>'OddsRatio_working_3-way'!U135/(3*'OddsRatio_working_3-way'!X135^(1/3))*SIN(('OddsRatio_working_3-way'!Y135+2*PI())/3)</f>
        <v>-0.40143659092201434</v>
      </c>
      <c r="AK135" s="11">
        <f>'OddsRatio_working_3-way'!U135/(3*'OddsRatio_working_3-way'!X135^(1/3))*SIN(('OddsRatio_working_3-way'!Y135+4*PI())/3)</f>
        <v>0.52411589786918322</v>
      </c>
      <c r="AL135" s="11">
        <f>'OddsRatio_working_3-way'!Z135+'OddsRatio_working_3-way'!AF135</f>
        <v>1.068735957105452</v>
      </c>
      <c r="AM135" s="11">
        <f>'OddsRatio_working_3-way'!AA135+'OddsRatio_working_3-way'!AG135</f>
        <v>-0.74685477122255994</v>
      </c>
      <c r="AN135" s="11">
        <f>'OddsRatio_working_3-way'!AB135+'OddsRatio_working_3-way'!AH135</f>
        <v>-0.32188118588289227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1.068735957105452</v>
      </c>
      <c r="AS135" s="11">
        <f>IF(('OddsRatio_working_3-way'!X135=0),IF(Q135&gt;0,-Q135^(1/3),(-Q135)^(1/3)),'OddsRatio_working_3-way'!AM135-'OddsRatio_working_3-way'!R135/3)</f>
        <v>-0.74685477122255994</v>
      </c>
      <c r="AT135" s="11">
        <f>IF(('OddsRatio_working_3-way'!X135=0),IF(Q135&gt;0,-Q135^(1/3),(-Q135)^(1/3)),'OddsRatio_working_3-way'!AN135-'OddsRatio_working_3-way'!R135/3)</f>
        <v>-0.32188118588289227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1.56</v>
      </c>
      <c r="B136" s="4">
        <f>IF('True_Odds_Calculator_3-way'!B135="","",'True_Odds_Calculator_3-way'!B135)</f>
        <v>3.93</v>
      </c>
      <c r="C136" s="4">
        <f>IF('True_Odds_Calculator_3-way'!C135="","",'True_Odds_Calculator_3-way'!C135)</f>
        <v>6.73</v>
      </c>
      <c r="D136" s="9">
        <f t="shared" si="39"/>
        <v>0.62209134533431165</v>
      </c>
      <c r="E136" s="9">
        <f t="shared" si="40"/>
        <v>0.23932449849237006</v>
      </c>
      <c r="F136" s="9">
        <f t="shared" si="41"/>
        <v>0.13858415617331832</v>
      </c>
      <c r="G136" s="9">
        <f t="shared" si="42"/>
        <v>1.0847874486486049</v>
      </c>
      <c r="H136" s="9">
        <f t="shared" si="43"/>
        <v>1.607480971243219</v>
      </c>
      <c r="I136" s="9">
        <f t="shared" si="44"/>
        <v>4.178427224540413</v>
      </c>
      <c r="J136" s="9">
        <f t="shared" si="45"/>
        <v>7.2158320807565053</v>
      </c>
      <c r="K136" s="11">
        <f t="shared" si="46"/>
        <v>0.64102564102564097</v>
      </c>
      <c r="L136" s="11">
        <f t="shared" si="47"/>
        <v>0.2544529262086514</v>
      </c>
      <c r="M136" s="11">
        <f t="shared" si="48"/>
        <v>0.14858841010401189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-0.22786522749092086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0.2234594410450495</v>
      </c>
      <c r="Q136" s="11">
        <f>2*'OddsRatio_working_3-way'!K136*'OddsRatio_working_3-way'!L136*'OddsRatio_working_3-way'!M136</f>
        <v>4.8472763784175595E-2</v>
      </c>
      <c r="R136" s="11">
        <f t="shared" si="49"/>
        <v>0</v>
      </c>
      <c r="S136" s="11">
        <f t="shared" si="50"/>
        <v>-0.98066494614213606</v>
      </c>
      <c r="T136" s="11">
        <f t="shared" si="51"/>
        <v>-0.21272558484645035</v>
      </c>
      <c r="U136" s="11">
        <f>'OddsRatio_working_3-way'!S136-'OddsRatio_working_3-way'!R136^2/3</f>
        <v>-0.98066494614213606</v>
      </c>
      <c r="V136" s="11">
        <f>'OddsRatio_working_3-way'!S136*'OddsRatio_working_3-way'!R136/3-2*'OddsRatio_working_3-way'!R136^3/27-'OddsRatio_working_3-way'!T136</f>
        <v>0.21272558484645035</v>
      </c>
      <c r="W136" s="11">
        <f>'OddsRatio_working_3-way'!V136^2+4*'OddsRatio_working_3-way'!U136^3/27</f>
        <v>-9.4467698596127359E-2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0.18689560792350882</v>
      </c>
      <c r="Y136" s="11">
        <f>IF('OddsRatio_working_3-way'!W136&gt;=0,IF('OddsRatio_working_3-way'!V136+SQRT('OddsRatio_working_3-way'!W136)&gt;0,0,PI()),ACOS('OddsRatio_working_3-way'!V136/(2*'OddsRatio_working_3-way'!X136)))</f>
        <v>0.96538215365244151</v>
      </c>
      <c r="Z136" s="11">
        <f>'OddsRatio_working_3-way'!X136^(1/3)*COS('OddsRatio_working_3-way'!Y136/3)</f>
        <v>0.54239372432430255</v>
      </c>
      <c r="AA136" s="11">
        <f>'OddsRatio_working_3-way'!X136^(1/3)*COS(('OddsRatio_working_3-way'!Y136+2*PI())/3)</f>
        <v>-0.42779514566405763</v>
      </c>
      <c r="AB136" s="11">
        <f>'OddsRatio_working_3-way'!X136^(1/3)*COS(('OddsRatio_working_3-way'!Y136+4*PI())/3)</f>
        <v>-0.11459857866024505</v>
      </c>
      <c r="AC136" s="11">
        <f>'OddsRatio_working_3-way'!X136^(1/3)*SIN('OddsRatio_working_3-way'!Y136/3)</f>
        <v>0.180824122268918</v>
      </c>
      <c r="AD136" s="11">
        <f>'OddsRatio_working_3-way'!X136^(1/3)*SIN(('OddsRatio_working_3-way'!Y136+2*PI())/3)</f>
        <v>0.37931468298364063</v>
      </c>
      <c r="AE136" s="11">
        <f>'OddsRatio_working_3-way'!X136^(1/3)*SIN(('OddsRatio_working_3-way'!Y136+4*PI())/3)</f>
        <v>-0.56013880525255855</v>
      </c>
      <c r="AF136" s="11">
        <f>-'OddsRatio_working_3-way'!U136/(3*'OddsRatio_working_3-way'!X136^(1/3))*COS(('OddsRatio_working_3-way'!Y136)/3)</f>
        <v>0.54239372432430244</v>
      </c>
      <c r="AG136" s="11">
        <f>-'OddsRatio_working_3-way'!U136/(3*'OddsRatio_working_3-way'!X136^(1/3))*COS(('OddsRatio_working_3-way'!Y136+2*PI())/3)</f>
        <v>-0.42779514566405752</v>
      </c>
      <c r="AH136" s="11">
        <f>-'OddsRatio_working_3-way'!U136/(3*'OddsRatio_working_3-way'!X136^(1/3))*COS(('OddsRatio_working_3-way'!Y136+4*PI())/3)</f>
        <v>-0.11459857866024502</v>
      </c>
      <c r="AI136" s="11">
        <f>'OddsRatio_working_3-way'!U136/(3*'OddsRatio_working_3-way'!X136^(1/3))*SIN(('OddsRatio_working_3-way'!Y136)/3)</f>
        <v>-0.18082412226891795</v>
      </c>
      <c r="AJ136" s="11">
        <f>'OddsRatio_working_3-way'!U136/(3*'OddsRatio_working_3-way'!X136^(1/3))*SIN(('OddsRatio_working_3-way'!Y136+2*PI())/3)</f>
        <v>-0.37931468298364057</v>
      </c>
      <c r="AK136" s="11">
        <f>'OddsRatio_working_3-way'!U136/(3*'OddsRatio_working_3-way'!X136^(1/3))*SIN(('OddsRatio_working_3-way'!Y136+4*PI())/3)</f>
        <v>0.56013880525255844</v>
      </c>
      <c r="AL136" s="11">
        <f>'OddsRatio_working_3-way'!Z136+'OddsRatio_working_3-way'!AF136</f>
        <v>1.0847874486486049</v>
      </c>
      <c r="AM136" s="11">
        <f>'OddsRatio_working_3-way'!AA136+'OddsRatio_working_3-way'!AG136</f>
        <v>-0.85559029132811515</v>
      </c>
      <c r="AN136" s="11">
        <f>'OddsRatio_working_3-way'!AB136+'OddsRatio_working_3-way'!AH136</f>
        <v>-0.22919715732049006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1.0847874486486049</v>
      </c>
      <c r="AS136" s="11">
        <f>IF(('OddsRatio_working_3-way'!X136=0),IF(Q136&gt;0,-Q136^(1/3),(-Q136)^(1/3)),'OddsRatio_working_3-way'!AM136-'OddsRatio_working_3-way'!R136/3)</f>
        <v>-0.85559029132811515</v>
      </c>
      <c r="AT136" s="11">
        <f>IF(('OddsRatio_working_3-way'!X136=0),IF(Q136&gt;0,-Q136^(1/3),(-Q136)^(1/3)),'OddsRatio_working_3-way'!AN136-'OddsRatio_working_3-way'!R136/3)</f>
        <v>-0.22919715732049006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1.34</v>
      </c>
      <c r="B137" s="4">
        <f>IF('True_Odds_Calculator_3-way'!B136="","",'True_Odds_Calculator_3-way'!B136)</f>
        <v>5.07</v>
      </c>
      <c r="C137" s="4">
        <f>IF('True_Odds_Calculator_3-way'!C136="","",'True_Odds_Calculator_3-way'!C136)</f>
        <v>9.8800000000000008</v>
      </c>
      <c r="D137" s="9">
        <f t="shared" si="39"/>
        <v>0.72630605466883968</v>
      </c>
      <c r="E137" s="9">
        <f t="shared" si="40"/>
        <v>0.18145931015481714</v>
      </c>
      <c r="F137" s="9">
        <f t="shared" si="41"/>
        <v>9.2234635176343116E-2</v>
      </c>
      <c r="G137" s="9">
        <f t="shared" si="42"/>
        <v>1.1083236701331143</v>
      </c>
      <c r="H137" s="9">
        <f t="shared" si="43"/>
        <v>1.3768300478452593</v>
      </c>
      <c r="I137" s="9">
        <f t="shared" si="44"/>
        <v>5.5108773374417757</v>
      </c>
      <c r="J137" s="9">
        <f t="shared" si="45"/>
        <v>10.841914190782054</v>
      </c>
      <c r="K137" s="11">
        <f t="shared" si="46"/>
        <v>0.74626865671641784</v>
      </c>
      <c r="L137" s="11">
        <f t="shared" si="47"/>
        <v>0.1972386587771203</v>
      </c>
      <c r="M137" s="11">
        <f t="shared" si="48"/>
        <v>0.10121457489878542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-0.18306975054535912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0.19799548123360386</v>
      </c>
      <c r="Q137" s="11">
        <f>2*'OddsRatio_working_3-way'!K137*'OddsRatio_working_3-way'!L137*'OddsRatio_working_3-way'!M137</f>
        <v>2.9796159704078836E-2</v>
      </c>
      <c r="R137" s="11">
        <f t="shared" si="49"/>
        <v>0</v>
      </c>
      <c r="S137" s="11">
        <f t="shared" si="50"/>
        <v>-1.0815302945668601</v>
      </c>
      <c r="T137" s="11">
        <f t="shared" si="51"/>
        <v>-0.16275850934038527</v>
      </c>
      <c r="U137" s="11">
        <f>'OddsRatio_working_3-way'!S137-'OddsRatio_working_3-way'!R137^2/3</f>
        <v>-1.0815302945668601</v>
      </c>
      <c r="V137" s="11">
        <f>'OddsRatio_working_3-way'!S137*'OddsRatio_working_3-way'!R137/3-2*'OddsRatio_working_3-way'!R137^3/27-'OddsRatio_working_3-way'!T137</f>
        <v>0.16275850934038527</v>
      </c>
      <c r="W137" s="11">
        <f>'OddsRatio_working_3-way'!V137^2+4*'OddsRatio_working_3-way'!U137^3/27</f>
        <v>-0.16092809693636798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0.21645925095677493</v>
      </c>
      <c r="Y137" s="11">
        <f>IF('OddsRatio_working_3-way'!W137&gt;=0,IF('OddsRatio_working_3-way'!V137+SQRT('OddsRatio_working_3-way'!W137)&gt;0,0,PI()),ACOS('OddsRatio_working_3-way'!V137/(2*'OddsRatio_working_3-way'!X137)))</f>
        <v>1.1853675796795791</v>
      </c>
      <c r="Z137" s="11">
        <f>'OddsRatio_working_3-way'!X137^(1/3)*COS('OddsRatio_working_3-way'!Y137/3)</f>
        <v>0.55416183506655725</v>
      </c>
      <c r="AA137" s="11">
        <f>'OddsRatio_working_3-way'!X137^(1/3)*COS(('OddsRatio_working_3-way'!Y137+2*PI())/3)</f>
        <v>-0.477233531951538</v>
      </c>
      <c r="AB137" s="11">
        <f>'OddsRatio_working_3-way'!X137^(1/3)*COS(('OddsRatio_working_3-way'!Y137+4*PI())/3)</f>
        <v>-7.6928303115019622E-2</v>
      </c>
      <c r="AC137" s="11">
        <f>'OddsRatio_working_3-way'!X137^(1/3)*SIN('OddsRatio_working_3-way'!Y137/3)</f>
        <v>0.23111633162677886</v>
      </c>
      <c r="AD137" s="11">
        <f>'OddsRatio_working_3-way'!X137^(1/3)*SIN(('OddsRatio_working_3-way'!Y137+2*PI())/3)</f>
        <v>0.36436006116205133</v>
      </c>
      <c r="AE137" s="11">
        <f>'OddsRatio_working_3-way'!X137^(1/3)*SIN(('OddsRatio_working_3-way'!Y137+4*PI())/3)</f>
        <v>-0.59547639278883013</v>
      </c>
      <c r="AF137" s="11">
        <f>-'OddsRatio_working_3-way'!U137/(3*'OddsRatio_working_3-way'!X137^(1/3))*COS(('OddsRatio_working_3-way'!Y137)/3)</f>
        <v>0.55416183506655714</v>
      </c>
      <c r="AG137" s="11">
        <f>-'OddsRatio_working_3-way'!U137/(3*'OddsRatio_working_3-way'!X137^(1/3))*COS(('OddsRatio_working_3-way'!Y137+2*PI())/3)</f>
        <v>-0.47723353195153795</v>
      </c>
      <c r="AH137" s="11">
        <f>-'OddsRatio_working_3-way'!U137/(3*'OddsRatio_working_3-way'!X137^(1/3))*COS(('OddsRatio_working_3-way'!Y137+4*PI())/3)</f>
        <v>-7.6928303115019608E-2</v>
      </c>
      <c r="AI137" s="11">
        <f>'OddsRatio_working_3-way'!U137/(3*'OddsRatio_working_3-way'!X137^(1/3))*SIN(('OddsRatio_working_3-way'!Y137)/3)</f>
        <v>-0.23111633162677883</v>
      </c>
      <c r="AJ137" s="11">
        <f>'OddsRatio_working_3-way'!U137/(3*'OddsRatio_working_3-way'!X137^(1/3))*SIN(('OddsRatio_working_3-way'!Y137+2*PI())/3)</f>
        <v>-0.36436006116205127</v>
      </c>
      <c r="AK137" s="11">
        <f>'OddsRatio_working_3-way'!U137/(3*'OddsRatio_working_3-way'!X137^(1/3))*SIN(('OddsRatio_working_3-way'!Y137+4*PI())/3)</f>
        <v>0.59547639278883002</v>
      </c>
      <c r="AL137" s="11">
        <f>'OddsRatio_working_3-way'!Z137+'OddsRatio_working_3-way'!AF137</f>
        <v>1.1083236701331143</v>
      </c>
      <c r="AM137" s="11">
        <f>'OddsRatio_working_3-way'!AA137+'OddsRatio_working_3-way'!AG137</f>
        <v>-0.9544670639030759</v>
      </c>
      <c r="AN137" s="11">
        <f>'OddsRatio_working_3-way'!AB137+'OddsRatio_working_3-way'!AH137</f>
        <v>-0.15385660623003922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1.1083236701331143</v>
      </c>
      <c r="AS137" s="11">
        <f>IF(('OddsRatio_working_3-way'!X137=0),IF(Q137&gt;0,-Q137^(1/3),(-Q137)^(1/3)),'OddsRatio_working_3-way'!AM137-'OddsRatio_working_3-way'!R137/3)</f>
        <v>-0.9544670639030759</v>
      </c>
      <c r="AT137" s="11">
        <f>IF(('OddsRatio_working_3-way'!X137=0),IF(Q137&gt;0,-Q137^(1/3),(-Q137)^(1/3)),'OddsRatio_working_3-way'!AN137-'OddsRatio_working_3-way'!R137/3)</f>
        <v>-0.15385660623003922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28.81</v>
      </c>
      <c r="B138" s="4">
        <f>IF('True_Odds_Calculator_3-way'!B137="","",'True_Odds_Calculator_3-way'!B137)</f>
        <v>10.37</v>
      </c>
      <c r="C138" s="4">
        <f>IF('True_Odds_Calculator_3-way'!C137="","",'True_Odds_Calculator_3-way'!C137)</f>
        <v>1.06</v>
      </c>
      <c r="D138" s="9">
        <f t="shared" si="39"/>
        <v>2.2397338175337476E-2</v>
      </c>
      <c r="E138" s="9">
        <f t="shared" si="40"/>
        <v>6.3668561211013386E-2</v>
      </c>
      <c r="F138" s="9">
        <f t="shared" si="41"/>
        <v>0.91393410061364877</v>
      </c>
      <c r="G138" s="9">
        <f t="shared" si="42"/>
        <v>1.5695132236296396</v>
      </c>
      <c r="H138" s="9">
        <f t="shared" si="43"/>
        <v>44.648162749140269</v>
      </c>
      <c r="I138" s="9">
        <f t="shared" si="44"/>
        <v>15.706338905409725</v>
      </c>
      <c r="J138" s="9">
        <f t="shared" si="45"/>
        <v>1.0941707934177787</v>
      </c>
      <c r="K138" s="11">
        <f t="shared" si="46"/>
        <v>3.4710170079833395E-2</v>
      </c>
      <c r="L138" s="11">
        <f t="shared" si="47"/>
        <v>9.643201542912247E-2</v>
      </c>
      <c r="M138" s="11">
        <f t="shared" si="48"/>
        <v>0.94339622641509424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-4.9370093555531791E-2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0.11759308725941989</v>
      </c>
      <c r="Q138" s="11">
        <f>2*'OddsRatio_working_3-way'!K138*'OddsRatio_working_3-way'!L138*'OddsRatio_working_3-way'!M138</f>
        <v>6.315418220162186E-3</v>
      </c>
      <c r="R138" s="11">
        <f t="shared" si="49"/>
        <v>0</v>
      </c>
      <c r="S138" s="11">
        <f t="shared" si="50"/>
        <v>-2.3818688357791027</v>
      </c>
      <c r="T138" s="11">
        <f t="shared" si="51"/>
        <v>-0.12791991599243302</v>
      </c>
      <c r="U138" s="11">
        <f>'OddsRatio_working_3-way'!S138-'OddsRatio_working_3-way'!R138^2/3</f>
        <v>-2.3818688357791027</v>
      </c>
      <c r="V138" s="11">
        <f>'OddsRatio_working_3-way'!S138*'OddsRatio_working_3-way'!R138/3-2*'OddsRatio_working_3-way'!R138^3/27-'OddsRatio_working_3-way'!T138</f>
        <v>0.12791991599243302</v>
      </c>
      <c r="W138" s="11">
        <f>'OddsRatio_working_3-way'!V138^2+4*'OddsRatio_working_3-way'!U138^3/27</f>
        <v>-1.9855704867184492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0.70744858322459736</v>
      </c>
      <c r="Y138" s="11">
        <f>IF('OddsRatio_working_3-way'!W138&gt;=0,IF('OddsRatio_working_3-way'!V138+SQRT('OddsRatio_working_3-way'!W138)&gt;0,0,PI()),ACOS('OddsRatio_working_3-way'!V138/(2*'OddsRatio_working_3-way'!X138)))</f>
        <v>1.480263368293798</v>
      </c>
      <c r="Z138" s="11">
        <f>'OddsRatio_working_3-way'!X138^(1/3)*COS('OddsRatio_working_3-way'!Y138/3)</f>
        <v>0.78475661181481982</v>
      </c>
      <c r="AA138" s="11">
        <f>'OddsRatio_working_3-way'!X138^(1/3)*COS(('OddsRatio_working_3-way'!Y138+2*PI())/3)</f>
        <v>-0.75787112950928148</v>
      </c>
      <c r="AB138" s="11">
        <f>'OddsRatio_working_3-way'!X138^(1/3)*COS(('OddsRatio_working_3-way'!Y138+4*PI())/3)</f>
        <v>-2.6885482305538135E-2</v>
      </c>
      <c r="AC138" s="11">
        <f>'OddsRatio_working_3-way'!X138^(1/3)*SIN('OddsRatio_working_3-way'!Y138/3)</f>
        <v>0.422034760186834</v>
      </c>
      <c r="AD138" s="11">
        <f>'OddsRatio_working_3-way'!X138^(1/3)*SIN(('OddsRatio_working_3-way'!Y138+2*PI())/3)</f>
        <v>0.46860178152602033</v>
      </c>
      <c r="AE138" s="11">
        <f>'OddsRatio_working_3-way'!X138^(1/3)*SIN(('OddsRatio_working_3-way'!Y138+4*PI())/3)</f>
        <v>-0.89063654171285433</v>
      </c>
      <c r="AF138" s="11">
        <f>-'OddsRatio_working_3-way'!U138/(3*'OddsRatio_working_3-way'!X138^(1/3))*COS(('OddsRatio_working_3-way'!Y138)/3)</f>
        <v>0.78475661181481982</v>
      </c>
      <c r="AG138" s="11">
        <f>-'OddsRatio_working_3-way'!U138/(3*'OddsRatio_working_3-way'!X138^(1/3))*COS(('OddsRatio_working_3-way'!Y138+2*PI())/3)</f>
        <v>-0.75787112950928148</v>
      </c>
      <c r="AH138" s="11">
        <f>-'OddsRatio_working_3-way'!U138/(3*'OddsRatio_working_3-way'!X138^(1/3))*COS(('OddsRatio_working_3-way'!Y138+4*PI())/3)</f>
        <v>-2.6885482305538135E-2</v>
      </c>
      <c r="AI138" s="11">
        <f>'OddsRatio_working_3-way'!U138/(3*'OddsRatio_working_3-way'!X138^(1/3))*SIN(('OddsRatio_working_3-way'!Y138)/3)</f>
        <v>-0.422034760186834</v>
      </c>
      <c r="AJ138" s="11">
        <f>'OddsRatio_working_3-way'!U138/(3*'OddsRatio_working_3-way'!X138^(1/3))*SIN(('OddsRatio_working_3-way'!Y138+2*PI())/3)</f>
        <v>-0.46860178152602033</v>
      </c>
      <c r="AK138" s="11">
        <f>'OddsRatio_working_3-way'!U138/(3*'OddsRatio_working_3-way'!X138^(1/3))*SIN(('OddsRatio_working_3-way'!Y138+4*PI())/3)</f>
        <v>0.89063654171285433</v>
      </c>
      <c r="AL138" s="11">
        <f>'OddsRatio_working_3-way'!Z138+'OddsRatio_working_3-way'!AF138</f>
        <v>1.5695132236296396</v>
      </c>
      <c r="AM138" s="11">
        <f>'OddsRatio_working_3-way'!AA138+'OddsRatio_working_3-way'!AG138</f>
        <v>-1.515742259018563</v>
      </c>
      <c r="AN138" s="11">
        <f>'OddsRatio_working_3-way'!AB138+'OddsRatio_working_3-way'!AH138</f>
        <v>-5.377096461107627E-2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1.5695132236296396</v>
      </c>
      <c r="AS138" s="11">
        <f>IF(('OddsRatio_working_3-way'!X138=0),IF(Q138&gt;0,-Q138^(1/3),(-Q138)^(1/3)),'OddsRatio_working_3-way'!AM138-'OddsRatio_working_3-way'!R138/3)</f>
        <v>-1.515742259018563</v>
      </c>
      <c r="AT138" s="11">
        <f>IF(('OddsRatio_working_3-way'!X138=0),IF(Q138&gt;0,-Q138^(1/3),(-Q138)^(1/3)),'OddsRatio_working_3-way'!AN138-'OddsRatio_working_3-way'!R138/3)</f>
        <v>-5.377096461107627E-2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10.24</v>
      </c>
      <c r="B139" s="4">
        <f>IF('True_Odds_Calculator_3-way'!B138="","",'True_Odds_Calculator_3-way'!B138)</f>
        <v>5.28</v>
      </c>
      <c r="C139" s="4">
        <f>IF('True_Odds_Calculator_3-way'!C138="","",'True_Odds_Calculator_3-way'!C138)</f>
        <v>1.29</v>
      </c>
      <c r="D139" s="9">
        <f t="shared" si="39"/>
        <v>8.5092902178752525E-2</v>
      </c>
      <c r="E139" s="9">
        <f t="shared" si="40"/>
        <v>0.16721570614316369</v>
      </c>
      <c r="F139" s="9">
        <f t="shared" si="41"/>
        <v>0.74769139167808396</v>
      </c>
      <c r="G139" s="9">
        <f t="shared" si="42"/>
        <v>1.1636213731390186</v>
      </c>
      <c r="H139" s="9">
        <f t="shared" si="43"/>
        <v>11.751861487804531</v>
      </c>
      <c r="I139" s="9">
        <f t="shared" si="44"/>
        <v>5.9802994770349995</v>
      </c>
      <c r="J139" s="9">
        <f t="shared" si="45"/>
        <v>1.3374501982103155</v>
      </c>
      <c r="K139" s="11">
        <f t="shared" si="46"/>
        <v>9.765625E-2</v>
      </c>
      <c r="L139" s="11">
        <f t="shared" si="47"/>
        <v>0.18939393939393939</v>
      </c>
      <c r="M139" s="11">
        <f t="shared" si="48"/>
        <v>0.77519379844961234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-0.16443344234496138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0.19800223345372325</v>
      </c>
      <c r="Q139" s="11">
        <f>2*'OddsRatio_working_3-way'!K139*'OddsRatio_working_3-way'!L139*'OddsRatio_working_3-way'!M139</f>
        <v>2.8675196734789753E-2</v>
      </c>
      <c r="R139" s="11">
        <f t="shared" si="49"/>
        <v>0</v>
      </c>
      <c r="S139" s="11">
        <f t="shared" si="50"/>
        <v>-1.2041481989918974</v>
      </c>
      <c r="T139" s="11">
        <f t="shared" si="51"/>
        <v>-0.1743878637207672</v>
      </c>
      <c r="U139" s="11">
        <f>'OddsRatio_working_3-way'!S139-'OddsRatio_working_3-way'!R139^2/3</f>
        <v>-1.2041481989918974</v>
      </c>
      <c r="V139" s="11">
        <f>'OddsRatio_working_3-way'!S139*'OddsRatio_working_3-way'!R139/3-2*'OddsRatio_working_3-way'!R139^3/27-'OddsRatio_working_3-way'!T139</f>
        <v>0.1743878637207672</v>
      </c>
      <c r="W139" s="11">
        <f>'OddsRatio_working_3-way'!V139^2+4*'OddsRatio_working_3-way'!U139^3/27</f>
        <v>-0.22825290827919062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0.25429512150859457</v>
      </c>
      <c r="Y139" s="11">
        <f>IF('OddsRatio_working_3-way'!W139&gt;=0,IF('OddsRatio_working_3-way'!V139+SQRT('OddsRatio_working_3-way'!W139)&gt;0,0,PI()),ACOS('OddsRatio_working_3-way'!V139/(2*'OddsRatio_working_3-way'!X139)))</f>
        <v>1.2208101737987305</v>
      </c>
      <c r="Z139" s="11">
        <f>'OddsRatio_working_3-way'!X139^(1/3)*COS('OddsRatio_working_3-way'!Y139/3)</f>
        <v>0.58181068656950929</v>
      </c>
      <c r="AA139" s="11">
        <f>'OddsRatio_working_3-way'!X139^(1/3)*COS(('OddsRatio_working_3-way'!Y139+2*PI())/3)</f>
        <v>-0.50806724945872306</v>
      </c>
      <c r="AB139" s="11">
        <f>'OddsRatio_working_3-way'!X139^(1/3)*COS(('OddsRatio_working_3-way'!Y139+4*PI())/3)</f>
        <v>-7.3743437110786486E-2</v>
      </c>
      <c r="AC139" s="11">
        <f>'OddsRatio_working_3-way'!X139^(1/3)*SIN('OddsRatio_working_3-way'!Y139/3)</f>
        <v>0.25075696997454588</v>
      </c>
      <c r="AD139" s="11">
        <f>'OddsRatio_working_3-way'!X139^(1/3)*SIN(('OddsRatio_working_3-way'!Y139+2*PI())/3)</f>
        <v>0.37848434977518791</v>
      </c>
      <c r="AE139" s="11">
        <f>'OddsRatio_working_3-way'!X139^(1/3)*SIN(('OddsRatio_working_3-way'!Y139+4*PI())/3)</f>
        <v>-0.62924131974973363</v>
      </c>
      <c r="AF139" s="11">
        <f>-'OddsRatio_working_3-way'!U139/(3*'OddsRatio_working_3-way'!X139^(1/3))*COS(('OddsRatio_working_3-way'!Y139)/3)</f>
        <v>0.58181068656950929</v>
      </c>
      <c r="AG139" s="11">
        <f>-'OddsRatio_working_3-way'!U139/(3*'OddsRatio_working_3-way'!X139^(1/3))*COS(('OddsRatio_working_3-way'!Y139+2*PI())/3)</f>
        <v>-0.50806724945872306</v>
      </c>
      <c r="AH139" s="11">
        <f>-'OddsRatio_working_3-way'!U139/(3*'OddsRatio_working_3-way'!X139^(1/3))*COS(('OddsRatio_working_3-way'!Y139+4*PI())/3)</f>
        <v>-7.3743437110786486E-2</v>
      </c>
      <c r="AI139" s="11">
        <f>'OddsRatio_working_3-way'!U139/(3*'OddsRatio_working_3-way'!X139^(1/3))*SIN(('OddsRatio_working_3-way'!Y139)/3)</f>
        <v>-0.25075696997454588</v>
      </c>
      <c r="AJ139" s="11">
        <f>'OddsRatio_working_3-way'!U139/(3*'OddsRatio_working_3-way'!X139^(1/3))*SIN(('OddsRatio_working_3-way'!Y139+2*PI())/3)</f>
        <v>-0.37848434977518791</v>
      </c>
      <c r="AK139" s="11">
        <f>'OddsRatio_working_3-way'!U139/(3*'OddsRatio_working_3-way'!X139^(1/3))*SIN(('OddsRatio_working_3-way'!Y139+4*PI())/3)</f>
        <v>0.62924131974973363</v>
      </c>
      <c r="AL139" s="11">
        <f>'OddsRatio_working_3-way'!Z139+'OddsRatio_working_3-way'!AF139</f>
        <v>1.1636213731390186</v>
      </c>
      <c r="AM139" s="11">
        <f>'OddsRatio_working_3-way'!AA139+'OddsRatio_working_3-way'!AG139</f>
        <v>-1.0161344989174461</v>
      </c>
      <c r="AN139" s="11">
        <f>'OddsRatio_working_3-way'!AB139+'OddsRatio_working_3-way'!AH139</f>
        <v>-0.14748687422157297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1.1636213731390186</v>
      </c>
      <c r="AS139" s="11">
        <f>IF(('OddsRatio_working_3-way'!X139=0),IF(Q139&gt;0,-Q139^(1/3),(-Q139)^(1/3)),'OddsRatio_working_3-way'!AM139-'OddsRatio_working_3-way'!R139/3)</f>
        <v>-1.0161344989174461</v>
      </c>
      <c r="AT139" s="11">
        <f>IF(('OddsRatio_working_3-way'!X139=0),IF(Q139&gt;0,-Q139^(1/3),(-Q139)^(1/3)),'OddsRatio_working_3-way'!AN139-'OddsRatio_working_3-way'!R139/3)</f>
        <v>-0.14748687422157297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3.84</v>
      </c>
      <c r="B140" s="4">
        <f>IF('True_Odds_Calculator_3-way'!B139="","",'True_Odds_Calculator_3-way'!B139)</f>
        <v>3.26</v>
      </c>
      <c r="C140" s="4">
        <f>IF('True_Odds_Calculator_3-way'!C139="","",'True_Odds_Calculator_3-way'!C139)</f>
        <v>2.04</v>
      </c>
      <c r="D140" s="9">
        <f t="shared" si="39"/>
        <v>0.24370547924792696</v>
      </c>
      <c r="E140" s="9">
        <f t="shared" si="40"/>
        <v>0.28822279051103783</v>
      </c>
      <c r="F140" s="9">
        <f t="shared" si="41"/>
        <v>0.46807173024103499</v>
      </c>
      <c r="G140" s="9">
        <f t="shared" si="42"/>
        <v>1.0927160456570792</v>
      </c>
      <c r="H140" s="9">
        <f t="shared" si="43"/>
        <v>4.1033135696661045</v>
      </c>
      <c r="I140" s="9">
        <f t="shared" si="44"/>
        <v>3.4695382631849991</v>
      </c>
      <c r="J140" s="9">
        <f t="shared" si="45"/>
        <v>2.1364246874833626</v>
      </c>
      <c r="K140" s="11">
        <f t="shared" si="46"/>
        <v>0.26041666666666669</v>
      </c>
      <c r="L140" s="11">
        <f t="shared" si="47"/>
        <v>0.30674846625766872</v>
      </c>
      <c r="M140" s="11">
        <f t="shared" si="48"/>
        <v>0.49019607843137253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-0.26138528008340334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0.24043040017643047</v>
      </c>
      <c r="Q140" s="11">
        <f>2*'OddsRatio_working_3-way'!K140*'OddsRatio_working_3-way'!L140*'OddsRatio_working_3-way'!M140</f>
        <v>7.8316091262680937E-2</v>
      </c>
      <c r="R140" s="11">
        <f t="shared" si="49"/>
        <v>0</v>
      </c>
      <c r="S140" s="11">
        <f t="shared" si="50"/>
        <v>-0.91983144613083589</v>
      </c>
      <c r="T140" s="11">
        <f t="shared" si="51"/>
        <v>-0.29961936356053287</v>
      </c>
      <c r="U140" s="11">
        <f>'OddsRatio_working_3-way'!S140-'OddsRatio_working_3-way'!R140^2/3</f>
        <v>-0.91983144613083589</v>
      </c>
      <c r="V140" s="11">
        <f>'OddsRatio_working_3-way'!S140*'OddsRatio_working_3-way'!R140/3-2*'OddsRatio_working_3-way'!R140^3/27-'OddsRatio_working_3-way'!T140</f>
        <v>0.29961936356053287</v>
      </c>
      <c r="W140" s="11">
        <f>'OddsRatio_working_3-way'!V140^2+4*'OddsRatio_working_3-way'!U140^3/27</f>
        <v>-2.5526027560818648E-2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0.16977764177096275</v>
      </c>
      <c r="Y140" s="11">
        <f>IF('OddsRatio_working_3-way'!W140&gt;=0,IF('OddsRatio_working_3-way'!V140+SQRT('OddsRatio_working_3-way'!W140)&gt;0,0,PI()),ACOS('OddsRatio_working_3-way'!V140/(2*'OddsRatio_working_3-way'!X140)))</f>
        <v>0.48988372218733889</v>
      </c>
      <c r="Z140" s="11">
        <f>'OddsRatio_working_3-way'!X140^(1/3)*COS('OddsRatio_working_3-way'!Y140/3)</f>
        <v>0.54635802282853962</v>
      </c>
      <c r="AA140" s="11">
        <f>'OddsRatio_working_3-way'!X140^(1/3)*COS(('OddsRatio_working_3-way'!Y140+2*PI())/3)</f>
        <v>-0.35113762030947604</v>
      </c>
      <c r="AB140" s="11">
        <f>'OddsRatio_working_3-way'!X140^(1/3)*COS(('OddsRatio_working_3-way'!Y140+4*PI())/3)</f>
        <v>-0.19522040251906392</v>
      </c>
      <c r="AC140" s="11">
        <f>'OddsRatio_working_3-way'!X140^(1/3)*SIN('OddsRatio_working_3-way'!Y140/3)</f>
        <v>9.0018847662592161E-2</v>
      </c>
      <c r="AD140" s="11">
        <f>'OddsRatio_working_3-way'!X140^(1/3)*SIN(('OddsRatio_working_3-way'!Y140+2*PI())/3)</f>
        <v>0.4281505034996575</v>
      </c>
      <c r="AE140" s="11">
        <f>'OddsRatio_working_3-way'!X140^(1/3)*SIN(('OddsRatio_working_3-way'!Y140+4*PI())/3)</f>
        <v>-0.5181693511622496</v>
      </c>
      <c r="AF140" s="11">
        <f>-'OddsRatio_working_3-way'!U140/(3*'OddsRatio_working_3-way'!X140^(1/3))*COS(('OddsRatio_working_3-way'!Y140)/3)</f>
        <v>0.54635802282853951</v>
      </c>
      <c r="AG140" s="11">
        <f>-'OddsRatio_working_3-way'!U140/(3*'OddsRatio_working_3-way'!X140^(1/3))*COS(('OddsRatio_working_3-way'!Y140+2*PI())/3)</f>
        <v>-0.35113762030947598</v>
      </c>
      <c r="AH140" s="11">
        <f>-'OddsRatio_working_3-way'!U140/(3*'OddsRatio_working_3-way'!X140^(1/3))*COS(('OddsRatio_working_3-way'!Y140+4*PI())/3)</f>
        <v>-0.19522040251906386</v>
      </c>
      <c r="AI140" s="11">
        <f>'OddsRatio_working_3-way'!U140/(3*'OddsRatio_working_3-way'!X140^(1/3))*SIN(('OddsRatio_working_3-way'!Y140)/3)</f>
        <v>-9.0018847662592147E-2</v>
      </c>
      <c r="AJ140" s="11">
        <f>'OddsRatio_working_3-way'!U140/(3*'OddsRatio_working_3-way'!X140^(1/3))*SIN(('OddsRatio_working_3-way'!Y140+2*PI())/3)</f>
        <v>-0.42815050349965744</v>
      </c>
      <c r="AK140" s="11">
        <f>'OddsRatio_working_3-way'!U140/(3*'OddsRatio_working_3-way'!X140^(1/3))*SIN(('OddsRatio_working_3-way'!Y140+4*PI())/3)</f>
        <v>0.51816935116224949</v>
      </c>
      <c r="AL140" s="11">
        <f>'OddsRatio_working_3-way'!Z140+'OddsRatio_working_3-way'!AF140</f>
        <v>1.0927160456570792</v>
      </c>
      <c r="AM140" s="11">
        <f>'OddsRatio_working_3-way'!AA140+'OddsRatio_working_3-way'!AG140</f>
        <v>-0.70227524061895208</v>
      </c>
      <c r="AN140" s="11">
        <f>'OddsRatio_working_3-way'!AB140+'OddsRatio_working_3-way'!AH140</f>
        <v>-0.39044080503812778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1.0927160456570792</v>
      </c>
      <c r="AS140" s="11">
        <f>IF(('OddsRatio_working_3-way'!X140=0),IF(Q140&gt;0,-Q140^(1/3),(-Q140)^(1/3)),'OddsRatio_working_3-way'!AM140-'OddsRatio_working_3-way'!R140/3)</f>
        <v>-0.70227524061895208</v>
      </c>
      <c r="AT140" s="11">
        <f>IF(('OddsRatio_working_3-way'!X140=0),IF(Q140&gt;0,-Q140^(1/3),(-Q140)^(1/3)),'OddsRatio_working_3-way'!AN140-'OddsRatio_working_3-way'!R140/3)</f>
        <v>-0.39044080503812778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1.98</v>
      </c>
      <c r="B141" s="4">
        <f>IF('True_Odds_Calculator_3-way'!B140="","",'True_Odds_Calculator_3-way'!B140)</f>
        <v>3.09</v>
      </c>
      <c r="C141" s="4">
        <f>IF('True_Odds_Calculator_3-way'!C140="","",'True_Odds_Calculator_3-way'!C140)</f>
        <v>4.6100000000000003</v>
      </c>
      <c r="D141" s="9">
        <f t="shared" si="39"/>
        <v>0.4870292175228485</v>
      </c>
      <c r="E141" s="9">
        <f t="shared" si="40"/>
        <v>0.30804787800149475</v>
      </c>
      <c r="F141" s="9">
        <f t="shared" si="41"/>
        <v>0.20492290447565656</v>
      </c>
      <c r="G141" s="9">
        <f t="shared" si="42"/>
        <v>1.0747601070396158</v>
      </c>
      <c r="H141" s="9">
        <f t="shared" si="43"/>
        <v>2.0532649048988234</v>
      </c>
      <c r="I141" s="9">
        <f t="shared" si="44"/>
        <v>3.2462486237127974</v>
      </c>
      <c r="J141" s="9">
        <f t="shared" si="45"/>
        <v>4.879883986413013</v>
      </c>
      <c r="K141" s="11">
        <f t="shared" si="46"/>
        <v>0.50505050505050508</v>
      </c>
      <c r="L141" s="11">
        <f t="shared" si="47"/>
        <v>0.3236245954692557</v>
      </c>
      <c r="M141" s="11">
        <f t="shared" si="48"/>
        <v>0.21691973969631234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-0.2621530824677214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0.23683826307923356</v>
      </c>
      <c r="Q141" s="11">
        <f>2*'OddsRatio_working_3-way'!K141*'OddsRatio_working_3-way'!L141*'OddsRatio_working_3-way'!M141</f>
        <v>7.0909659604560943E-2</v>
      </c>
      <c r="R141" s="11">
        <f t="shared" si="49"/>
        <v>0</v>
      </c>
      <c r="S141" s="11">
        <f t="shared" si="50"/>
        <v>-0.90343497337436485</v>
      </c>
      <c r="T141" s="11">
        <f t="shared" si="51"/>
        <v>-0.27048951298633678</v>
      </c>
      <c r="U141" s="11">
        <f>'OddsRatio_working_3-way'!S141-'OddsRatio_working_3-way'!R141^2/3</f>
        <v>-0.90343497337436485</v>
      </c>
      <c r="V141" s="11">
        <f>'OddsRatio_working_3-way'!S141*'OddsRatio_working_3-way'!R141/3-2*'OddsRatio_working_3-way'!R141^3/27-'OddsRatio_working_3-way'!T141</f>
        <v>0.27048951298633678</v>
      </c>
      <c r="W141" s="11">
        <f>'OddsRatio_working_3-way'!V141^2+4*'OddsRatio_working_3-way'!U141^3/27</f>
        <v>-3.6076739400373606E-2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0.16525837046573408</v>
      </c>
      <c r="Y141" s="11">
        <f>IF('OddsRatio_working_3-way'!W141&gt;=0,IF('OddsRatio_working_3-way'!V141+SQRT('OddsRatio_working_3-way'!W141)&gt;0,0,PI()),ACOS('OddsRatio_working_3-way'!V141/(2*'OddsRatio_working_3-way'!X141)))</f>
        <v>0.61220352901077169</v>
      </c>
      <c r="Z141" s="11">
        <f>'OddsRatio_working_3-way'!X141^(1/3)*COS('OddsRatio_working_3-way'!Y141/3)</f>
        <v>0.53738005351980778</v>
      </c>
      <c r="AA141" s="11">
        <f>'OddsRatio_working_3-way'!X141^(1/3)*COS(('OddsRatio_working_3-way'!Y141+2*PI())/3)</f>
        <v>-0.36500073178731807</v>
      </c>
      <c r="AB141" s="11">
        <f>'OddsRatio_working_3-way'!X141^(1/3)*COS(('OddsRatio_working_3-way'!Y141+4*PI())/3)</f>
        <v>-0.17237932173248985</v>
      </c>
      <c r="AC141" s="11">
        <f>'OddsRatio_working_3-way'!X141^(1/3)*SIN('OddsRatio_working_3-way'!Y141/3)</f>
        <v>0.11121002294684047</v>
      </c>
      <c r="AD141" s="11">
        <f>'OddsRatio_working_3-way'!X141^(1/3)*SIN(('OddsRatio_working_3-way'!Y141+2*PI())/3)</f>
        <v>0.40977976636177454</v>
      </c>
      <c r="AE141" s="11">
        <f>'OddsRatio_working_3-way'!X141^(1/3)*SIN(('OddsRatio_working_3-way'!Y141+4*PI())/3)</f>
        <v>-0.52098978930861495</v>
      </c>
      <c r="AF141" s="11">
        <f>-'OddsRatio_working_3-way'!U141/(3*'OddsRatio_working_3-way'!X141^(1/3))*COS(('OddsRatio_working_3-way'!Y141)/3)</f>
        <v>0.53738005351980789</v>
      </c>
      <c r="AG141" s="11">
        <f>-'OddsRatio_working_3-way'!U141/(3*'OddsRatio_working_3-way'!X141^(1/3))*COS(('OddsRatio_working_3-way'!Y141+2*PI())/3)</f>
        <v>-0.36500073178731812</v>
      </c>
      <c r="AH141" s="11">
        <f>-'OddsRatio_working_3-way'!U141/(3*'OddsRatio_working_3-way'!X141^(1/3))*COS(('OddsRatio_working_3-way'!Y141+4*PI())/3)</f>
        <v>-0.1723793217324899</v>
      </c>
      <c r="AI141" s="11">
        <f>'OddsRatio_working_3-way'!U141/(3*'OddsRatio_working_3-way'!X141^(1/3))*SIN(('OddsRatio_working_3-way'!Y141)/3)</f>
        <v>-0.11121002294684049</v>
      </c>
      <c r="AJ141" s="11">
        <f>'OddsRatio_working_3-way'!U141/(3*'OddsRatio_working_3-way'!X141^(1/3))*SIN(('OddsRatio_working_3-way'!Y141+2*PI())/3)</f>
        <v>-0.40977976636177466</v>
      </c>
      <c r="AK141" s="11">
        <f>'OddsRatio_working_3-way'!U141/(3*'OddsRatio_working_3-way'!X141^(1/3))*SIN(('OddsRatio_working_3-way'!Y141+4*PI())/3)</f>
        <v>0.52098978930861506</v>
      </c>
      <c r="AL141" s="11">
        <f>'OddsRatio_working_3-way'!Z141+'OddsRatio_working_3-way'!AF141</f>
        <v>1.0747601070396158</v>
      </c>
      <c r="AM141" s="11">
        <f>'OddsRatio_working_3-way'!AA141+'OddsRatio_working_3-way'!AG141</f>
        <v>-0.73000146357463613</v>
      </c>
      <c r="AN141" s="11">
        <f>'OddsRatio_working_3-way'!AB141+'OddsRatio_working_3-way'!AH141</f>
        <v>-0.34475864346497975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1.0747601070396158</v>
      </c>
      <c r="AS141" s="11">
        <f>IF(('OddsRatio_working_3-way'!X141=0),IF(Q141&gt;0,-Q141^(1/3),(-Q141)^(1/3)),'OddsRatio_working_3-way'!AM141-'OddsRatio_working_3-way'!R141/3)</f>
        <v>-0.73000146357463613</v>
      </c>
      <c r="AT141" s="11">
        <f>IF(('OddsRatio_working_3-way'!X141=0),IF(Q141&gt;0,-Q141^(1/3),(-Q141)^(1/3)),'OddsRatio_working_3-way'!AN141-'OddsRatio_working_3-way'!R141/3)</f>
        <v>-0.34475864346497975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5.12</v>
      </c>
      <c r="B142" s="4">
        <f>IF('True_Odds_Calculator_3-way'!B141="","",'True_Odds_Calculator_3-way'!B141)</f>
        <v>3.7</v>
      </c>
      <c r="C142" s="4">
        <f>IF('True_Odds_Calculator_3-way'!C141="","",'True_Odds_Calculator_3-way'!C141)</f>
        <v>1.71</v>
      </c>
      <c r="D142" s="9">
        <f t="shared" si="39"/>
        <v>0.18225888727463865</v>
      </c>
      <c r="E142" s="9">
        <f t="shared" si="40"/>
        <v>0.25378690068037602</v>
      </c>
      <c r="F142" s="9">
        <f t="shared" si="41"/>
        <v>0.56395421204498553</v>
      </c>
      <c r="G142" s="9">
        <f t="shared" si="42"/>
        <v>1.0890050716932127</v>
      </c>
      <c r="H142" s="9">
        <f t="shared" si="43"/>
        <v>5.4867008953760363</v>
      </c>
      <c r="I142" s="9">
        <f t="shared" si="44"/>
        <v>3.940313693571674</v>
      </c>
      <c r="J142" s="9">
        <f t="shared" si="45"/>
        <v>1.7731936009021809</v>
      </c>
      <c r="K142" s="11">
        <f t="shared" si="46"/>
        <v>0.1953125</v>
      </c>
      <c r="L142" s="11">
        <f t="shared" si="47"/>
        <v>0.27027027027027023</v>
      </c>
      <c r="M142" s="11">
        <f t="shared" si="48"/>
        <v>0.58479532163742687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-0.24381001066856345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0.23244873162636318</v>
      </c>
      <c r="Q142" s="11">
        <f>2*'OddsRatio_working_3-way'!K142*'OddsRatio_working_3-way'!L142*'OddsRatio_working_3-way'!M142</f>
        <v>6.173937094989726E-2</v>
      </c>
      <c r="R142" s="11">
        <f t="shared" si="49"/>
        <v>0</v>
      </c>
      <c r="S142" s="11">
        <f t="shared" si="50"/>
        <v>-0.95340109698102249</v>
      </c>
      <c r="T142" s="11">
        <f t="shared" si="51"/>
        <v>-0.2532273829962875</v>
      </c>
      <c r="U142" s="11">
        <f>'OddsRatio_working_3-way'!S142-'OddsRatio_working_3-way'!R142^2/3</f>
        <v>-0.95340109698102249</v>
      </c>
      <c r="V142" s="11">
        <f>'OddsRatio_working_3-way'!S142*'OddsRatio_working_3-way'!R142/3-2*'OddsRatio_working_3-way'!R142^3/27-'OddsRatio_working_3-way'!T142</f>
        <v>0.2532273829962875</v>
      </c>
      <c r="W142" s="11">
        <f>'OddsRatio_working_3-way'!V142^2+4*'OddsRatio_working_3-way'!U142^3/27</f>
        <v>-6.4263518675828676E-2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0.17915609546913075</v>
      </c>
      <c r="Y142" s="11">
        <f>IF('OddsRatio_working_3-way'!W142&gt;=0,IF('OddsRatio_working_3-way'!V142+SQRT('OddsRatio_working_3-way'!W142)&gt;0,0,PI()),ACOS('OddsRatio_working_3-way'!V142/(2*'OddsRatio_working_3-way'!X142)))</f>
        <v>0.78594109423989078</v>
      </c>
      <c r="Z142" s="11">
        <f>'OddsRatio_working_3-way'!X142^(1/3)*COS('OddsRatio_working_3-way'!Y142/3)</f>
        <v>0.54450253584660635</v>
      </c>
      <c r="AA142" s="11">
        <f>'OddsRatio_working_3-way'!X142^(1/3)*COS(('OddsRatio_working_3-way'!Y142+2*PI())/3)</f>
        <v>-0.39869499290685873</v>
      </c>
      <c r="AB142" s="11">
        <f>'OddsRatio_working_3-way'!X142^(1/3)*COS(('OddsRatio_working_3-way'!Y142+4*PI())/3)</f>
        <v>-0.14580754293974774</v>
      </c>
      <c r="AC142" s="11">
        <f>'OddsRatio_working_3-way'!X142^(1/3)*SIN('OddsRatio_working_3-way'!Y142/3)</f>
        <v>0.14600463731318955</v>
      </c>
      <c r="AD142" s="11">
        <f>'OddsRatio_working_3-way'!X142^(1/3)*SIN(('OddsRatio_working_3-way'!Y142+2*PI())/3)</f>
        <v>0.39855070981161322</v>
      </c>
      <c r="AE142" s="11">
        <f>'OddsRatio_working_3-way'!X142^(1/3)*SIN(('OddsRatio_working_3-way'!Y142+4*PI())/3)</f>
        <v>-0.5445553471248028</v>
      </c>
      <c r="AF142" s="11">
        <f>-'OddsRatio_working_3-way'!U142/(3*'OddsRatio_working_3-way'!X142^(1/3))*COS(('OddsRatio_working_3-way'!Y142)/3)</f>
        <v>0.54450253584660635</v>
      </c>
      <c r="AG142" s="11">
        <f>-'OddsRatio_working_3-way'!U142/(3*'OddsRatio_working_3-way'!X142^(1/3))*COS(('OddsRatio_working_3-way'!Y142+2*PI())/3)</f>
        <v>-0.39869499290685873</v>
      </c>
      <c r="AH142" s="11">
        <f>-'OddsRatio_working_3-way'!U142/(3*'OddsRatio_working_3-way'!X142^(1/3))*COS(('OddsRatio_working_3-way'!Y142+4*PI())/3)</f>
        <v>-0.14580754293974774</v>
      </c>
      <c r="AI142" s="11">
        <f>'OddsRatio_working_3-way'!U142/(3*'OddsRatio_working_3-way'!X142^(1/3))*SIN(('OddsRatio_working_3-way'!Y142)/3)</f>
        <v>-0.14600463731318955</v>
      </c>
      <c r="AJ142" s="11">
        <f>'OddsRatio_working_3-way'!U142/(3*'OddsRatio_working_3-way'!X142^(1/3))*SIN(('OddsRatio_working_3-way'!Y142+2*PI())/3)</f>
        <v>-0.39855070981161322</v>
      </c>
      <c r="AK142" s="11">
        <f>'OddsRatio_working_3-way'!U142/(3*'OddsRatio_working_3-way'!X142^(1/3))*SIN(('OddsRatio_working_3-way'!Y142+4*PI())/3)</f>
        <v>0.5445553471248028</v>
      </c>
      <c r="AL142" s="11">
        <f>'OddsRatio_working_3-way'!Z142+'OddsRatio_working_3-way'!AF142</f>
        <v>1.0890050716932127</v>
      </c>
      <c r="AM142" s="11">
        <f>'OddsRatio_working_3-way'!AA142+'OddsRatio_working_3-way'!AG142</f>
        <v>-0.79738998581371745</v>
      </c>
      <c r="AN142" s="11">
        <f>'OddsRatio_working_3-way'!AB142+'OddsRatio_working_3-way'!AH142</f>
        <v>-0.29161508587949547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1.0890050716932127</v>
      </c>
      <c r="AS142" s="11">
        <f>IF(('OddsRatio_working_3-way'!X142=0),IF(Q142&gt;0,-Q142^(1/3),(-Q142)^(1/3)),'OddsRatio_working_3-way'!AM142-'OddsRatio_working_3-way'!R142/3)</f>
        <v>-0.79738998581371745</v>
      </c>
      <c r="AT142" s="11">
        <f>IF(('OddsRatio_working_3-way'!X142=0),IF(Q142&gt;0,-Q142^(1/3),(-Q142)^(1/3)),'OddsRatio_working_3-way'!AN142-'OddsRatio_working_3-way'!R142/3)</f>
        <v>-0.29161508587949547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2.0099999999999998</v>
      </c>
      <c r="B143" s="4">
        <f>IF('True_Odds_Calculator_3-way'!B142="","",'True_Odds_Calculator_3-way'!B142)</f>
        <v>3.42</v>
      </c>
      <c r="C143" s="4">
        <f>IF('True_Odds_Calculator_3-way'!C142="","",'True_Odds_Calculator_3-way'!C142)</f>
        <v>3.91</v>
      </c>
      <c r="D143" s="9">
        <f t="shared" si="39"/>
        <v>0.47970401171513893</v>
      </c>
      <c r="E143" s="9">
        <f t="shared" si="40"/>
        <v>0.27787120473626331</v>
      </c>
      <c r="F143" s="9">
        <f t="shared" si="41"/>
        <v>0.24242478354859787</v>
      </c>
      <c r="G143" s="9">
        <f t="shared" si="42"/>
        <v>1.073879997405994</v>
      </c>
      <c r="H143" s="9">
        <f t="shared" si="43"/>
        <v>2.0846187973800534</v>
      </c>
      <c r="I143" s="9">
        <f t="shared" si="44"/>
        <v>3.598789593722505</v>
      </c>
      <c r="J143" s="9">
        <f t="shared" si="45"/>
        <v>4.1249907924514417</v>
      </c>
      <c r="K143" s="11">
        <f t="shared" si="46"/>
        <v>0.49751243781094534</v>
      </c>
      <c r="L143" s="11">
        <f t="shared" si="47"/>
        <v>0.29239766081871343</v>
      </c>
      <c r="M143" s="11">
        <f t="shared" si="48"/>
        <v>0.25575447570332482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-0.26462496152074899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0.23587957521734595</v>
      </c>
      <c r="Q143" s="11">
        <f>2*'OddsRatio_working_3-way'!K143*'OddsRatio_working_3-way'!L143*'OddsRatio_working_3-way'!M143</f>
        <v>7.4409960636386732E-2</v>
      </c>
      <c r="R143" s="11">
        <f t="shared" si="49"/>
        <v>0</v>
      </c>
      <c r="S143" s="11">
        <f t="shared" si="50"/>
        <v>-0.89137311106930806</v>
      </c>
      <c r="T143" s="11">
        <f t="shared" si="51"/>
        <v>-0.28119025585782587</v>
      </c>
      <c r="U143" s="11">
        <f>'OddsRatio_working_3-way'!S143-'OddsRatio_working_3-way'!R143^2/3</f>
        <v>-0.89137311106930806</v>
      </c>
      <c r="V143" s="11">
        <f>'OddsRatio_working_3-way'!S143*'OddsRatio_working_3-way'!R143/3-2*'OddsRatio_working_3-way'!R143^3/27-'OddsRatio_working_3-way'!T143</f>
        <v>0.28119025585782587</v>
      </c>
      <c r="W143" s="11">
        <f>'OddsRatio_working_3-way'!V143^2+4*'OddsRatio_working_3-way'!U143^3/27</f>
        <v>-2.5856034163456373E-2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0.16195986706036619</v>
      </c>
      <c r="Y143" s="11">
        <f>IF('OddsRatio_working_3-way'!W143&gt;=0,IF('OddsRatio_working_3-way'!V143+SQRT('OddsRatio_working_3-way'!W143)&gt;0,0,PI()),ACOS('OddsRatio_working_3-way'!V143/(2*'OddsRatio_working_3-way'!X143)))</f>
        <v>0.51946232410804138</v>
      </c>
      <c r="Z143" s="11">
        <f>'OddsRatio_working_3-way'!X143^(1/3)*COS('OddsRatio_working_3-way'!Y143/3)</f>
        <v>0.53693999870299713</v>
      </c>
      <c r="AA143" s="11">
        <f>'OddsRatio_working_3-way'!X143^(1/3)*COS(('OddsRatio_working_3-way'!Y143+2*PI())/3)</f>
        <v>-0.34980176505190708</v>
      </c>
      <c r="AB143" s="11">
        <f>'OddsRatio_working_3-way'!X143^(1/3)*COS(('OddsRatio_working_3-way'!Y143+4*PI())/3)</f>
        <v>-0.18713823365109014</v>
      </c>
      <c r="AC143" s="11">
        <f>'OddsRatio_working_3-way'!X143^(1/3)*SIN('OddsRatio_working_3-way'!Y143/3)</f>
        <v>9.3913833641596806E-2</v>
      </c>
      <c r="AD143" s="11">
        <f>'OddsRatio_working_3-way'!X143^(1/3)*SIN(('OddsRatio_working_3-way'!Y143+2*PI())/3)</f>
        <v>0.41804676236398058</v>
      </c>
      <c r="AE143" s="11">
        <f>'OddsRatio_working_3-way'!X143^(1/3)*SIN(('OddsRatio_working_3-way'!Y143+4*PI())/3)</f>
        <v>-0.51196059600557742</v>
      </c>
      <c r="AF143" s="11">
        <f>-'OddsRatio_working_3-way'!U143/(3*'OddsRatio_working_3-way'!X143^(1/3))*COS(('OddsRatio_working_3-way'!Y143)/3)</f>
        <v>0.53693999870299702</v>
      </c>
      <c r="AG143" s="11">
        <f>-'OddsRatio_working_3-way'!U143/(3*'OddsRatio_working_3-way'!X143^(1/3))*COS(('OddsRatio_working_3-way'!Y143+2*PI())/3)</f>
        <v>-0.34980176505190702</v>
      </c>
      <c r="AH143" s="11">
        <f>-'OddsRatio_working_3-way'!U143/(3*'OddsRatio_working_3-way'!X143^(1/3))*COS(('OddsRatio_working_3-way'!Y143+4*PI())/3)</f>
        <v>-0.18713823365109011</v>
      </c>
      <c r="AI143" s="11">
        <f>'OddsRatio_working_3-way'!U143/(3*'OddsRatio_working_3-way'!X143^(1/3))*SIN(('OddsRatio_working_3-way'!Y143)/3)</f>
        <v>-9.3913833641596778E-2</v>
      </c>
      <c r="AJ143" s="11">
        <f>'OddsRatio_working_3-way'!U143/(3*'OddsRatio_working_3-way'!X143^(1/3))*SIN(('OddsRatio_working_3-way'!Y143+2*PI())/3)</f>
        <v>-0.41804676236398053</v>
      </c>
      <c r="AK143" s="11">
        <f>'OddsRatio_working_3-way'!U143/(3*'OddsRatio_working_3-way'!X143^(1/3))*SIN(('OddsRatio_working_3-way'!Y143+4*PI())/3)</f>
        <v>0.51196059600557731</v>
      </c>
      <c r="AL143" s="11">
        <f>'OddsRatio_working_3-way'!Z143+'OddsRatio_working_3-way'!AF143</f>
        <v>1.073879997405994</v>
      </c>
      <c r="AM143" s="11">
        <f>'OddsRatio_working_3-way'!AA143+'OddsRatio_working_3-way'!AG143</f>
        <v>-0.69960353010381415</v>
      </c>
      <c r="AN143" s="11">
        <f>'OddsRatio_working_3-way'!AB143+'OddsRatio_working_3-way'!AH143</f>
        <v>-0.37427646730218023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1.073879997405994</v>
      </c>
      <c r="AS143" s="11">
        <f>IF(('OddsRatio_working_3-way'!X143=0),IF(Q143&gt;0,-Q143^(1/3),(-Q143)^(1/3)),'OddsRatio_working_3-way'!AM143-'OddsRatio_working_3-way'!R143/3)</f>
        <v>-0.69960353010381415</v>
      </c>
      <c r="AT143" s="11">
        <f>IF(('OddsRatio_working_3-way'!X143=0),IF(Q143&gt;0,-Q143^(1/3),(-Q143)^(1/3)),'OddsRatio_working_3-way'!AN143-'OddsRatio_working_3-way'!R143/3)</f>
        <v>-0.37427646730218023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1.1599999999999999</v>
      </c>
      <c r="B144" s="4">
        <f>IF('True_Odds_Calculator_3-way'!B143="","",'True_Odds_Calculator_3-way'!B143)</f>
        <v>7.8</v>
      </c>
      <c r="C144" s="4">
        <f>IF('True_Odds_Calculator_3-way'!C143="","",'True_Odds_Calculator_3-way'!C143)</f>
        <v>15.6</v>
      </c>
      <c r="D144" s="9">
        <f t="shared" si="39"/>
        <v>0.83792593429707007</v>
      </c>
      <c r="E144" s="9">
        <f t="shared" si="40"/>
        <v>0.10845430213853924</v>
      </c>
      <c r="F144" s="9">
        <f t="shared" si="41"/>
        <v>5.3619763564390438E-2</v>
      </c>
      <c r="G144" s="9">
        <f t="shared" si="42"/>
        <v>1.2088931362329518</v>
      </c>
      <c r="H144" s="9">
        <f t="shared" si="43"/>
        <v>1.1934229017972724</v>
      </c>
      <c r="I144" s="9">
        <f t="shared" si="44"/>
        <v>9.2204733263840719</v>
      </c>
      <c r="J144" s="9">
        <f t="shared" si="45"/>
        <v>18.649839789001096</v>
      </c>
      <c r="K144" s="11">
        <f t="shared" si="46"/>
        <v>0.86206896551724144</v>
      </c>
      <c r="L144" s="11">
        <f t="shared" si="47"/>
        <v>0.12820512820512822</v>
      </c>
      <c r="M144" s="11">
        <f t="shared" si="48"/>
        <v>6.4102564102564111E-2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-0.11253939105397981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0.15274660500124693</v>
      </c>
      <c r="Q144" s="11">
        <f>2*'OddsRatio_working_3-way'!K144*'OddsRatio_working_3-way'!L144*'OddsRatio_working_3-way'!M144</f>
        <v>1.4169443877666693E-2</v>
      </c>
      <c r="R144" s="11">
        <f t="shared" si="49"/>
        <v>0</v>
      </c>
      <c r="S144" s="11">
        <f t="shared" si="50"/>
        <v>-1.3572723609991957</v>
      </c>
      <c r="T144" s="11">
        <f t="shared" si="51"/>
        <v>-0.12590652699435953</v>
      </c>
      <c r="U144" s="11">
        <f>'OddsRatio_working_3-way'!S144-'OddsRatio_working_3-way'!R144^2/3</f>
        <v>-1.3572723609991957</v>
      </c>
      <c r="V144" s="11">
        <f>'OddsRatio_working_3-way'!S144*'OddsRatio_working_3-way'!R144/3-2*'OddsRatio_working_3-way'!R144^3/27-'OddsRatio_working_3-way'!T144</f>
        <v>0.12590652699435953</v>
      </c>
      <c r="W144" s="11">
        <f>'OddsRatio_working_3-way'!V144^2+4*'OddsRatio_working_3-way'!U144^3/27</f>
        <v>-0.35456994819027782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0.3043116830365124</v>
      </c>
      <c r="Y144" s="11">
        <f>IF('OddsRatio_working_3-way'!W144&gt;=0,IF('OddsRatio_working_3-way'!V144+SQRT('OddsRatio_working_3-way'!W144)&gt;0,0,PI()),ACOS('OddsRatio_working_3-way'!V144/(2*'OddsRatio_working_3-way'!X144)))</f>
        <v>1.36242063253011</v>
      </c>
      <c r="Z144" s="11">
        <f>'OddsRatio_working_3-way'!X144^(1/3)*COS('OddsRatio_working_3-way'!Y144/3)</f>
        <v>0.60444656811647579</v>
      </c>
      <c r="AA144" s="11">
        <f>'OddsRatio_working_3-way'!X144^(1/3)*COS(('OddsRatio_working_3-way'!Y144+2*PI())/3)</f>
        <v>-0.55776457224658482</v>
      </c>
      <c r="AB144" s="11">
        <f>'OddsRatio_working_3-way'!X144^(1/3)*COS(('OddsRatio_working_3-way'!Y144+4*PI())/3)</f>
        <v>-4.6681995869891232E-2</v>
      </c>
      <c r="AC144" s="11">
        <f>'OddsRatio_working_3-way'!X144^(1/3)*SIN('OddsRatio_working_3-way'!Y144/3)</f>
        <v>0.29507366304921168</v>
      </c>
      <c r="AD144" s="11">
        <f>'OddsRatio_working_3-way'!X144^(1/3)*SIN(('OddsRatio_working_3-way'!Y144+2*PI())/3)</f>
        <v>0.37592925169458347</v>
      </c>
      <c r="AE144" s="11">
        <f>'OddsRatio_working_3-way'!X144^(1/3)*SIN(('OddsRatio_working_3-way'!Y144+4*PI())/3)</f>
        <v>-0.67100291474379503</v>
      </c>
      <c r="AF144" s="11">
        <f>-'OddsRatio_working_3-way'!U144/(3*'OddsRatio_working_3-way'!X144^(1/3))*COS(('OddsRatio_working_3-way'!Y144)/3)</f>
        <v>0.6044465681164759</v>
      </c>
      <c r="AG144" s="11">
        <f>-'OddsRatio_working_3-way'!U144/(3*'OddsRatio_working_3-way'!X144^(1/3))*COS(('OddsRatio_working_3-way'!Y144+2*PI())/3)</f>
        <v>-0.55776457224658493</v>
      </c>
      <c r="AH144" s="11">
        <f>-'OddsRatio_working_3-way'!U144/(3*'OddsRatio_working_3-way'!X144^(1/3))*COS(('OddsRatio_working_3-way'!Y144+4*PI())/3)</f>
        <v>-4.6681995869891239E-2</v>
      </c>
      <c r="AI144" s="11">
        <f>'OddsRatio_working_3-way'!U144/(3*'OddsRatio_working_3-way'!X144^(1/3))*SIN(('OddsRatio_working_3-way'!Y144)/3)</f>
        <v>-0.29507366304921173</v>
      </c>
      <c r="AJ144" s="11">
        <f>'OddsRatio_working_3-way'!U144/(3*'OddsRatio_working_3-way'!X144^(1/3))*SIN(('OddsRatio_working_3-way'!Y144+2*PI())/3)</f>
        <v>-0.37592925169458352</v>
      </c>
      <c r="AK144" s="11">
        <f>'OddsRatio_working_3-way'!U144/(3*'OddsRatio_working_3-way'!X144^(1/3))*SIN(('OddsRatio_working_3-way'!Y144+4*PI())/3)</f>
        <v>0.67100291474379514</v>
      </c>
      <c r="AL144" s="11">
        <f>'OddsRatio_working_3-way'!Z144+'OddsRatio_working_3-way'!AF144</f>
        <v>1.2088931362329518</v>
      </c>
      <c r="AM144" s="11">
        <f>'OddsRatio_working_3-way'!AA144+'OddsRatio_working_3-way'!AG144</f>
        <v>-1.1155291444931699</v>
      </c>
      <c r="AN144" s="11">
        <f>'OddsRatio_working_3-way'!AB144+'OddsRatio_working_3-way'!AH144</f>
        <v>-9.3363991739782465E-2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1.2088931362329518</v>
      </c>
      <c r="AS144" s="11">
        <f>IF(('OddsRatio_working_3-way'!X144=0),IF(Q144&gt;0,-Q144^(1/3),(-Q144)^(1/3)),'OddsRatio_working_3-way'!AM144-'OddsRatio_working_3-way'!R144/3)</f>
        <v>-1.1155291444931699</v>
      </c>
      <c r="AT144" s="11">
        <f>IF(('OddsRatio_working_3-way'!X144=0),IF(Q144&gt;0,-Q144^(1/3),(-Q144)^(1/3)),'OddsRatio_working_3-way'!AN144-'OddsRatio_working_3-way'!R144/3)</f>
        <v>-9.3363991739782465E-2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IF('True_Odds_Calculator_3-way'!A144="","",'True_Odds_Calculator_3-way'!A144)</f>
        <v>1.88</v>
      </c>
      <c r="B145" s="4">
        <f>IF('True_Odds_Calculator_3-way'!B144="","",'True_Odds_Calculator_3-way'!B144)</f>
        <v>3.83</v>
      </c>
      <c r="C145" s="4">
        <f>IF('True_Odds_Calculator_3-way'!C144="","",'True_Odds_Calculator_3-way'!C144)</f>
        <v>3.91</v>
      </c>
      <c r="D145" s="9">
        <f t="shared" si="39"/>
        <v>0.51246413461416751</v>
      </c>
      <c r="E145" s="9">
        <f t="shared" si="40"/>
        <v>0.24633729477382282</v>
      </c>
      <c r="F145" s="9">
        <f t="shared" si="41"/>
        <v>0.24119857061200989</v>
      </c>
      <c r="G145" s="9">
        <f t="shared" si="42"/>
        <v>1.0810864437657774</v>
      </c>
      <c r="H145" s="9">
        <f t="shared" si="43"/>
        <v>1.9513560705138839</v>
      </c>
      <c r="I145" s="9">
        <f t="shared" si="44"/>
        <v>4.0594746358571507</v>
      </c>
      <c r="J145" s="9">
        <f t="shared" si="45"/>
        <v>4.145961551358412</v>
      </c>
      <c r="K145" s="11">
        <f t="shared" si="46"/>
        <v>0.53191489361702127</v>
      </c>
      <c r="L145" s="11">
        <f t="shared" si="47"/>
        <v>0.2610966057441253</v>
      </c>
      <c r="M145" s="11">
        <f t="shared" si="48"/>
        <v>0.25575447570332482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-0.25741195679523921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0.23513896855119298</v>
      </c>
      <c r="Q145" s="11">
        <f>2*'OddsRatio_working_3-way'!K145*'OddsRatio_working_3-way'!L145*'OddsRatio_working_3-way'!M145</f>
        <v>7.1038963308517528E-2</v>
      </c>
      <c r="R145" s="11">
        <f t="shared" si="49"/>
        <v>0</v>
      </c>
      <c r="S145" s="11">
        <f t="shared" si="50"/>
        <v>-0.91347337349304458</v>
      </c>
      <c r="T145" s="11">
        <f t="shared" si="51"/>
        <v>-0.27597382884986243</v>
      </c>
      <c r="U145" s="11">
        <f>'OddsRatio_working_3-way'!S145-'OddsRatio_working_3-way'!R145^2/3</f>
        <v>-0.91347337349304458</v>
      </c>
      <c r="V145" s="11">
        <f>'OddsRatio_working_3-way'!S145*'OddsRatio_working_3-way'!R145/3-2*'OddsRatio_working_3-way'!R145^3/27-'OddsRatio_working_3-way'!T145</f>
        <v>0.27597382884986243</v>
      </c>
      <c r="W145" s="11">
        <f>'OddsRatio_working_3-way'!V145^2+4*'OddsRatio_working_3-way'!U145^3/27</f>
        <v>-3.6761835312260072E-2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0.16802037787297797</v>
      </c>
      <c r="Y145" s="11">
        <f>IF('OddsRatio_working_3-way'!W145&gt;=0,IF('OddsRatio_working_3-way'!V145+SQRT('OddsRatio_working_3-way'!W145)&gt;0,0,PI()),ACOS('OddsRatio_working_3-way'!V145/(2*'OddsRatio_working_3-way'!X145)))</f>
        <v>0.60719608407630843</v>
      </c>
      <c r="Z145" s="11">
        <f>'OddsRatio_working_3-way'!X145^(1/3)*COS('OddsRatio_working_3-way'!Y145/3)</f>
        <v>0.54054322188288872</v>
      </c>
      <c r="AA145" s="11">
        <f>'OddsRatio_working_3-way'!X145^(1/3)*COS(('OddsRatio_working_3-way'!Y145+2*PI())/3)</f>
        <v>-0.36633467528258779</v>
      </c>
      <c r="AB145" s="11">
        <f>'OddsRatio_working_3-way'!X145^(1/3)*COS(('OddsRatio_working_3-way'!Y145+4*PI())/3)</f>
        <v>-0.17420854660030086</v>
      </c>
      <c r="AC145" s="11">
        <f>'OddsRatio_working_3-way'!X145^(1/3)*SIN('OddsRatio_working_3-way'!Y145/3)</f>
        <v>0.11092407211307899</v>
      </c>
      <c r="AD145" s="11">
        <f>'OddsRatio_working_3-way'!X145^(1/3)*SIN(('OddsRatio_working_3-way'!Y145+2*PI())/3)</f>
        <v>0.41266212593753065</v>
      </c>
      <c r="AE145" s="11">
        <f>'OddsRatio_working_3-way'!X145^(1/3)*SIN(('OddsRatio_working_3-way'!Y145+4*PI())/3)</f>
        <v>-0.52358619805060969</v>
      </c>
      <c r="AF145" s="11">
        <f>-'OddsRatio_working_3-way'!U145/(3*'OddsRatio_working_3-way'!X145^(1/3))*COS(('OddsRatio_working_3-way'!Y145)/3)</f>
        <v>0.54054322188288884</v>
      </c>
      <c r="AG145" s="11">
        <f>-'OddsRatio_working_3-way'!U145/(3*'OddsRatio_working_3-way'!X145^(1/3))*COS(('OddsRatio_working_3-way'!Y145+2*PI())/3)</f>
        <v>-0.3663346752825879</v>
      </c>
      <c r="AH145" s="11">
        <f>-'OddsRatio_working_3-way'!U145/(3*'OddsRatio_working_3-way'!X145^(1/3))*COS(('OddsRatio_working_3-way'!Y145+4*PI())/3)</f>
        <v>-0.17420854660030088</v>
      </c>
      <c r="AI145" s="11">
        <f>'OddsRatio_working_3-way'!U145/(3*'OddsRatio_working_3-way'!X145^(1/3))*SIN(('OddsRatio_working_3-way'!Y145)/3)</f>
        <v>-0.11092407211307902</v>
      </c>
      <c r="AJ145" s="11">
        <f>'OddsRatio_working_3-way'!U145/(3*'OddsRatio_working_3-way'!X145^(1/3))*SIN(('OddsRatio_working_3-way'!Y145+2*PI())/3)</f>
        <v>-0.41266212593753077</v>
      </c>
      <c r="AK145" s="11">
        <f>'OddsRatio_working_3-way'!U145/(3*'OddsRatio_working_3-way'!X145^(1/3))*SIN(('OddsRatio_working_3-way'!Y145+4*PI())/3)</f>
        <v>0.5235861980506098</v>
      </c>
      <c r="AL145" s="11">
        <f>'OddsRatio_working_3-way'!Z145+'OddsRatio_working_3-way'!AF145</f>
        <v>1.0810864437657774</v>
      </c>
      <c r="AM145" s="11">
        <f>'OddsRatio_working_3-way'!AA145+'OddsRatio_working_3-way'!AG145</f>
        <v>-0.73266935056517568</v>
      </c>
      <c r="AN145" s="11">
        <f>'OddsRatio_working_3-way'!AB145+'OddsRatio_working_3-way'!AH145</f>
        <v>-0.34841709320060177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1.0810864437657774</v>
      </c>
      <c r="AS145" s="11">
        <f>IF(('OddsRatio_working_3-way'!X145=0),IF(Q145&gt;0,-Q145^(1/3),(-Q145)^(1/3)),'OddsRatio_working_3-way'!AM145-'OddsRatio_working_3-way'!R145/3)</f>
        <v>-0.73266935056517568</v>
      </c>
      <c r="AT145" s="11">
        <f>IF(('OddsRatio_working_3-way'!X145=0),IF(Q145&gt;0,-Q145^(1/3),(-Q145)^(1/3)),'OddsRatio_working_3-way'!AN145-'OddsRatio_working_3-way'!R145/3)</f>
        <v>-0.34841709320060177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IF('True_Odds_Calculator_3-way'!A145="","",'True_Odds_Calculator_3-way'!A145)</f>
        <v>1.78</v>
      </c>
      <c r="B146" s="4">
        <f>IF('True_Odds_Calculator_3-way'!B145="","",'True_Odds_Calculator_3-way'!B145)</f>
        <v>3.96</v>
      </c>
      <c r="C146" s="4">
        <f>IF('True_Odds_Calculator_3-way'!C145="","",'True_Odds_Calculator_3-way'!C145)</f>
        <v>4.28</v>
      </c>
      <c r="D146" s="9">
        <f t="shared" si="39"/>
        <v>0.54227695043129698</v>
      </c>
      <c r="E146" s="9">
        <f t="shared" si="40"/>
        <v>0.23791618704929837</v>
      </c>
      <c r="F146" s="9">
        <f t="shared" si="41"/>
        <v>0.21980686251940446</v>
      </c>
      <c r="G146" s="9">
        <f t="shared" si="42"/>
        <v>1.0821489315694697</v>
      </c>
      <c r="H146" s="9">
        <f t="shared" si="43"/>
        <v>1.8440761666241863</v>
      </c>
      <c r="I146" s="9">
        <f t="shared" si="44"/>
        <v>4.2031608374456297</v>
      </c>
      <c r="J146" s="9">
        <f t="shared" si="45"/>
        <v>4.5494484955478605</v>
      </c>
      <c r="K146" s="11">
        <f t="shared" si="46"/>
        <v>0.5617977528089888</v>
      </c>
      <c r="L146" s="11">
        <f t="shared" si="47"/>
        <v>0.25252525252525254</v>
      </c>
      <c r="M146" s="11">
        <f t="shared" si="48"/>
        <v>0.23364485981308411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-0.25101588180449874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0.2326902332152779</v>
      </c>
      <c r="Q146" s="11">
        <f>2*'OddsRatio_working_3-way'!K146*'OddsRatio_working_3-way'!L146*'OddsRatio_working_3-way'!M146</f>
        <v>6.6293513736546406E-2</v>
      </c>
      <c r="R146" s="11">
        <f t="shared" si="49"/>
        <v>0</v>
      </c>
      <c r="S146" s="11">
        <f t="shared" si="50"/>
        <v>-0.92699406723797029</v>
      </c>
      <c r="T146" s="11">
        <f t="shared" si="51"/>
        <v>-0.26410087385697156</v>
      </c>
      <c r="U146" s="11">
        <f>'OddsRatio_working_3-way'!S146-'OddsRatio_working_3-way'!R146^2/3</f>
        <v>-0.92699406723797029</v>
      </c>
      <c r="V146" s="11">
        <f>'OddsRatio_working_3-way'!S146*'OddsRatio_working_3-way'!R146/3-2*'OddsRatio_working_3-way'!R146^3/27-'OddsRatio_working_3-way'!T146</f>
        <v>0.26410087385697156</v>
      </c>
      <c r="W146" s="11">
        <f>'OddsRatio_working_3-way'!V146^2+4*'OddsRatio_working_3-way'!U146^3/27</f>
        <v>-4.8262978578279964E-2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0.17176455553336373</v>
      </c>
      <c r="Y146" s="11">
        <f>IF('OddsRatio_working_3-way'!W146&gt;=0,IF('OddsRatio_working_3-way'!V146+SQRT('OddsRatio_working_3-way'!W146)&gt;0,0,PI()),ACOS('OddsRatio_working_3-way'!V146/(2*'OddsRatio_working_3-way'!X146)))</f>
        <v>0.69385339910499655</v>
      </c>
      <c r="Z146" s="11">
        <f>'OddsRatio_working_3-way'!X146^(1/3)*COS('OddsRatio_working_3-way'!Y146/3)</f>
        <v>0.54107446578473484</v>
      </c>
      <c r="AA146" s="11">
        <f>'OddsRatio_working_3-way'!X146^(1/3)*COS(('OddsRatio_working_3-way'!Y146+2*PI())/3)</f>
        <v>-0.3808881896907364</v>
      </c>
      <c r="AB146" s="11">
        <f>'OddsRatio_working_3-way'!X146^(1/3)*COS(('OddsRatio_working_3-way'!Y146+4*PI())/3)</f>
        <v>-0.16018627609399833</v>
      </c>
      <c r="AC146" s="11">
        <f>'OddsRatio_working_3-way'!X146^(1/3)*SIN('OddsRatio_working_3-way'!Y146/3)</f>
        <v>0.12742230922574216</v>
      </c>
      <c r="AD146" s="11">
        <f>'OddsRatio_working_3-way'!X146^(1/3)*SIN(('OddsRatio_working_3-way'!Y146+2*PI())/3)</f>
        <v>0.40487307809580331</v>
      </c>
      <c r="AE146" s="11">
        <f>'OddsRatio_working_3-way'!X146^(1/3)*SIN(('OddsRatio_working_3-way'!Y146+4*PI())/3)</f>
        <v>-0.53229538732154547</v>
      </c>
      <c r="AF146" s="11">
        <f>-'OddsRatio_working_3-way'!U146/(3*'OddsRatio_working_3-way'!X146^(1/3))*COS(('OddsRatio_working_3-way'!Y146)/3)</f>
        <v>0.54107446578473473</v>
      </c>
      <c r="AG146" s="11">
        <f>-'OddsRatio_working_3-way'!U146/(3*'OddsRatio_working_3-way'!X146^(1/3))*COS(('OddsRatio_working_3-way'!Y146+2*PI())/3)</f>
        <v>-0.38088818969073629</v>
      </c>
      <c r="AH146" s="11">
        <f>-'OddsRatio_working_3-way'!U146/(3*'OddsRatio_working_3-way'!X146^(1/3))*COS(('OddsRatio_working_3-way'!Y146+4*PI())/3)</f>
        <v>-0.1601862760939983</v>
      </c>
      <c r="AI146" s="11">
        <f>'OddsRatio_working_3-way'!U146/(3*'OddsRatio_working_3-way'!X146^(1/3))*SIN(('OddsRatio_working_3-way'!Y146)/3)</f>
        <v>-0.12742230922574213</v>
      </c>
      <c r="AJ146" s="11">
        <f>'OddsRatio_working_3-way'!U146/(3*'OddsRatio_working_3-way'!X146^(1/3))*SIN(('OddsRatio_working_3-way'!Y146+2*PI())/3)</f>
        <v>-0.40487307809580325</v>
      </c>
      <c r="AK146" s="11">
        <f>'OddsRatio_working_3-way'!U146/(3*'OddsRatio_working_3-way'!X146^(1/3))*SIN(('OddsRatio_working_3-way'!Y146+4*PI())/3)</f>
        <v>0.53229538732154535</v>
      </c>
      <c r="AL146" s="11">
        <f>'OddsRatio_working_3-way'!Z146+'OddsRatio_working_3-way'!AF146</f>
        <v>1.0821489315694697</v>
      </c>
      <c r="AM146" s="11">
        <f>'OddsRatio_working_3-way'!AA146+'OddsRatio_working_3-way'!AG146</f>
        <v>-0.76177637938147269</v>
      </c>
      <c r="AN146" s="11">
        <f>'OddsRatio_working_3-way'!AB146+'OddsRatio_working_3-way'!AH146</f>
        <v>-0.32037255218799665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1.0821489315694697</v>
      </c>
      <c r="AS146" s="11">
        <f>IF(('OddsRatio_working_3-way'!X146=0),IF(Q146&gt;0,-Q146^(1/3),(-Q146)^(1/3)),'OddsRatio_working_3-way'!AM146-'OddsRatio_working_3-way'!R146/3)</f>
        <v>-0.76177637938147269</v>
      </c>
      <c r="AT146" s="11">
        <f>IF(('OddsRatio_working_3-way'!X146=0),IF(Q146&gt;0,-Q146^(1/3),(-Q146)^(1/3)),'OddsRatio_working_3-way'!AN146-'OddsRatio_working_3-way'!R146/3)</f>
        <v>-0.32037255218799665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IF('True_Odds_Calculator_3-way'!A146="","",'True_Odds_Calculator_3-way'!A146)</f>
        <v>2.17</v>
      </c>
      <c r="B147" s="4">
        <f>IF('True_Odds_Calculator_3-way'!B146="","",'True_Odds_Calculator_3-way'!B146)</f>
        <v>3.55</v>
      </c>
      <c r="C147" s="4">
        <f>IF('True_Odds_Calculator_3-way'!C146="","",'True_Odds_Calculator_3-way'!C146)</f>
        <v>3.5</v>
      </c>
      <c r="D147" s="9">
        <f t="shared" si="39"/>
        <v>0.45006663940484315</v>
      </c>
      <c r="E147" s="9">
        <f t="shared" si="40"/>
        <v>0.27299278028465779</v>
      </c>
      <c r="F147" s="9">
        <f t="shared" si="41"/>
        <v>0.27694058031049879</v>
      </c>
      <c r="G147" s="9">
        <f t="shared" si="42"/>
        <v>1.0443531516815994</v>
      </c>
      <c r="H147" s="9">
        <f t="shared" si="43"/>
        <v>2.2218931874674714</v>
      </c>
      <c r="I147" s="9">
        <f t="shared" si="44"/>
        <v>3.6631005367880789</v>
      </c>
      <c r="J147" s="9">
        <f t="shared" si="45"/>
        <v>3.6108828792039982</v>
      </c>
      <c r="K147" s="11">
        <f t="shared" si="46"/>
        <v>0.46082949308755761</v>
      </c>
      <c r="L147" s="11">
        <f t="shared" si="47"/>
        <v>0.28169014084507044</v>
      </c>
      <c r="M147" s="11">
        <f t="shared" si="48"/>
        <v>0.2857142857142857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-0.27663677920054874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0.23069291323980748</v>
      </c>
      <c r="Q147" s="11">
        <f>2*'OddsRatio_working_3-way'!K147*'OddsRatio_working_3-way'!L147*'OddsRatio_working_3-way'!M147</f>
        <v>7.4177785607655145E-2</v>
      </c>
      <c r="R147" s="11">
        <f t="shared" si="49"/>
        <v>0</v>
      </c>
      <c r="S147" s="11">
        <f t="shared" si="50"/>
        <v>-0.8339198927434226</v>
      </c>
      <c r="T147" s="11">
        <f t="shared" si="51"/>
        <v>-0.26814144461203299</v>
      </c>
      <c r="U147" s="11">
        <f>'OddsRatio_working_3-way'!S147-'OddsRatio_working_3-way'!R147^2/3</f>
        <v>-0.8339198927434226</v>
      </c>
      <c r="V147" s="11">
        <f>'OddsRatio_working_3-way'!S147*'OddsRatio_working_3-way'!R147/3-2*'OddsRatio_working_3-way'!R147^3/27-'OddsRatio_working_3-way'!T147</f>
        <v>0.26814144461203299</v>
      </c>
      <c r="W147" s="11">
        <f>'OddsRatio_working_3-way'!V147^2+4*'OddsRatio_working_3-way'!U147^3/27</f>
        <v>-1.4015212023058526E-2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0.14655634269939197</v>
      </c>
      <c r="Y147" s="11">
        <f>IF('OddsRatio_working_3-way'!W147&gt;=0,IF('OddsRatio_working_3-way'!V147+SQRT('OddsRatio_working_3-way'!W147)&gt;0,0,PI()),ACOS('OddsRatio_working_3-way'!V147/(2*'OddsRatio_working_3-way'!X147)))</f>
        <v>0.41576729164334081</v>
      </c>
      <c r="Z147" s="11">
        <f>'OddsRatio_working_3-way'!X147^(1/3)*COS('OddsRatio_working_3-way'!Y147/3)</f>
        <v>0.52217657584079968</v>
      </c>
      <c r="AA147" s="11">
        <f>'OddsRatio_working_3-way'!X147^(1/3)*COS(('OddsRatio_working_3-way'!Y147+2*PI())/3)</f>
        <v>-0.32416515307902094</v>
      </c>
      <c r="AB147" s="11">
        <f>'OddsRatio_working_3-way'!X147^(1/3)*COS(('OddsRatio_working_3-way'!Y147+4*PI())/3)</f>
        <v>-0.19801142276177852</v>
      </c>
      <c r="AC147" s="11">
        <f>'OddsRatio_working_3-way'!X147^(1/3)*SIN('OddsRatio_working_3-way'!Y147/3)</f>
        <v>7.2834890157935261E-2</v>
      </c>
      <c r="AD147" s="11">
        <f>'OddsRatio_working_3-way'!X147^(1/3)*SIN(('OddsRatio_working_3-way'!Y147+2*PI())/3)</f>
        <v>0.41580073486033642</v>
      </c>
      <c r="AE147" s="11">
        <f>'OddsRatio_working_3-way'!X147^(1/3)*SIN(('OddsRatio_working_3-way'!Y147+4*PI())/3)</f>
        <v>-0.48863562501827174</v>
      </c>
      <c r="AF147" s="11">
        <f>-'OddsRatio_working_3-way'!U147/(3*'OddsRatio_working_3-way'!X147^(1/3))*COS(('OddsRatio_working_3-way'!Y147)/3)</f>
        <v>0.52217657584079968</v>
      </c>
      <c r="AG147" s="11">
        <f>-'OddsRatio_working_3-way'!U147/(3*'OddsRatio_working_3-way'!X147^(1/3))*COS(('OddsRatio_working_3-way'!Y147+2*PI())/3)</f>
        <v>-0.32416515307902094</v>
      </c>
      <c r="AH147" s="11">
        <f>-'OddsRatio_working_3-way'!U147/(3*'OddsRatio_working_3-way'!X147^(1/3))*COS(('OddsRatio_working_3-way'!Y147+4*PI())/3)</f>
        <v>-0.19801142276177852</v>
      </c>
      <c r="AI147" s="11">
        <f>'OddsRatio_working_3-way'!U147/(3*'OddsRatio_working_3-way'!X147^(1/3))*SIN(('OddsRatio_working_3-way'!Y147)/3)</f>
        <v>-7.2834890157935261E-2</v>
      </c>
      <c r="AJ147" s="11">
        <f>'OddsRatio_working_3-way'!U147/(3*'OddsRatio_working_3-way'!X147^(1/3))*SIN(('OddsRatio_working_3-way'!Y147+2*PI())/3)</f>
        <v>-0.41580073486033642</v>
      </c>
      <c r="AK147" s="11">
        <f>'OddsRatio_working_3-way'!U147/(3*'OddsRatio_working_3-way'!X147^(1/3))*SIN(('OddsRatio_working_3-way'!Y147+4*PI())/3)</f>
        <v>0.48863562501827174</v>
      </c>
      <c r="AL147" s="11">
        <f>'OddsRatio_working_3-way'!Z147+'OddsRatio_working_3-way'!AF147</f>
        <v>1.0443531516815994</v>
      </c>
      <c r="AM147" s="11">
        <f>'OddsRatio_working_3-way'!AA147+'OddsRatio_working_3-way'!AG147</f>
        <v>-0.64833030615804188</v>
      </c>
      <c r="AN147" s="11">
        <f>'OddsRatio_working_3-way'!AB147+'OddsRatio_working_3-way'!AH147</f>
        <v>-0.39602284552355704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1.0443531516815994</v>
      </c>
      <c r="AS147" s="11">
        <f>IF(('OddsRatio_working_3-way'!X147=0),IF(Q147&gt;0,-Q147^(1/3),(-Q147)^(1/3)),'OddsRatio_working_3-way'!AM147-'OddsRatio_working_3-way'!R147/3)</f>
        <v>-0.64833030615804188</v>
      </c>
      <c r="AT147" s="11">
        <f>IF(('OddsRatio_working_3-way'!X147=0),IF(Q147&gt;0,-Q147^(1/3),(-Q147)^(1/3)),'OddsRatio_working_3-way'!AN147-'OddsRatio_working_3-way'!R147/3)</f>
        <v>-0.39602284552355704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IF('True_Odds_Calculator_3-way'!A147="","",'True_Odds_Calculator_3-way'!A147)</f>
        <v>1.72</v>
      </c>
      <c r="B148" s="4">
        <f>IF('True_Odds_Calculator_3-way'!B147="","",'True_Odds_Calculator_3-way'!B147)</f>
        <v>4.03</v>
      </c>
      <c r="C148" s="4">
        <f>IF('True_Odds_Calculator_3-way'!C147="","",'True_Odds_Calculator_3-way'!C147)</f>
        <v>4.99</v>
      </c>
      <c r="D148" s="9">
        <f t="shared" si="39"/>
        <v>0.56891979202459297</v>
      </c>
      <c r="E148" s="9">
        <f t="shared" si="40"/>
        <v>0.23873608636846</v>
      </c>
      <c r="F148" s="9">
        <f t="shared" si="41"/>
        <v>0.19234412160694703</v>
      </c>
      <c r="G148" s="9">
        <f t="shared" si="42"/>
        <v>1.0523847464443163</v>
      </c>
      <c r="H148" s="9">
        <f t="shared" si="43"/>
        <v>1.7577170174399075</v>
      </c>
      <c r="I148" s="9">
        <f t="shared" si="44"/>
        <v>4.1887257817262791</v>
      </c>
      <c r="J148" s="9">
        <f t="shared" si="45"/>
        <v>5.1990151383128218</v>
      </c>
      <c r="K148" s="11">
        <f t="shared" si="46"/>
        <v>0.58139534883720934</v>
      </c>
      <c r="L148" s="11">
        <f t="shared" si="47"/>
        <v>0.24813895781637715</v>
      </c>
      <c r="M148" s="11">
        <f t="shared" si="48"/>
        <v>0.20040080160320639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-0.25165987812661506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0.22377260724923798</v>
      </c>
      <c r="Q148" s="11">
        <f>2*'OddsRatio_working_3-way'!K148*'OddsRatio_working_3-way'!L148*'OddsRatio_working_3-way'!M148</f>
        <v>5.7822379134170002E-2</v>
      </c>
      <c r="R148" s="11">
        <f t="shared" si="49"/>
        <v>0</v>
      </c>
      <c r="S148" s="11">
        <f t="shared" si="50"/>
        <v>-0.88918666302720517</v>
      </c>
      <c r="T148" s="11">
        <f t="shared" si="51"/>
        <v>-0.22976399561426483</v>
      </c>
      <c r="U148" s="11">
        <f>'OddsRatio_working_3-way'!S148-'OddsRatio_working_3-way'!R148^2/3</f>
        <v>-0.88918666302720517</v>
      </c>
      <c r="V148" s="11">
        <f>'OddsRatio_working_3-way'!S148*'OddsRatio_working_3-way'!R148/3-2*'OddsRatio_working_3-way'!R148^3/27-'OddsRatio_working_3-way'!T148</f>
        <v>0.22976399561426483</v>
      </c>
      <c r="W148" s="11">
        <f>'OddsRatio_working_3-way'!V148^2+4*'OddsRatio_working_3-way'!U148^3/27</f>
        <v>-5.1362288995514024E-2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0.16136432588721858</v>
      </c>
      <c r="Y148" s="11">
        <f>IF('OddsRatio_working_3-way'!W148&gt;=0,IF('OddsRatio_working_3-way'!V148+SQRT('OddsRatio_working_3-way'!W148)&gt;0,0,PI()),ACOS('OddsRatio_working_3-way'!V148/(2*'OddsRatio_working_3-way'!X148)))</f>
        <v>0.77853691695872418</v>
      </c>
      <c r="Z148" s="11">
        <f>'OddsRatio_working_3-way'!X148^(1/3)*COS('OddsRatio_working_3-way'!Y148/3)</f>
        <v>0.52619237322215817</v>
      </c>
      <c r="AA148" s="11">
        <f>'OddsRatio_working_3-way'!X148^(1/3)*COS(('OddsRatio_working_3-way'!Y148+2*PI())/3)</f>
        <v>-0.38408319223121201</v>
      </c>
      <c r="AB148" s="11">
        <f>'OddsRatio_working_3-way'!X148^(1/3)*COS(('OddsRatio_working_3-way'!Y148+4*PI())/3)</f>
        <v>-0.14210918099094624</v>
      </c>
      <c r="AC148" s="11">
        <f>'OddsRatio_working_3-way'!X148^(1/3)*SIN('OddsRatio_working_3-way'!Y148/3)</f>
        <v>0.13970376052646105</v>
      </c>
      <c r="AD148" s="11">
        <f>'OddsRatio_working_3-way'!X148^(1/3)*SIN(('OddsRatio_working_3-way'!Y148+2*PI())/3)</f>
        <v>0.385844082224781</v>
      </c>
      <c r="AE148" s="11">
        <f>'OddsRatio_working_3-way'!X148^(1/3)*SIN(('OddsRatio_working_3-way'!Y148+4*PI())/3)</f>
        <v>-0.525547842751242</v>
      </c>
      <c r="AF148" s="11">
        <f>-'OddsRatio_working_3-way'!U148/(3*'OddsRatio_working_3-way'!X148^(1/3))*COS(('OddsRatio_working_3-way'!Y148)/3)</f>
        <v>0.52619237322215817</v>
      </c>
      <c r="AG148" s="11">
        <f>-'OddsRatio_working_3-way'!U148/(3*'OddsRatio_working_3-way'!X148^(1/3))*COS(('OddsRatio_working_3-way'!Y148+2*PI())/3)</f>
        <v>-0.38408319223121201</v>
      </c>
      <c r="AH148" s="11">
        <f>-'OddsRatio_working_3-way'!U148/(3*'OddsRatio_working_3-way'!X148^(1/3))*COS(('OddsRatio_working_3-way'!Y148+4*PI())/3)</f>
        <v>-0.14210918099094624</v>
      </c>
      <c r="AI148" s="11">
        <f>'OddsRatio_working_3-way'!U148/(3*'OddsRatio_working_3-way'!X148^(1/3))*SIN(('OddsRatio_working_3-way'!Y148)/3)</f>
        <v>-0.13970376052646105</v>
      </c>
      <c r="AJ148" s="11">
        <f>'OddsRatio_working_3-way'!U148/(3*'OddsRatio_working_3-way'!X148^(1/3))*SIN(('OddsRatio_working_3-way'!Y148+2*PI())/3)</f>
        <v>-0.385844082224781</v>
      </c>
      <c r="AK148" s="11">
        <f>'OddsRatio_working_3-way'!U148/(3*'OddsRatio_working_3-way'!X148^(1/3))*SIN(('OddsRatio_working_3-way'!Y148+4*PI())/3)</f>
        <v>0.525547842751242</v>
      </c>
      <c r="AL148" s="11">
        <f>'OddsRatio_working_3-way'!Z148+'OddsRatio_working_3-way'!AF148</f>
        <v>1.0523847464443163</v>
      </c>
      <c r="AM148" s="11">
        <f>'OddsRatio_working_3-way'!AA148+'OddsRatio_working_3-way'!AG148</f>
        <v>-0.76816638446242402</v>
      </c>
      <c r="AN148" s="11">
        <f>'OddsRatio_working_3-way'!AB148+'OddsRatio_working_3-way'!AH148</f>
        <v>-0.28421836198189249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1.0523847464443163</v>
      </c>
      <c r="AS148" s="11">
        <f>IF(('OddsRatio_working_3-way'!X148=0),IF(Q148&gt;0,-Q148^(1/3),(-Q148)^(1/3)),'OddsRatio_working_3-way'!AM148-'OddsRatio_working_3-way'!R148/3)</f>
        <v>-0.76816638446242402</v>
      </c>
      <c r="AT148" s="11">
        <f>IF(('OddsRatio_working_3-way'!X148=0),IF(Q148&gt;0,-Q148^(1/3),(-Q148)^(1/3)),'OddsRatio_working_3-way'!AN148-'OddsRatio_working_3-way'!R148/3)</f>
        <v>-0.28421836198189249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IF('True_Odds_Calculator_3-way'!A148="","",'True_Odds_Calculator_3-way'!A148)</f>
        <v>2.37</v>
      </c>
      <c r="B149" s="4">
        <f>IF('True_Odds_Calculator_3-way'!B148="","",'True_Odds_Calculator_3-way'!B148)</f>
        <v>3.78</v>
      </c>
      <c r="C149" s="4">
        <f>IF('True_Odds_Calculator_3-way'!C148="","",'True_Odds_Calculator_3-way'!C148)</f>
        <v>2.93</v>
      </c>
      <c r="D149" s="9">
        <f t="shared" si="39"/>
        <v>0.41169101646570083</v>
      </c>
      <c r="E149" s="9">
        <f t="shared" si="40"/>
        <v>0.25642767681798118</v>
      </c>
      <c r="F149" s="9">
        <f t="shared" si="41"/>
        <v>0.33188130671631783</v>
      </c>
      <c r="G149" s="9">
        <f t="shared" si="42"/>
        <v>1.0430701631650563</v>
      </c>
      <c r="H149" s="9">
        <f t="shared" si="43"/>
        <v>2.4290061235361273</v>
      </c>
      <c r="I149" s="9">
        <f t="shared" si="44"/>
        <v>3.8997350535988562</v>
      </c>
      <c r="J149" s="9">
        <f t="shared" si="45"/>
        <v>3.0131254149085596</v>
      </c>
      <c r="K149" s="11">
        <f t="shared" si="46"/>
        <v>0.42194092827004215</v>
      </c>
      <c r="L149" s="11">
        <f t="shared" si="47"/>
        <v>0.26455026455026459</v>
      </c>
      <c r="M149" s="11">
        <f t="shared" si="48"/>
        <v>0.34129692832764502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-0.28003667077125116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0.23163053649365767</v>
      </c>
      <c r="Q149" s="11">
        <f>2*'OddsRatio_working_3-way'!K149*'OddsRatio_working_3-way'!L149*'OddsRatio_working_3-way'!M149</f>
        <v>7.6194255425545296E-2</v>
      </c>
      <c r="R149" s="11">
        <f t="shared" si="49"/>
        <v>0</v>
      </c>
      <c r="S149" s="11">
        <f t="shared" si="50"/>
        <v>-0.82714358750131622</v>
      </c>
      <c r="T149" s="11">
        <f t="shared" si="51"/>
        <v>-0.27208670641490668</v>
      </c>
      <c r="U149" s="11">
        <f>'OddsRatio_working_3-way'!S149-'OddsRatio_working_3-way'!R149^2/3</f>
        <v>-0.82714358750131622</v>
      </c>
      <c r="V149" s="11">
        <f>'OddsRatio_working_3-way'!S149*'OddsRatio_working_3-way'!R149/3-2*'OddsRatio_working_3-way'!R149^3/27-'OddsRatio_working_3-way'!T149</f>
        <v>0.27208670641490668</v>
      </c>
      <c r="W149" s="11">
        <f>'OddsRatio_working_3-way'!V149^2+4*'OddsRatio_working_3-way'!U149^3/27</f>
        <v>-9.8064456920246429E-3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0.14477363494412257</v>
      </c>
      <c r="Y149" s="11">
        <f>IF('OddsRatio_working_3-way'!W149&gt;=0,IF('OddsRatio_working_3-way'!V149+SQRT('OddsRatio_working_3-way'!W149)&gt;0,0,PI()),ACOS('OddsRatio_working_3-way'!V149/(2*'OddsRatio_working_3-way'!X149)))</f>
        <v>0.34905299023657066</v>
      </c>
      <c r="Z149" s="11">
        <f>'OddsRatio_working_3-way'!X149^(1/3)*COS('OddsRatio_working_3-way'!Y149/3)</f>
        <v>0.52153508158252815</v>
      </c>
      <c r="AA149" s="11">
        <f>'OddsRatio_working_3-way'!X149^(1/3)*COS(('OddsRatio_working_3-way'!Y149+2*PI())/3)</f>
        <v>-0.31355736826169966</v>
      </c>
      <c r="AB149" s="11">
        <f>'OddsRatio_working_3-way'!X149^(1/3)*COS(('OddsRatio_working_3-way'!Y149+4*PI())/3)</f>
        <v>-0.20797771332082834</v>
      </c>
      <c r="AC149" s="11">
        <f>'OddsRatio_working_3-way'!X149^(1/3)*SIN('OddsRatio_working_3-way'!Y149/3)</f>
        <v>6.0956442201059904E-2</v>
      </c>
      <c r="AD149" s="11">
        <f>'OddsRatio_working_3-way'!X149^(1/3)*SIN(('OddsRatio_working_3-way'!Y149+2*PI())/3)</f>
        <v>0.42118440851472921</v>
      </c>
      <c r="AE149" s="11">
        <f>'OddsRatio_working_3-way'!X149^(1/3)*SIN(('OddsRatio_working_3-way'!Y149+4*PI())/3)</f>
        <v>-0.48214085071578899</v>
      </c>
      <c r="AF149" s="11">
        <f>-'OddsRatio_working_3-way'!U149/(3*'OddsRatio_working_3-way'!X149^(1/3))*COS(('OddsRatio_working_3-way'!Y149)/3)</f>
        <v>0.52153508158252815</v>
      </c>
      <c r="AG149" s="11">
        <f>-'OddsRatio_working_3-way'!U149/(3*'OddsRatio_working_3-way'!X149^(1/3))*COS(('OddsRatio_working_3-way'!Y149+2*PI())/3)</f>
        <v>-0.31355736826169966</v>
      </c>
      <c r="AH149" s="11">
        <f>-'OddsRatio_working_3-way'!U149/(3*'OddsRatio_working_3-way'!X149^(1/3))*COS(('OddsRatio_working_3-way'!Y149+4*PI())/3)</f>
        <v>-0.20797771332082834</v>
      </c>
      <c r="AI149" s="11">
        <f>'OddsRatio_working_3-way'!U149/(3*'OddsRatio_working_3-way'!X149^(1/3))*SIN(('OddsRatio_working_3-way'!Y149)/3)</f>
        <v>-6.0956442201059904E-2</v>
      </c>
      <c r="AJ149" s="11">
        <f>'OddsRatio_working_3-way'!U149/(3*'OddsRatio_working_3-way'!X149^(1/3))*SIN(('OddsRatio_working_3-way'!Y149+2*PI())/3)</f>
        <v>-0.42118440851472921</v>
      </c>
      <c r="AK149" s="11">
        <f>'OddsRatio_working_3-way'!U149/(3*'OddsRatio_working_3-way'!X149^(1/3))*SIN(('OddsRatio_working_3-way'!Y149+4*PI())/3)</f>
        <v>0.48214085071578899</v>
      </c>
      <c r="AL149" s="11">
        <f>'OddsRatio_working_3-way'!Z149+'OddsRatio_working_3-way'!AF149</f>
        <v>1.0430701631650563</v>
      </c>
      <c r="AM149" s="11">
        <f>'OddsRatio_working_3-way'!AA149+'OddsRatio_working_3-way'!AG149</f>
        <v>-0.62711473652339933</v>
      </c>
      <c r="AN149" s="11">
        <f>'OddsRatio_working_3-way'!AB149+'OddsRatio_working_3-way'!AH149</f>
        <v>-0.41595542664165669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1.0430701631650563</v>
      </c>
      <c r="AS149" s="11">
        <f>IF(('OddsRatio_working_3-way'!X149=0),IF(Q149&gt;0,-Q149^(1/3),(-Q149)^(1/3)),'OddsRatio_working_3-way'!AM149-'OddsRatio_working_3-way'!R149/3)</f>
        <v>-0.62711473652339933</v>
      </c>
      <c r="AT149" s="11">
        <f>IF(('OddsRatio_working_3-way'!X149=0),IF(Q149&gt;0,-Q149^(1/3),(-Q149)^(1/3)),'OddsRatio_working_3-way'!AN149-'OddsRatio_working_3-way'!R149/3)</f>
        <v>-0.41595542664165669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IF('True_Odds_Calculator_3-way'!A149="","",'True_Odds_Calculator_3-way'!A149)</f>
        <v>1.75</v>
      </c>
      <c r="B150" s="4">
        <f>IF('True_Odds_Calculator_3-way'!B149="","",'True_Odds_Calculator_3-way'!B149)</f>
        <v>3.99</v>
      </c>
      <c r="C150" s="4">
        <f>IF('True_Odds_Calculator_3-way'!C149="","",'True_Odds_Calculator_3-way'!C149)</f>
        <v>4.79</v>
      </c>
      <c r="D150" s="9">
        <f t="shared" si="39"/>
        <v>0.55867209334589318</v>
      </c>
      <c r="E150" s="9">
        <f t="shared" si="40"/>
        <v>0.24100437880644118</v>
      </c>
      <c r="F150" s="9">
        <f t="shared" si="41"/>
        <v>0.20032352784766555</v>
      </c>
      <c r="G150" s="9">
        <f t="shared" si="42"/>
        <v>1.0532783288815908</v>
      </c>
      <c r="H150" s="9">
        <f t="shared" si="43"/>
        <v>1.789958746661193</v>
      </c>
      <c r="I150" s="9">
        <f t="shared" si="44"/>
        <v>4.1493022033559566</v>
      </c>
      <c r="J150" s="9">
        <f t="shared" si="45"/>
        <v>4.9919248664612281</v>
      </c>
      <c r="K150" s="11">
        <f t="shared" si="46"/>
        <v>0.5714285714285714</v>
      </c>
      <c r="L150" s="11">
        <f t="shared" si="47"/>
        <v>0.25062656641604009</v>
      </c>
      <c r="M150" s="11">
        <f t="shared" si="48"/>
        <v>0.20876826722338204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-0.25411201729345723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0.22513785208622511</v>
      </c>
      <c r="Q150" s="11">
        <f>2*'OddsRatio_working_3-way'!K150*'OddsRatio_working_3-way'!L150*'OddsRatio_working_3-way'!M150</f>
        <v>5.9797570275225788E-2</v>
      </c>
      <c r="R150" s="11">
        <f t="shared" si="49"/>
        <v>0</v>
      </c>
      <c r="S150" s="11">
        <f t="shared" si="50"/>
        <v>-0.8859787682777247</v>
      </c>
      <c r="T150" s="11">
        <f t="shared" si="51"/>
        <v>-0.23531972597017919</v>
      </c>
      <c r="U150" s="11">
        <f>'OddsRatio_working_3-way'!S150-'OddsRatio_working_3-way'!R150^2/3</f>
        <v>-0.8859787682777247</v>
      </c>
      <c r="V150" s="11">
        <f>'OddsRatio_working_3-way'!S150*'OddsRatio_working_3-way'!R150/3-2*'OddsRatio_working_3-way'!R150^3/27-'OddsRatio_working_3-way'!T150</f>
        <v>0.23531972597017919</v>
      </c>
      <c r="W150" s="11">
        <f>'OddsRatio_working_3-way'!V150^2+4*'OddsRatio_working_3-way'!U150^3/27</f>
        <v>-4.7655212754060823E-2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0.1604918893470485</v>
      </c>
      <c r="Y150" s="11">
        <f>IF('OddsRatio_working_3-way'!W150&gt;=0,IF('OddsRatio_working_3-way'!V150+SQRT('OddsRatio_working_3-way'!W150)&gt;0,0,PI()),ACOS('OddsRatio_working_3-way'!V150/(2*'OddsRatio_working_3-way'!X150)))</f>
        <v>0.7478976328706054</v>
      </c>
      <c r="Z150" s="11">
        <f>'OddsRatio_working_3-way'!X150^(1/3)*COS('OddsRatio_working_3-way'!Y150/3)</f>
        <v>0.52663916444079539</v>
      </c>
      <c r="AA150" s="11">
        <f>'OddsRatio_working_3-way'!X150^(1/3)*COS(('OddsRatio_working_3-way'!Y150+2*PI())/3)</f>
        <v>-0.37943626890778481</v>
      </c>
      <c r="AB150" s="11">
        <f>'OddsRatio_working_3-way'!X150^(1/3)*COS(('OddsRatio_working_3-way'!Y150+4*PI())/3)</f>
        <v>-0.14720289553301066</v>
      </c>
      <c r="AC150" s="11">
        <f>'OddsRatio_working_3-way'!X150^(1/3)*SIN('OddsRatio_working_3-way'!Y150/3)</f>
        <v>0.13408000063274086</v>
      </c>
      <c r="AD150" s="11">
        <f>'OddsRatio_working_3-way'!X150^(1/3)*SIN(('OddsRatio_working_3-way'!Y150+2*PI())/3)</f>
        <v>0.3890428947171688</v>
      </c>
      <c r="AE150" s="11">
        <f>'OddsRatio_working_3-way'!X150^(1/3)*SIN(('OddsRatio_working_3-way'!Y150+4*PI())/3)</f>
        <v>-0.52312289534990963</v>
      </c>
      <c r="AF150" s="11">
        <f>-'OddsRatio_working_3-way'!U150/(3*'OddsRatio_working_3-way'!X150^(1/3))*COS(('OddsRatio_working_3-way'!Y150)/3)</f>
        <v>0.52663916444079539</v>
      </c>
      <c r="AG150" s="11">
        <f>-'OddsRatio_working_3-way'!U150/(3*'OddsRatio_working_3-way'!X150^(1/3))*COS(('OddsRatio_working_3-way'!Y150+2*PI())/3)</f>
        <v>-0.37943626890778481</v>
      </c>
      <c r="AH150" s="11">
        <f>-'OddsRatio_working_3-way'!U150/(3*'OddsRatio_working_3-way'!X150^(1/3))*COS(('OddsRatio_working_3-way'!Y150+4*PI())/3)</f>
        <v>-0.14720289553301066</v>
      </c>
      <c r="AI150" s="11">
        <f>'OddsRatio_working_3-way'!U150/(3*'OddsRatio_working_3-way'!X150^(1/3))*SIN(('OddsRatio_working_3-way'!Y150)/3)</f>
        <v>-0.13408000063274086</v>
      </c>
      <c r="AJ150" s="11">
        <f>'OddsRatio_working_3-way'!U150/(3*'OddsRatio_working_3-way'!X150^(1/3))*SIN(('OddsRatio_working_3-way'!Y150+2*PI())/3)</f>
        <v>-0.3890428947171688</v>
      </c>
      <c r="AK150" s="11">
        <f>'OddsRatio_working_3-way'!U150/(3*'OddsRatio_working_3-way'!X150^(1/3))*SIN(('OddsRatio_working_3-way'!Y150+4*PI())/3)</f>
        <v>0.52312289534990963</v>
      </c>
      <c r="AL150" s="11">
        <f>'OddsRatio_working_3-way'!Z150+'OddsRatio_working_3-way'!AF150</f>
        <v>1.0532783288815908</v>
      </c>
      <c r="AM150" s="11">
        <f>'OddsRatio_working_3-way'!AA150+'OddsRatio_working_3-way'!AG150</f>
        <v>-0.75887253781556963</v>
      </c>
      <c r="AN150" s="11">
        <f>'OddsRatio_working_3-way'!AB150+'OddsRatio_working_3-way'!AH150</f>
        <v>-0.29440579106602133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1.0532783288815908</v>
      </c>
      <c r="AS150" s="11">
        <f>IF(('OddsRatio_working_3-way'!X150=0),IF(Q150&gt;0,-Q150^(1/3),(-Q150)^(1/3)),'OddsRatio_working_3-way'!AM150-'OddsRatio_working_3-way'!R150/3)</f>
        <v>-0.75887253781556963</v>
      </c>
      <c r="AT150" s="11">
        <f>IF(('OddsRatio_working_3-way'!X150=0),IF(Q150&gt;0,-Q150^(1/3),(-Q150)^(1/3)),'OddsRatio_working_3-way'!AN150-'OddsRatio_working_3-way'!R150/3)</f>
        <v>-0.29440579106602133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IF('True_Odds_Calculator_3-way'!A150="","",'True_Odds_Calculator_3-way'!A150)</f>
        <v>1.74</v>
      </c>
      <c r="B151" s="4">
        <f>IF('True_Odds_Calculator_3-way'!B150="","",'True_Odds_Calculator_3-way'!B150)</f>
        <v>3.95</v>
      </c>
      <c r="C151" s="4">
        <f>IF('True_Odds_Calculator_3-way'!C150="","",'True_Odds_Calculator_3-way'!C150)</f>
        <v>4.95</v>
      </c>
      <c r="D151" s="9">
        <f t="shared" si="39"/>
        <v>0.56229903315653029</v>
      </c>
      <c r="E151" s="9">
        <f t="shared" si="40"/>
        <v>0.24371617208850016</v>
      </c>
      <c r="F151" s="9">
        <f t="shared" si="41"/>
        <v>0.19398479475496963</v>
      </c>
      <c r="G151" s="9">
        <f t="shared" si="42"/>
        <v>1.0519096746642633</v>
      </c>
      <c r="H151" s="9">
        <f t="shared" si="43"/>
        <v>1.7784131592515551</v>
      </c>
      <c r="I151" s="9">
        <f t="shared" si="44"/>
        <v>4.1031335402595772</v>
      </c>
      <c r="J151" s="9">
        <f t="shared" si="45"/>
        <v>5.1550432149238405</v>
      </c>
      <c r="K151" s="11">
        <f t="shared" si="46"/>
        <v>0.57471264367816088</v>
      </c>
      <c r="L151" s="11">
        <f t="shared" si="47"/>
        <v>0.25316455696202528</v>
      </c>
      <c r="M151" s="11">
        <f t="shared" si="48"/>
        <v>0.20202020202020202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-0.2534540810402881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0.22456486882501719</v>
      </c>
      <c r="Q151" s="11">
        <f>2*'OddsRatio_working_3-way'!K151*'OddsRatio_working_3-way'!L151*'OddsRatio_working_3-way'!M151</f>
        <v>5.8786614875658949E-2</v>
      </c>
      <c r="R151" s="11">
        <f t="shared" si="49"/>
        <v>0</v>
      </c>
      <c r="S151" s="11">
        <f t="shared" si="50"/>
        <v>-0.88601796389824639</v>
      </c>
      <c r="T151" s="11">
        <f t="shared" si="51"/>
        <v>-0.23194187536603308</v>
      </c>
      <c r="U151" s="11">
        <f>'OddsRatio_working_3-way'!S151-'OddsRatio_working_3-way'!R151^2/3</f>
        <v>-0.88601796389824639</v>
      </c>
      <c r="V151" s="11">
        <f>'OddsRatio_working_3-way'!S151*'OddsRatio_working_3-way'!R151/3-2*'OddsRatio_working_3-way'!R151^3/27-'OddsRatio_working_3-way'!T151</f>
        <v>0.23194187536603308</v>
      </c>
      <c r="W151" s="11">
        <f>'OddsRatio_working_3-way'!V151^2+4*'OddsRatio_working_3-way'!U151^3/27</f>
        <v>-4.9247227432806122E-2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0.16050253968482753</v>
      </c>
      <c r="Y151" s="11">
        <f>IF('OddsRatio_working_3-way'!W151&gt;=0,IF('OddsRatio_working_3-way'!V151+SQRT('OddsRatio_working_3-way'!W151)&gt;0,0,PI()),ACOS('OddsRatio_working_3-way'!V151/(2*'OddsRatio_working_3-way'!X151)))</f>
        <v>0.76331403309613288</v>
      </c>
      <c r="Z151" s="11">
        <f>'OddsRatio_working_3-way'!X151^(1/3)*COS('OddsRatio_working_3-way'!Y151/3)</f>
        <v>0.52595483733213177</v>
      </c>
      <c r="AA151" s="11">
        <f>'OddsRatio_working_3-way'!X151^(1/3)*COS(('OddsRatio_working_3-way'!Y151+2*PI())/3)</f>
        <v>-0.38143890097048327</v>
      </c>
      <c r="AB151" s="11">
        <f>'OddsRatio_working_3-way'!X151^(1/3)*COS(('OddsRatio_working_3-way'!Y151+4*PI())/3)</f>
        <v>-0.14451593636164839</v>
      </c>
      <c r="AC151" s="11">
        <f>'OddsRatio_working_3-way'!X151^(1/3)*SIN('OddsRatio_working_3-way'!Y151/3)</f>
        <v>0.13678753739411489</v>
      </c>
      <c r="AD151" s="11">
        <f>'OddsRatio_working_3-way'!X151^(1/3)*SIN(('OddsRatio_working_3-way'!Y151+2*PI())/3)</f>
        <v>0.38709648167588062</v>
      </c>
      <c r="AE151" s="11">
        <f>'OddsRatio_working_3-way'!X151^(1/3)*SIN(('OddsRatio_working_3-way'!Y151+4*PI())/3)</f>
        <v>-0.5238840190699956</v>
      </c>
      <c r="AF151" s="11">
        <f>-'OddsRatio_working_3-way'!U151/(3*'OddsRatio_working_3-way'!X151^(1/3))*COS(('OddsRatio_working_3-way'!Y151)/3)</f>
        <v>0.52595483733213166</v>
      </c>
      <c r="AG151" s="11">
        <f>-'OddsRatio_working_3-way'!U151/(3*'OddsRatio_working_3-way'!X151^(1/3))*COS(('OddsRatio_working_3-way'!Y151+2*PI())/3)</f>
        <v>-0.38143890097048316</v>
      </c>
      <c r="AH151" s="11">
        <f>-'OddsRatio_working_3-way'!U151/(3*'OddsRatio_working_3-way'!X151^(1/3))*COS(('OddsRatio_working_3-way'!Y151+4*PI())/3)</f>
        <v>-0.14451593636164833</v>
      </c>
      <c r="AI151" s="11">
        <f>'OddsRatio_working_3-way'!U151/(3*'OddsRatio_working_3-way'!X151^(1/3))*SIN(('OddsRatio_working_3-way'!Y151)/3)</f>
        <v>-0.13678753739411487</v>
      </c>
      <c r="AJ151" s="11">
        <f>'OddsRatio_working_3-way'!U151/(3*'OddsRatio_working_3-way'!X151^(1/3))*SIN(('OddsRatio_working_3-way'!Y151+2*PI())/3)</f>
        <v>-0.38709648167588057</v>
      </c>
      <c r="AK151" s="11">
        <f>'OddsRatio_working_3-way'!U151/(3*'OddsRatio_working_3-way'!X151^(1/3))*SIN(('OddsRatio_working_3-way'!Y151+4*PI())/3)</f>
        <v>0.52388401906999549</v>
      </c>
      <c r="AL151" s="11">
        <f>'OddsRatio_working_3-way'!Z151+'OddsRatio_working_3-way'!AF151</f>
        <v>1.0519096746642633</v>
      </c>
      <c r="AM151" s="11">
        <f>'OddsRatio_working_3-way'!AA151+'OddsRatio_working_3-way'!AG151</f>
        <v>-0.76287780194096644</v>
      </c>
      <c r="AN151" s="11">
        <f>'OddsRatio_working_3-way'!AB151+'OddsRatio_working_3-way'!AH151</f>
        <v>-0.28903187272329672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1.0519096746642633</v>
      </c>
      <c r="AS151" s="11">
        <f>IF(('OddsRatio_working_3-way'!X151=0),IF(Q151&gt;0,-Q151^(1/3),(-Q151)^(1/3)),'OddsRatio_working_3-way'!AM151-'OddsRatio_working_3-way'!R151/3)</f>
        <v>-0.76287780194096644</v>
      </c>
      <c r="AT151" s="11">
        <f>IF(('OddsRatio_working_3-way'!X151=0),IF(Q151&gt;0,-Q151^(1/3),(-Q151)^(1/3)),'OddsRatio_working_3-way'!AN151-'OddsRatio_working_3-way'!R151/3)</f>
        <v>-0.28903187272329672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IF('True_Odds_Calculator_3-way'!A151="","",'True_Odds_Calculator_3-way'!A151)</f>
        <v>1.98</v>
      </c>
      <c r="B152" s="4">
        <f>IF('True_Odds_Calculator_3-way'!B151="","",'True_Odds_Calculator_3-way'!B151)</f>
        <v>3.7</v>
      </c>
      <c r="C152" s="4">
        <f>IF('True_Odds_Calculator_3-way'!C151="","",'True_Odds_Calculator_3-way'!C151)</f>
        <v>3.94</v>
      </c>
      <c r="D152" s="9">
        <f t="shared" si="39"/>
        <v>0.49353523693595502</v>
      </c>
      <c r="E152" s="9">
        <f t="shared" si="40"/>
        <v>0.26128219182655088</v>
      </c>
      <c r="F152" s="9">
        <f t="shared" si="41"/>
        <v>0.24518257123749382</v>
      </c>
      <c r="G152" s="9">
        <f t="shared" si="42"/>
        <v>1.0471405888772325</v>
      </c>
      <c r="H152" s="9">
        <f t="shared" si="43"/>
        <v>2.0261977770996884</v>
      </c>
      <c r="I152" s="9">
        <f t="shared" si="44"/>
        <v>3.8272795899685281</v>
      </c>
      <c r="J152" s="9">
        <f t="shared" si="45"/>
        <v>4.0785933312990643</v>
      </c>
      <c r="K152" s="11">
        <f t="shared" si="46"/>
        <v>0.50505050505050508</v>
      </c>
      <c r="L152" s="11">
        <f t="shared" si="47"/>
        <v>0.27027027027027023</v>
      </c>
      <c r="M152" s="11">
        <f t="shared" si="48"/>
        <v>0.25380710659898476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-0.26950947255515767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0.22934794508398568</v>
      </c>
      <c r="Q152" s="11">
        <f>2*'OddsRatio_working_3-way'!K152*'OddsRatio_working_3-way'!L152*'OddsRatio_working_3-way'!M152</f>
        <v>6.9289409390932213E-2</v>
      </c>
      <c r="R152" s="11">
        <f t="shared" si="49"/>
        <v>0</v>
      </c>
      <c r="S152" s="11">
        <f t="shared" si="50"/>
        <v>-0.85098287236285342</v>
      </c>
      <c r="T152" s="11">
        <f t="shared" si="51"/>
        <v>-0.25709452337246319</v>
      </c>
      <c r="U152" s="11">
        <f>'OddsRatio_working_3-way'!S152-'OddsRatio_working_3-way'!R152^2/3</f>
        <v>-0.85098287236285342</v>
      </c>
      <c r="V152" s="11">
        <f>'OddsRatio_working_3-way'!S152*'OddsRatio_working_3-way'!R152/3-2*'OddsRatio_working_3-way'!R152^3/27-'OddsRatio_working_3-way'!T152</f>
        <v>0.25709452337246319</v>
      </c>
      <c r="W152" s="11">
        <f>'OddsRatio_working_3-way'!V152^2+4*'OddsRatio_working_3-way'!U152^3/27</f>
        <v>-2.5199863858268959E-2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0.15107734592451558</v>
      </c>
      <c r="Y152" s="11">
        <f>IF('OddsRatio_working_3-way'!W152&gt;=0,IF('OddsRatio_working_3-way'!V152+SQRT('OddsRatio_working_3-way'!W152)&gt;0,0,PI()),ACOS('OddsRatio_working_3-way'!V152/(2*'OddsRatio_working_3-way'!X152)))</f>
        <v>0.55315627843400472</v>
      </c>
      <c r="Z152" s="11">
        <f>'OddsRatio_working_3-way'!X152^(1/3)*COS('OddsRatio_working_3-way'!Y152/3)</f>
        <v>0.52357029443861625</v>
      </c>
      <c r="AA152" s="11">
        <f>'OddsRatio_working_3-way'!X152^(1/3)*COS(('OddsRatio_working_3-way'!Y152+2*PI())/3)</f>
        <v>-0.34635067315516943</v>
      </c>
      <c r="AB152" s="11">
        <f>'OddsRatio_working_3-way'!X152^(1/3)*COS(('OddsRatio_working_3-way'!Y152+4*PI())/3)</f>
        <v>-0.1772196212834467</v>
      </c>
      <c r="AC152" s="11">
        <f>'OddsRatio_working_3-way'!X152^(1/3)*SIN('OddsRatio_working_3-way'!Y152/3)</f>
        <v>9.7647858326463749E-2</v>
      </c>
      <c r="AD152" s="11">
        <f>'OddsRatio_working_3-way'!X152^(1/3)*SIN(('OddsRatio_working_3-way'!Y152+2*PI())/3)</f>
        <v>0.40460124648750828</v>
      </c>
      <c r="AE152" s="11">
        <f>'OddsRatio_working_3-way'!X152^(1/3)*SIN(('OddsRatio_working_3-way'!Y152+4*PI())/3)</f>
        <v>-0.50224910481397189</v>
      </c>
      <c r="AF152" s="11">
        <f>-'OddsRatio_working_3-way'!U152/(3*'OddsRatio_working_3-way'!X152^(1/3))*COS(('OddsRatio_working_3-way'!Y152)/3)</f>
        <v>0.52357029443861636</v>
      </c>
      <c r="AG152" s="11">
        <f>-'OddsRatio_working_3-way'!U152/(3*'OddsRatio_working_3-way'!X152^(1/3))*COS(('OddsRatio_working_3-way'!Y152+2*PI())/3)</f>
        <v>-0.34635067315516949</v>
      </c>
      <c r="AH152" s="11">
        <f>-'OddsRatio_working_3-way'!U152/(3*'OddsRatio_working_3-way'!X152^(1/3))*COS(('OddsRatio_working_3-way'!Y152+4*PI())/3)</f>
        <v>-0.17721962128344673</v>
      </c>
      <c r="AI152" s="11">
        <f>'OddsRatio_working_3-way'!U152/(3*'OddsRatio_working_3-way'!X152^(1/3))*SIN(('OddsRatio_working_3-way'!Y152)/3)</f>
        <v>-9.7647858326463777E-2</v>
      </c>
      <c r="AJ152" s="11">
        <f>'OddsRatio_working_3-way'!U152/(3*'OddsRatio_working_3-way'!X152^(1/3))*SIN(('OddsRatio_working_3-way'!Y152+2*PI())/3)</f>
        <v>-0.40460124648750839</v>
      </c>
      <c r="AK152" s="11">
        <f>'OddsRatio_working_3-way'!U152/(3*'OddsRatio_working_3-way'!X152^(1/3))*SIN(('OddsRatio_working_3-way'!Y152+4*PI())/3)</f>
        <v>0.502249104813972</v>
      </c>
      <c r="AL152" s="11">
        <f>'OddsRatio_working_3-way'!Z152+'OddsRatio_working_3-way'!AF152</f>
        <v>1.0471405888772325</v>
      </c>
      <c r="AM152" s="11">
        <f>'OddsRatio_working_3-way'!AA152+'OddsRatio_working_3-way'!AG152</f>
        <v>-0.69270134631033886</v>
      </c>
      <c r="AN152" s="11">
        <f>'OddsRatio_working_3-way'!AB152+'OddsRatio_working_3-way'!AH152</f>
        <v>-0.35443924256689341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1.0471405888772325</v>
      </c>
      <c r="AS152" s="11">
        <f>IF(('OddsRatio_working_3-way'!X152=0),IF(Q152&gt;0,-Q152^(1/3),(-Q152)^(1/3)),'OddsRatio_working_3-way'!AM152-'OddsRatio_working_3-way'!R152/3)</f>
        <v>-0.69270134631033886</v>
      </c>
      <c r="AT152" s="11">
        <f>IF(('OddsRatio_working_3-way'!X152=0),IF(Q152&gt;0,-Q152^(1/3),(-Q152)^(1/3)),'OddsRatio_working_3-way'!AN152-'OddsRatio_working_3-way'!R152/3)</f>
        <v>-0.35443924256689341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IF('True_Odds_Calculator_3-way'!A152="","",'True_Odds_Calculator_3-way'!A152)</f>
        <v>3.46</v>
      </c>
      <c r="B153" s="4">
        <f>IF('True_Odds_Calculator_3-way'!B152="","",'True_Odds_Calculator_3-way'!B152)</f>
        <v>3.76</v>
      </c>
      <c r="C153" s="4">
        <f>IF('True_Odds_Calculator_3-way'!C152="","",'True_Odds_Calculator_3-way'!C152)</f>
        <v>2.11</v>
      </c>
      <c r="D153" s="9">
        <f t="shared" si="39"/>
        <v>0.27990497247826968</v>
      </c>
      <c r="E153" s="9">
        <f t="shared" si="40"/>
        <v>0.25730900480770907</v>
      </c>
      <c r="F153" s="9">
        <f t="shared" si="41"/>
        <v>0.46278602271402136</v>
      </c>
      <c r="G153" s="9">
        <f t="shared" si="42"/>
        <v>1.0457890523036986</v>
      </c>
      <c r="H153" s="9">
        <f t="shared" si="43"/>
        <v>3.5726410686670977</v>
      </c>
      <c r="I153" s="9">
        <f t="shared" si="44"/>
        <v>3.8863777843582086</v>
      </c>
      <c r="J153" s="9">
        <f t="shared" si="45"/>
        <v>2.1608258480571054</v>
      </c>
      <c r="K153" s="11">
        <f t="shared" si="46"/>
        <v>0.28901734104046245</v>
      </c>
      <c r="L153" s="11">
        <f t="shared" si="47"/>
        <v>0.26595744680851063</v>
      </c>
      <c r="M153" s="11">
        <f t="shared" si="48"/>
        <v>0.47393364928909953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-0.27454957068524255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0.23059894231951789</v>
      </c>
      <c r="Q153" s="11">
        <f>2*'OddsRatio_working_3-way'!K153*'OddsRatio_working_3-way'!L153*'OddsRatio_working_3-way'!M153</f>
        <v>7.285906550379713E-2</v>
      </c>
      <c r="R153" s="11">
        <f t="shared" si="49"/>
        <v>0</v>
      </c>
      <c r="S153" s="11">
        <f t="shared" si="50"/>
        <v>-0.8399173298430983</v>
      </c>
      <c r="T153" s="11">
        <f t="shared" si="51"/>
        <v>-0.26537672348913061</v>
      </c>
      <c r="U153" s="11">
        <f>'OddsRatio_working_3-way'!S153-'OddsRatio_working_3-way'!R153^2/3</f>
        <v>-0.8399173298430983</v>
      </c>
      <c r="V153" s="11">
        <f>'OddsRatio_working_3-way'!S153*'OddsRatio_working_3-way'!R153/3-2*'OddsRatio_working_3-way'!R153^3/27-'OddsRatio_working_3-way'!T153</f>
        <v>0.26537672348913061</v>
      </c>
      <c r="W153" s="11">
        <f>'OddsRatio_working_3-way'!V153^2+4*'OddsRatio_working_3-way'!U153^3/27</f>
        <v>-1.7357271820377926E-2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0.14814020149017992</v>
      </c>
      <c r="Y153" s="11">
        <f>IF('OddsRatio_working_3-way'!W153&gt;=0,IF('OddsRatio_working_3-way'!V153+SQRT('OddsRatio_working_3-way'!W153)&gt;0,0,PI()),ACOS('OddsRatio_working_3-way'!V153/(2*'OddsRatio_working_3-way'!X153)))</f>
        <v>0.46080576962828768</v>
      </c>
      <c r="Z153" s="11">
        <f>'OddsRatio_working_3-way'!X153^(1/3)*COS('OddsRatio_working_3-way'!Y153/3)</f>
        <v>0.52289452615184939</v>
      </c>
      <c r="AA153" s="11">
        <f>'OddsRatio_working_3-way'!X153^(1/3)*COS(('OddsRatio_working_3-way'!Y153+2*PI())/3)</f>
        <v>-0.33155659448836483</v>
      </c>
      <c r="AB153" s="11">
        <f>'OddsRatio_working_3-way'!X153^(1/3)*COS(('OddsRatio_working_3-way'!Y153+4*PI())/3)</f>
        <v>-0.19133793166348484</v>
      </c>
      <c r="AC153" s="11">
        <f>'OddsRatio_working_3-way'!X153^(1/3)*SIN('OddsRatio_working_3-way'!Y153/3)</f>
        <v>8.0955282727354014E-2</v>
      </c>
      <c r="AD153" s="11">
        <f>'OddsRatio_working_3-way'!X153^(1/3)*SIN(('OddsRatio_working_3-way'!Y153+2*PI())/3)</f>
        <v>0.41236230178365102</v>
      </c>
      <c r="AE153" s="11">
        <f>'OddsRatio_working_3-way'!X153^(1/3)*SIN(('OddsRatio_working_3-way'!Y153+4*PI())/3)</f>
        <v>-0.49331758451100494</v>
      </c>
      <c r="AF153" s="11">
        <f>-'OddsRatio_working_3-way'!U153/(3*'OddsRatio_working_3-way'!X153^(1/3))*COS(('OddsRatio_working_3-way'!Y153)/3)</f>
        <v>0.52289452615184917</v>
      </c>
      <c r="AG153" s="11">
        <f>-'OddsRatio_working_3-way'!U153/(3*'OddsRatio_working_3-way'!X153^(1/3))*COS(('OddsRatio_working_3-way'!Y153+2*PI())/3)</f>
        <v>-0.33155659448836466</v>
      </c>
      <c r="AH153" s="11">
        <f>-'OddsRatio_working_3-way'!U153/(3*'OddsRatio_working_3-way'!X153^(1/3))*COS(('OddsRatio_working_3-way'!Y153+4*PI())/3)</f>
        <v>-0.19133793166348476</v>
      </c>
      <c r="AI153" s="11">
        <f>'OddsRatio_working_3-way'!U153/(3*'OddsRatio_working_3-way'!X153^(1/3))*SIN(('OddsRatio_working_3-way'!Y153)/3)</f>
        <v>-8.0955282727353972E-2</v>
      </c>
      <c r="AJ153" s="11">
        <f>'OddsRatio_working_3-way'!U153/(3*'OddsRatio_working_3-way'!X153^(1/3))*SIN(('OddsRatio_working_3-way'!Y153+2*PI())/3)</f>
        <v>-0.41236230178365085</v>
      </c>
      <c r="AK153" s="11">
        <f>'OddsRatio_working_3-way'!U153/(3*'OddsRatio_working_3-way'!X153^(1/3))*SIN(('OddsRatio_working_3-way'!Y153+4*PI())/3)</f>
        <v>0.49331758451100471</v>
      </c>
      <c r="AL153" s="11">
        <f>'OddsRatio_working_3-way'!Z153+'OddsRatio_working_3-way'!AF153</f>
        <v>1.0457890523036986</v>
      </c>
      <c r="AM153" s="11">
        <f>'OddsRatio_working_3-way'!AA153+'OddsRatio_working_3-way'!AG153</f>
        <v>-0.66311318897672944</v>
      </c>
      <c r="AN153" s="11">
        <f>'OddsRatio_working_3-way'!AB153+'OddsRatio_working_3-way'!AH153</f>
        <v>-0.38267586332696957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1.0457890523036986</v>
      </c>
      <c r="AS153" s="11">
        <f>IF(('OddsRatio_working_3-way'!X153=0),IF(Q153&gt;0,-Q153^(1/3),(-Q153)^(1/3)),'OddsRatio_working_3-way'!AM153-'OddsRatio_working_3-way'!R153/3)</f>
        <v>-0.66311318897672944</v>
      </c>
      <c r="AT153" s="11">
        <f>IF(('OddsRatio_working_3-way'!X153=0),IF(Q153&gt;0,-Q153^(1/3),(-Q153)^(1/3)),'OddsRatio_working_3-way'!AN153-'OddsRatio_working_3-way'!R153/3)</f>
        <v>-0.38267586332696957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IF('True_Odds_Calculator_3-way'!A153="","",'True_Odds_Calculator_3-way'!A153)</f>
        <v>2.1800000000000002</v>
      </c>
      <c r="B154" s="4">
        <f>IF('True_Odds_Calculator_3-way'!B153="","",'True_Odds_Calculator_3-way'!B153)</f>
        <v>3.52</v>
      </c>
      <c r="C154" s="4">
        <f>IF('True_Odds_Calculator_3-way'!C153="","",'True_Odds_Calculator_3-way'!C153)</f>
        <v>3.31</v>
      </c>
      <c r="D154" s="9">
        <f t="shared" si="39"/>
        <v>0.44176183704497579</v>
      </c>
      <c r="E154" s="9">
        <f t="shared" si="40"/>
        <v>0.27036742011188958</v>
      </c>
      <c r="F154" s="9">
        <f t="shared" si="41"/>
        <v>0.28787074284313485</v>
      </c>
      <c r="G154" s="9">
        <f t="shared" si="42"/>
        <v>1.0709009907000437</v>
      </c>
      <c r="H154" s="9">
        <f t="shared" si="43"/>
        <v>2.2636631690260516</v>
      </c>
      <c r="I154" s="9">
        <f t="shared" si="44"/>
        <v>3.6986704965641102</v>
      </c>
      <c r="J154" s="9">
        <f t="shared" si="45"/>
        <v>3.4737812885171011</v>
      </c>
      <c r="K154" s="11">
        <f t="shared" si="46"/>
        <v>0.4587155963302752</v>
      </c>
      <c r="L154" s="11">
        <f t="shared" si="47"/>
        <v>0.28409090909090912</v>
      </c>
      <c r="M154" s="11">
        <f t="shared" si="48"/>
        <v>0.30211480362537763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-0.27043778929571238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0.23661775044158148</v>
      </c>
      <c r="Q154" s="11">
        <f>2*'OddsRatio_working_3-way'!K154*'OddsRatio_working_3-way'!L154*'OddsRatio_working_3-way'!M154</f>
        <v>7.8741347900692676E-2</v>
      </c>
      <c r="R154" s="11">
        <f t="shared" si="49"/>
        <v>0</v>
      </c>
      <c r="S154" s="11">
        <f t="shared" si="50"/>
        <v>-0.87494336889009949</v>
      </c>
      <c r="T154" s="11">
        <f t="shared" si="51"/>
        <v>-0.29116251876542415</v>
      </c>
      <c r="U154" s="11">
        <f>'OddsRatio_working_3-way'!S154-'OddsRatio_working_3-way'!R154^2/3</f>
        <v>-0.87494336889009949</v>
      </c>
      <c r="V154" s="11">
        <f>'OddsRatio_working_3-way'!S154*'OddsRatio_working_3-way'!R154/3-2*'OddsRatio_working_3-way'!R154^3/27-'OddsRatio_working_3-way'!T154</f>
        <v>0.29116251876542415</v>
      </c>
      <c r="W154" s="11">
        <f>'OddsRatio_working_3-way'!V154^2+4*'OddsRatio_working_3-way'!U154^3/27</f>
        <v>-1.4452803790301075E-2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0.15750271118628961</v>
      </c>
      <c r="Y154" s="11">
        <f>IF('OddsRatio_working_3-way'!W154&gt;=0,IF('OddsRatio_working_3-way'!V154+SQRT('OddsRatio_working_3-way'!W154)&gt;0,0,PI()),ACOS('OddsRatio_working_3-way'!V154/(2*'OddsRatio_working_3-way'!X154)))</f>
        <v>0.39157387521287146</v>
      </c>
      <c r="Z154" s="11">
        <f>'OddsRatio_working_3-way'!X154^(1/3)*COS('OddsRatio_working_3-way'!Y154/3)</f>
        <v>0.53545049535002187</v>
      </c>
      <c r="AA154" s="11">
        <f>'OddsRatio_working_3-way'!X154^(1/3)*COS(('OddsRatio_working_3-way'!Y154+2*PI())/3)</f>
        <v>-0.32859738822047757</v>
      </c>
      <c r="AB154" s="11">
        <f>'OddsRatio_working_3-way'!X154^(1/3)*COS(('OddsRatio_working_3-way'!Y154+4*PI())/3)</f>
        <v>-0.20685310712954402</v>
      </c>
      <c r="AC154" s="11">
        <f>'OddsRatio_working_3-way'!X154^(1/3)*SIN('OddsRatio_working_3-way'!Y154/3)</f>
        <v>7.0289093460147931E-2</v>
      </c>
      <c r="AD154" s="11">
        <f>'OddsRatio_working_3-way'!X154^(1/3)*SIN(('OddsRatio_working_3-way'!Y154+2*PI())/3)</f>
        <v>0.4285691847120065</v>
      </c>
      <c r="AE154" s="11">
        <f>'OddsRatio_working_3-way'!X154^(1/3)*SIN(('OddsRatio_working_3-way'!Y154+4*PI())/3)</f>
        <v>-0.49885827817215439</v>
      </c>
      <c r="AF154" s="11">
        <f>-'OddsRatio_working_3-way'!U154/(3*'OddsRatio_working_3-way'!X154^(1/3))*COS(('OddsRatio_working_3-way'!Y154)/3)</f>
        <v>0.53545049535002187</v>
      </c>
      <c r="AG154" s="11">
        <f>-'OddsRatio_working_3-way'!U154/(3*'OddsRatio_working_3-way'!X154^(1/3))*COS(('OddsRatio_working_3-way'!Y154+2*PI())/3)</f>
        <v>-0.32859738822047757</v>
      </c>
      <c r="AH154" s="11">
        <f>-'OddsRatio_working_3-way'!U154/(3*'OddsRatio_working_3-way'!X154^(1/3))*COS(('OddsRatio_working_3-way'!Y154+4*PI())/3)</f>
        <v>-0.20685310712954402</v>
      </c>
      <c r="AI154" s="11">
        <f>'OddsRatio_working_3-way'!U154/(3*'OddsRatio_working_3-way'!X154^(1/3))*SIN(('OddsRatio_working_3-way'!Y154)/3)</f>
        <v>-7.0289093460147931E-2</v>
      </c>
      <c r="AJ154" s="11">
        <f>'OddsRatio_working_3-way'!U154/(3*'OddsRatio_working_3-way'!X154^(1/3))*SIN(('OddsRatio_working_3-way'!Y154+2*PI())/3)</f>
        <v>-0.4285691847120065</v>
      </c>
      <c r="AK154" s="11">
        <f>'OddsRatio_working_3-way'!U154/(3*'OddsRatio_working_3-way'!X154^(1/3))*SIN(('OddsRatio_working_3-way'!Y154+4*PI())/3)</f>
        <v>0.49885827817215439</v>
      </c>
      <c r="AL154" s="11">
        <f>'OddsRatio_working_3-way'!Z154+'OddsRatio_working_3-way'!AF154</f>
        <v>1.0709009907000437</v>
      </c>
      <c r="AM154" s="11">
        <f>'OddsRatio_working_3-way'!AA154+'OddsRatio_working_3-way'!AG154</f>
        <v>-0.65719477644095514</v>
      </c>
      <c r="AN154" s="11">
        <f>'OddsRatio_working_3-way'!AB154+'OddsRatio_working_3-way'!AH154</f>
        <v>-0.41370621425908805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1.0709009907000437</v>
      </c>
      <c r="AS154" s="11">
        <f>IF(('OddsRatio_working_3-way'!X154=0),IF(Q154&gt;0,-Q154^(1/3),(-Q154)^(1/3)),'OddsRatio_working_3-way'!AM154-'OddsRatio_working_3-way'!R154/3)</f>
        <v>-0.65719477644095514</v>
      </c>
      <c r="AT154" s="11">
        <f>IF(('OddsRatio_working_3-way'!X154=0),IF(Q154&gt;0,-Q154^(1/3),(-Q154)^(1/3)),'OddsRatio_working_3-way'!AN154-'OddsRatio_working_3-way'!R154/3)</f>
        <v>-0.41370621425908805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IF('True_Odds_Calculator_3-way'!A154="","",'True_Odds_Calculator_3-way'!A154)</f>
        <v>2.84</v>
      </c>
      <c r="B155" s="4">
        <f>IF('True_Odds_Calculator_3-way'!B154="","",'True_Odds_Calculator_3-way'!B154)</f>
        <v>3.16</v>
      </c>
      <c r="C155" s="4">
        <f>IF('True_Odds_Calculator_3-way'!C154="","",'True_Odds_Calculator_3-way'!C154)</f>
        <v>2.66</v>
      </c>
      <c r="D155" s="9">
        <f t="shared" si="39"/>
        <v>0.33715694685203068</v>
      </c>
      <c r="E155" s="9">
        <f t="shared" si="40"/>
        <v>0.30230779520598439</v>
      </c>
      <c r="F155" s="9">
        <f t="shared" si="41"/>
        <v>0.36053525794198499</v>
      </c>
      <c r="G155" s="9">
        <f t="shared" si="42"/>
        <v>1.0684661642532651</v>
      </c>
      <c r="H155" s="9">
        <f t="shared" si="43"/>
        <v>2.9659777422260074</v>
      </c>
      <c r="I155" s="9">
        <f t="shared" si="44"/>
        <v>3.3078869147870531</v>
      </c>
      <c r="J155" s="9">
        <f t="shared" si="45"/>
        <v>2.7736538326604205</v>
      </c>
      <c r="K155" s="11">
        <f t="shared" si="46"/>
        <v>0.35211267605633806</v>
      </c>
      <c r="L155" s="11">
        <f t="shared" si="47"/>
        <v>0.31645569620253161</v>
      </c>
      <c r="M155" s="11">
        <f t="shared" si="48"/>
        <v>0.37593984962406013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-0.27637108460221704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0.23709880870834599</v>
      </c>
      <c r="Q155" s="11">
        <f>2*'OddsRatio_working_3-way'!K155*'OddsRatio_working_3-way'!L155*'OddsRatio_working_3-way'!M155</f>
        <v>8.3780497776800703E-2</v>
      </c>
      <c r="R155" s="11">
        <f t="shared" si="49"/>
        <v>0</v>
      </c>
      <c r="S155" s="11">
        <f t="shared" si="50"/>
        <v>-0.85790019983314847</v>
      </c>
      <c r="T155" s="11">
        <f t="shared" si="51"/>
        <v>-0.30314494693750832</v>
      </c>
      <c r="U155" s="11">
        <f>'OddsRatio_working_3-way'!S155-'OddsRatio_working_3-way'!R155^2/3</f>
        <v>-0.85790019983314847</v>
      </c>
      <c r="V155" s="11">
        <f>'OddsRatio_working_3-way'!S155*'OddsRatio_working_3-way'!R155/3-2*'OddsRatio_working_3-way'!R155^3/27-'OddsRatio_working_3-way'!T155</f>
        <v>0.30314494693750832</v>
      </c>
      <c r="W155" s="11">
        <f>'OddsRatio_working_3-way'!V155^2+4*'OddsRatio_working_3-way'!U155^3/27</f>
        <v>-1.6451159264248005E-3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0.15292316271592862</v>
      </c>
      <c r="Y155" s="11">
        <f>IF('OddsRatio_working_3-way'!W155&gt;=0,IF('OddsRatio_working_3-way'!V155+SQRT('OddsRatio_working_3-way'!W155)&gt;0,0,PI()),ACOS('OddsRatio_working_3-way'!V155/(2*'OddsRatio_working_3-way'!X155)))</f>
        <v>0.13300753963791734</v>
      </c>
      <c r="Z155" s="11">
        <f>'OddsRatio_working_3-way'!X155^(1/3)*COS('OddsRatio_working_3-way'!Y155/3)</f>
        <v>0.53423308212663245</v>
      </c>
      <c r="AA155" s="11">
        <f>'OddsRatio_working_3-way'!X155^(1/3)*COS(('OddsRatio_working_3-way'!Y155+2*PI())/3)</f>
        <v>-0.28764238889954813</v>
      </c>
      <c r="AB155" s="11">
        <f>'OddsRatio_working_3-way'!X155^(1/3)*COS(('OddsRatio_working_3-way'!Y155+4*PI())/3)</f>
        <v>-0.24659069322708421</v>
      </c>
      <c r="AC155" s="11">
        <f>'OddsRatio_working_3-way'!X155^(1/3)*SIN('OddsRatio_working_3-way'!Y155/3)</f>
        <v>2.3701207547187585E-2</v>
      </c>
      <c r="AD155" s="11">
        <f>'OddsRatio_working_3-way'!X155^(1/3)*SIN(('OddsRatio_working_3-way'!Y155+2*PI())/3)</f>
        <v>0.45080881689012825</v>
      </c>
      <c r="AE155" s="11">
        <f>'OddsRatio_working_3-way'!X155^(1/3)*SIN(('OddsRatio_working_3-way'!Y155+4*PI())/3)</f>
        <v>-0.47451002443731588</v>
      </c>
      <c r="AF155" s="11">
        <f>-'OddsRatio_working_3-way'!U155/(3*'OddsRatio_working_3-way'!X155^(1/3))*COS(('OddsRatio_working_3-way'!Y155)/3)</f>
        <v>0.53423308212663256</v>
      </c>
      <c r="AG155" s="11">
        <f>-'OddsRatio_working_3-way'!U155/(3*'OddsRatio_working_3-way'!X155^(1/3))*COS(('OddsRatio_working_3-way'!Y155+2*PI())/3)</f>
        <v>-0.28764238889954818</v>
      </c>
      <c r="AH155" s="11">
        <f>-'OddsRatio_working_3-way'!U155/(3*'OddsRatio_working_3-way'!X155^(1/3))*COS(('OddsRatio_working_3-way'!Y155+4*PI())/3)</f>
        <v>-0.24659069322708427</v>
      </c>
      <c r="AI155" s="11">
        <f>'OddsRatio_working_3-way'!U155/(3*'OddsRatio_working_3-way'!X155^(1/3))*SIN(('OddsRatio_working_3-way'!Y155)/3)</f>
        <v>-2.3701207547187592E-2</v>
      </c>
      <c r="AJ155" s="11">
        <f>'OddsRatio_working_3-way'!U155/(3*'OddsRatio_working_3-way'!X155^(1/3))*SIN(('OddsRatio_working_3-way'!Y155+2*PI())/3)</f>
        <v>-0.45080881689012836</v>
      </c>
      <c r="AK155" s="11">
        <f>'OddsRatio_working_3-way'!U155/(3*'OddsRatio_working_3-way'!X155^(1/3))*SIN(('OddsRatio_working_3-way'!Y155+4*PI())/3)</f>
        <v>0.47451002443731599</v>
      </c>
      <c r="AL155" s="11">
        <f>'OddsRatio_working_3-way'!Z155+'OddsRatio_working_3-way'!AF155</f>
        <v>1.0684661642532651</v>
      </c>
      <c r="AM155" s="11">
        <f>'OddsRatio_working_3-way'!AA155+'OddsRatio_working_3-way'!AG155</f>
        <v>-0.57528477779909637</v>
      </c>
      <c r="AN155" s="11">
        <f>'OddsRatio_working_3-way'!AB155+'OddsRatio_working_3-way'!AH155</f>
        <v>-0.49318138645416848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1.0684661642532651</v>
      </c>
      <c r="AS155" s="11">
        <f>IF(('OddsRatio_working_3-way'!X155=0),IF(Q155&gt;0,-Q155^(1/3),(-Q155)^(1/3)),'OddsRatio_working_3-way'!AM155-'OddsRatio_working_3-way'!R155/3)</f>
        <v>-0.57528477779909637</v>
      </c>
      <c r="AT155" s="11">
        <f>IF(('OddsRatio_working_3-way'!X155=0),IF(Q155&gt;0,-Q155^(1/3),(-Q155)^(1/3)),'OddsRatio_working_3-way'!AN155-'OddsRatio_working_3-way'!R155/3)</f>
        <v>-0.49318138645416848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IF('True_Odds_Calculator_3-way'!A155="","",'True_Odds_Calculator_3-way'!A155)</f>
        <v>2.06</v>
      </c>
      <c r="B156" s="4">
        <f>IF('True_Odds_Calculator_3-way'!B155="","",'True_Odds_Calculator_3-way'!B155)</f>
        <v>3.29</v>
      </c>
      <c r="C156" s="4">
        <f>IF('True_Odds_Calculator_3-way'!C155="","",'True_Odds_Calculator_3-way'!C155)</f>
        <v>3.93</v>
      </c>
      <c r="D156" s="9">
        <f t="shared" si="39"/>
        <v>0.46847316441204917</v>
      </c>
      <c r="E156" s="9">
        <f t="shared" si="40"/>
        <v>0.28975838879039645</v>
      </c>
      <c r="F156" s="9">
        <f t="shared" si="41"/>
        <v>0.2417684467975543</v>
      </c>
      <c r="G156" s="9">
        <f t="shared" si="42"/>
        <v>1.0703716862018235</v>
      </c>
      <c r="H156" s="9">
        <f t="shared" si="43"/>
        <v>2.1345939873739326</v>
      </c>
      <c r="I156" s="9">
        <f t="shared" si="44"/>
        <v>3.4511511614021759</v>
      </c>
      <c r="J156" s="9">
        <f t="shared" si="45"/>
        <v>4.1361890405713435</v>
      </c>
      <c r="K156" s="11">
        <f t="shared" si="46"/>
        <v>0.4854368932038835</v>
      </c>
      <c r="L156" s="11">
        <f t="shared" si="47"/>
        <v>0.303951367781155</v>
      </c>
      <c r="M156" s="11">
        <f t="shared" si="48"/>
        <v>0.2544529262086514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-0.26702584574041954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0.23577837763601536</v>
      </c>
      <c r="Q156" s="11">
        <f>2*'OddsRatio_working_3-way'!K156*'OddsRatio_working_3-way'!L156*'OddsRatio_working_3-way'!M156</f>
        <v>7.5088655298094067E-2</v>
      </c>
      <c r="R156" s="11">
        <f t="shared" si="49"/>
        <v>0</v>
      </c>
      <c r="S156" s="11">
        <f t="shared" si="50"/>
        <v>-0.88297961188828</v>
      </c>
      <c r="T156" s="11">
        <f t="shared" si="51"/>
        <v>-0.28120369805359235</v>
      </c>
      <c r="U156" s="11">
        <f>'OddsRatio_working_3-way'!S156-'OddsRatio_working_3-way'!R156^2/3</f>
        <v>-0.88297961188828</v>
      </c>
      <c r="V156" s="11">
        <f>'OddsRatio_working_3-way'!S156*'OddsRatio_working_3-way'!R156/3-2*'OddsRatio_working_3-way'!R156^3/27-'OddsRatio_working_3-way'!T156</f>
        <v>0.28120369805359235</v>
      </c>
      <c r="W156" s="11">
        <f>'OddsRatio_working_3-way'!V156^2+4*'OddsRatio_working_3-way'!U156^3/27</f>
        <v>-2.2912287451620827E-2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0.1596776496966911</v>
      </c>
      <c r="Y156" s="11">
        <f>IF('OddsRatio_working_3-way'!W156&gt;=0,IF('OddsRatio_working_3-way'!V156+SQRT('OddsRatio_working_3-way'!W156)&gt;0,0,PI()),ACOS('OddsRatio_working_3-way'!V156/(2*'OddsRatio_working_3-way'!X156)))</f>
        <v>0.49380538427550147</v>
      </c>
      <c r="Z156" s="11">
        <f>'OddsRatio_working_3-way'!X156^(1/3)*COS('OddsRatio_working_3-way'!Y156/3)</f>
        <v>0.53518584310091177</v>
      </c>
      <c r="AA156" s="11">
        <f>'OddsRatio_working_3-way'!X156^(1/3)*COS(('OddsRatio_working_3-way'!Y156+2*PI())/3)</f>
        <v>-0.34457985537915653</v>
      </c>
      <c r="AB156" s="11">
        <f>'OddsRatio_working_3-way'!X156^(1/3)*COS(('OddsRatio_working_3-way'!Y156+4*PI())/3)</f>
        <v>-0.1906059877217551</v>
      </c>
      <c r="AC156" s="11">
        <f>'OddsRatio_working_3-way'!X156^(1/3)*SIN('OddsRatio_working_3-way'!Y156/3)</f>
        <v>8.8896853940168552E-2</v>
      </c>
      <c r="AD156" s="11">
        <f>'OddsRatio_working_3-way'!X156^(1/3)*SIN(('OddsRatio_working_3-way'!Y156+2*PI())/3)</f>
        <v>0.41903610890109805</v>
      </c>
      <c r="AE156" s="11">
        <f>'OddsRatio_working_3-way'!X156^(1/3)*SIN(('OddsRatio_working_3-way'!Y156+4*PI())/3)</f>
        <v>-0.50793296284126654</v>
      </c>
      <c r="AF156" s="11">
        <f>-'OddsRatio_working_3-way'!U156/(3*'OddsRatio_working_3-way'!X156^(1/3))*COS(('OddsRatio_working_3-way'!Y156)/3)</f>
        <v>0.53518584310091177</v>
      </c>
      <c r="AG156" s="11">
        <f>-'OddsRatio_working_3-way'!U156/(3*'OddsRatio_working_3-way'!X156^(1/3))*COS(('OddsRatio_working_3-way'!Y156+2*PI())/3)</f>
        <v>-0.34457985537915653</v>
      </c>
      <c r="AH156" s="11">
        <f>-'OddsRatio_working_3-way'!U156/(3*'OddsRatio_working_3-way'!X156^(1/3))*COS(('OddsRatio_working_3-way'!Y156+4*PI())/3)</f>
        <v>-0.1906059877217551</v>
      </c>
      <c r="AI156" s="11">
        <f>'OddsRatio_working_3-way'!U156/(3*'OddsRatio_working_3-way'!X156^(1/3))*SIN(('OddsRatio_working_3-way'!Y156)/3)</f>
        <v>-8.8896853940168552E-2</v>
      </c>
      <c r="AJ156" s="11">
        <f>'OddsRatio_working_3-way'!U156/(3*'OddsRatio_working_3-way'!X156^(1/3))*SIN(('OddsRatio_working_3-way'!Y156+2*PI())/3)</f>
        <v>-0.41903610890109805</v>
      </c>
      <c r="AK156" s="11">
        <f>'OddsRatio_working_3-way'!U156/(3*'OddsRatio_working_3-way'!X156^(1/3))*SIN(('OddsRatio_working_3-way'!Y156+4*PI())/3)</f>
        <v>0.50793296284126654</v>
      </c>
      <c r="AL156" s="11">
        <f>'OddsRatio_working_3-way'!Z156+'OddsRatio_working_3-way'!AF156</f>
        <v>1.0703716862018235</v>
      </c>
      <c r="AM156" s="11">
        <f>'OddsRatio_working_3-way'!AA156+'OddsRatio_working_3-way'!AG156</f>
        <v>-0.68915971075831306</v>
      </c>
      <c r="AN156" s="11">
        <f>'OddsRatio_working_3-way'!AB156+'OddsRatio_working_3-way'!AH156</f>
        <v>-0.38121197544351021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1.0703716862018235</v>
      </c>
      <c r="AS156" s="11">
        <f>IF(('OddsRatio_working_3-way'!X156=0),IF(Q156&gt;0,-Q156^(1/3),(-Q156)^(1/3)),'OddsRatio_working_3-way'!AM156-'OddsRatio_working_3-way'!R156/3)</f>
        <v>-0.68915971075831306</v>
      </c>
      <c r="AT156" s="11">
        <f>IF(('OddsRatio_working_3-way'!X156=0),IF(Q156&gt;0,-Q156^(1/3),(-Q156)^(1/3)),'OddsRatio_working_3-way'!AN156-'OddsRatio_working_3-way'!R156/3)</f>
        <v>-0.38121197544351021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IF('True_Odds_Calculator_3-way'!A156="","",'True_Odds_Calculator_3-way'!A156)</f>
        <v>4.22</v>
      </c>
      <c r="B157" s="4">
        <f>IF('True_Odds_Calculator_3-way'!B156="","",'True_Odds_Calculator_3-way'!B156)</f>
        <v>3.9</v>
      </c>
      <c r="C157" s="4">
        <f>IF('True_Odds_Calculator_3-way'!C156="","",'True_Odds_Calculator_3-way'!C156)</f>
        <v>1.87</v>
      </c>
      <c r="D157" s="9">
        <f t="shared" si="39"/>
        <v>0.22881155846277929</v>
      </c>
      <c r="E157" s="9">
        <f t="shared" si="40"/>
        <v>0.24780315378990958</v>
      </c>
      <c r="F157" s="9">
        <f t="shared" si="41"/>
        <v>0.52338528774731119</v>
      </c>
      <c r="G157" s="9">
        <f t="shared" si="42"/>
        <v>1.0467107414257109</v>
      </c>
      <c r="H157" s="9">
        <f t="shared" si="43"/>
        <v>4.3704085873907887</v>
      </c>
      <c r="I157" s="9">
        <f t="shared" si="44"/>
        <v>4.0354611501345605</v>
      </c>
      <c r="J157" s="9">
        <f t="shared" si="45"/>
        <v>1.910638345040369</v>
      </c>
      <c r="K157" s="11">
        <f t="shared" si="46"/>
        <v>0.23696682464454977</v>
      </c>
      <c r="L157" s="11">
        <f t="shared" si="47"/>
        <v>0.25641025641025644</v>
      </c>
      <c r="M157" s="11">
        <f t="shared" si="48"/>
        <v>0.53475935828876997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-0.26396993026488436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0.22712163777120559</v>
      </c>
      <c r="Q157" s="11">
        <f>2*'OddsRatio_working_3-way'!K157*'OddsRatio_working_3-way'!L157*'OddsRatio_working_3-way'!M157</f>
        <v>6.4984731837254839E-2</v>
      </c>
      <c r="R157" s="11">
        <f t="shared" si="49"/>
        <v>0</v>
      </c>
      <c r="S157" s="11">
        <f t="shared" si="50"/>
        <v>-0.86040723480624159</v>
      </c>
      <c r="T157" s="11">
        <f t="shared" si="51"/>
        <v>-0.24618232755543404</v>
      </c>
      <c r="U157" s="11">
        <f>'OddsRatio_working_3-way'!S157-'OddsRatio_working_3-way'!R157^2/3</f>
        <v>-0.86040723480624159</v>
      </c>
      <c r="V157" s="11">
        <f>'OddsRatio_working_3-way'!S157*'OddsRatio_working_3-way'!R157/3-2*'OddsRatio_working_3-way'!R157^3/27-'OddsRatio_working_3-way'!T157</f>
        <v>0.24618232755543404</v>
      </c>
      <c r="W157" s="11">
        <f>'OddsRatio_working_3-way'!V157^2+4*'OddsRatio_working_3-way'!U157^3/27</f>
        <v>-3.3758706121360581E-2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0.15359398142665909</v>
      </c>
      <c r="Y157" s="11">
        <f>IF('OddsRatio_working_3-way'!W157&gt;=0,IF('OddsRatio_working_3-way'!V157+SQRT('OddsRatio_working_3-way'!W157)&gt;0,0,PI()),ACOS('OddsRatio_working_3-way'!V157/(2*'OddsRatio_working_3-way'!X157)))</f>
        <v>0.64115382345318517</v>
      </c>
      <c r="Z157" s="11">
        <f>'OddsRatio_working_3-way'!X157^(1/3)*COS('OddsRatio_working_3-way'!Y157/3)</f>
        <v>0.52335537071285543</v>
      </c>
      <c r="AA157" s="11">
        <f>'OddsRatio_working_3-way'!X157^(1/3)*COS(('OddsRatio_working_3-way'!Y157+2*PI())/3)</f>
        <v>-0.36004523926048515</v>
      </c>
      <c r="AB157" s="11">
        <f>'OddsRatio_working_3-way'!X157^(1/3)*COS(('OddsRatio_working_3-way'!Y157+4*PI())/3)</f>
        <v>-0.16331013145237039</v>
      </c>
      <c r="AC157" s="11">
        <f>'OddsRatio_working_3-way'!X157^(1/3)*SIN('OddsRatio_working_3-way'!Y157/3)</f>
        <v>0.11358506745206522</v>
      </c>
      <c r="AD157" s="11">
        <f>'OddsRatio_working_3-way'!X157^(1/3)*SIN(('OddsRatio_working_3-way'!Y157+2*PI())/3)</f>
        <v>0.39644651251832258</v>
      </c>
      <c r="AE157" s="11">
        <f>'OddsRatio_working_3-way'!X157^(1/3)*SIN(('OddsRatio_working_3-way'!Y157+4*PI())/3)</f>
        <v>-0.51003157997038784</v>
      </c>
      <c r="AF157" s="11">
        <f>-'OddsRatio_working_3-way'!U157/(3*'OddsRatio_working_3-way'!X157^(1/3))*COS(('OddsRatio_working_3-way'!Y157)/3)</f>
        <v>0.52335537071285543</v>
      </c>
      <c r="AG157" s="11">
        <f>-'OddsRatio_working_3-way'!U157/(3*'OddsRatio_working_3-way'!X157^(1/3))*COS(('OddsRatio_working_3-way'!Y157+2*PI())/3)</f>
        <v>-0.36004523926048515</v>
      </c>
      <c r="AH157" s="11">
        <f>-'OddsRatio_working_3-way'!U157/(3*'OddsRatio_working_3-way'!X157^(1/3))*COS(('OddsRatio_working_3-way'!Y157+4*PI())/3)</f>
        <v>-0.16331013145237039</v>
      </c>
      <c r="AI157" s="11">
        <f>'OddsRatio_working_3-way'!U157/(3*'OddsRatio_working_3-way'!X157^(1/3))*SIN(('OddsRatio_working_3-way'!Y157)/3)</f>
        <v>-0.11358506745206522</v>
      </c>
      <c r="AJ157" s="11">
        <f>'OddsRatio_working_3-way'!U157/(3*'OddsRatio_working_3-way'!X157^(1/3))*SIN(('OddsRatio_working_3-way'!Y157+2*PI())/3)</f>
        <v>-0.39644651251832258</v>
      </c>
      <c r="AK157" s="11">
        <f>'OddsRatio_working_3-way'!U157/(3*'OddsRatio_working_3-way'!X157^(1/3))*SIN(('OddsRatio_working_3-way'!Y157+4*PI())/3)</f>
        <v>0.51003157997038784</v>
      </c>
      <c r="AL157" s="11">
        <f>'OddsRatio_working_3-way'!Z157+'OddsRatio_working_3-way'!AF157</f>
        <v>1.0467107414257109</v>
      </c>
      <c r="AM157" s="11">
        <f>'OddsRatio_working_3-way'!AA157+'OddsRatio_working_3-way'!AG157</f>
        <v>-0.7200904785209703</v>
      </c>
      <c r="AN157" s="11">
        <f>'OddsRatio_working_3-way'!AB157+'OddsRatio_working_3-way'!AH157</f>
        <v>-0.32662026290474078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1.0467107414257109</v>
      </c>
      <c r="AS157" s="11">
        <f>IF(('OddsRatio_working_3-way'!X157=0),IF(Q157&gt;0,-Q157^(1/3),(-Q157)^(1/3)),'OddsRatio_working_3-way'!AM157-'OddsRatio_working_3-way'!R157/3)</f>
        <v>-0.7200904785209703</v>
      </c>
      <c r="AT157" s="11">
        <f>IF(('OddsRatio_working_3-way'!X157=0),IF(Q157&gt;0,-Q157^(1/3),(-Q157)^(1/3)),'OddsRatio_working_3-way'!AN157-'OddsRatio_working_3-way'!R157/3)</f>
        <v>-0.32662026290474078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IF('True_Odds_Calculator_3-way'!A157="","",'True_Odds_Calculator_3-way'!A157)</f>
        <v>1.45</v>
      </c>
      <c r="B158" s="4">
        <f>IF('True_Odds_Calculator_3-way'!B157="","",'True_Odds_Calculator_3-way'!B157)</f>
        <v>5.0599999999999996</v>
      </c>
      <c r="C158" s="4">
        <f>IF('True_Odds_Calculator_3-way'!C157="","",'True_Odds_Calculator_3-way'!C157)</f>
        <v>6.87</v>
      </c>
      <c r="D158" s="9">
        <f t="shared" si="39"/>
        <v>0.67523507336122912</v>
      </c>
      <c r="E158" s="9">
        <f t="shared" si="40"/>
        <v>0.18728767479538999</v>
      </c>
      <c r="F158" s="9">
        <f t="shared" si="41"/>
        <v>0.13747725184338089</v>
      </c>
      <c r="G158" s="9">
        <f t="shared" si="42"/>
        <v>1.0688127223346413</v>
      </c>
      <c r="H158" s="9">
        <f t="shared" si="43"/>
        <v>1.4809657250505885</v>
      </c>
      <c r="I158" s="9">
        <f t="shared" si="44"/>
        <v>5.3393796526786428</v>
      </c>
      <c r="J158" s="9">
        <f t="shared" si="45"/>
        <v>7.2739306801043462</v>
      </c>
      <c r="K158" s="11">
        <f t="shared" si="46"/>
        <v>0.68965517241379315</v>
      </c>
      <c r="L158" s="11">
        <f t="shared" si="47"/>
        <v>0.19762845849802374</v>
      </c>
      <c r="M158" s="11">
        <f t="shared" si="48"/>
        <v>0.14556040756914118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-0.2127655902100557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0.2059311749444849</v>
      </c>
      <c r="Q158" s="11">
        <f>2*'OddsRatio_working_3-way'!K158*'OddsRatio_working_3-way'!L158*'OddsRatio_working_3-way'!M158</f>
        <v>3.9678453746528883E-2</v>
      </c>
      <c r="R158" s="11">
        <f t="shared" si="49"/>
        <v>0</v>
      </c>
      <c r="S158" s="11">
        <f t="shared" si="50"/>
        <v>-0.96787819280916887</v>
      </c>
      <c r="T158" s="11">
        <f t="shared" si="51"/>
        <v>-0.18648905449116934</v>
      </c>
      <c r="U158" s="11">
        <f>'OddsRatio_working_3-way'!S158-'OddsRatio_working_3-way'!R158^2/3</f>
        <v>-0.96787819280916887</v>
      </c>
      <c r="V158" s="11">
        <f>'OddsRatio_working_3-way'!S158*'OddsRatio_working_3-way'!R158/3-2*'OddsRatio_working_3-way'!R158^3/27-'OddsRatio_working_3-way'!T158</f>
        <v>0.18648905449116934</v>
      </c>
      <c r="W158" s="11">
        <f>'OddsRatio_working_3-way'!V158^2+4*'OddsRatio_working_3-way'!U158^3/27</f>
        <v>-9.9547294229252292E-2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0.18325219076061725</v>
      </c>
      <c r="Y158" s="11">
        <f>IF('OddsRatio_working_3-way'!W158&gt;=0,IF('OddsRatio_working_3-way'!V158+SQRT('OddsRatio_working_3-way'!W158)&gt;0,0,PI()),ACOS('OddsRatio_working_3-way'!V158/(2*'OddsRatio_working_3-way'!X158)))</f>
        <v>1.0369691813007411</v>
      </c>
      <c r="Z158" s="11">
        <f>'OddsRatio_working_3-way'!X158^(1/3)*COS('OddsRatio_working_3-way'!Y158/3)</f>
        <v>0.53440636116732076</v>
      </c>
      <c r="AA158" s="11">
        <f>'OddsRatio_working_3-way'!X158^(1/3)*COS(('OddsRatio_working_3-way'!Y158+2*PI())/3)</f>
        <v>-0.43386730107820348</v>
      </c>
      <c r="AB158" s="11">
        <f>'OddsRatio_working_3-way'!X158^(1/3)*COS(('OddsRatio_working_3-way'!Y158+4*PI())/3)</f>
        <v>-0.10053906008911716</v>
      </c>
      <c r="AC158" s="11">
        <f>'OddsRatio_working_3-way'!X158^(1/3)*SIN('OddsRatio_working_3-way'!Y158/3)</f>
        <v>0.19244714966355347</v>
      </c>
      <c r="AD158" s="11">
        <f>'OddsRatio_working_3-way'!X158^(1/3)*SIN(('OddsRatio_working_3-way'!Y158+2*PI())/3)</f>
        <v>0.36658590988312484</v>
      </c>
      <c r="AE158" s="11">
        <f>'OddsRatio_working_3-way'!X158^(1/3)*SIN(('OddsRatio_working_3-way'!Y158+4*PI())/3)</f>
        <v>-0.55903305954667826</v>
      </c>
      <c r="AF158" s="11">
        <f>-'OddsRatio_working_3-way'!U158/(3*'OddsRatio_working_3-way'!X158^(1/3))*COS(('OddsRatio_working_3-way'!Y158)/3)</f>
        <v>0.53440636116732065</v>
      </c>
      <c r="AG158" s="11">
        <f>-'OddsRatio_working_3-way'!U158/(3*'OddsRatio_working_3-way'!X158^(1/3))*COS(('OddsRatio_working_3-way'!Y158+2*PI())/3)</f>
        <v>-0.43386730107820343</v>
      </c>
      <c r="AH158" s="11">
        <f>-'OddsRatio_working_3-way'!U158/(3*'OddsRatio_working_3-way'!X158^(1/3))*COS(('OddsRatio_working_3-way'!Y158+4*PI())/3)</f>
        <v>-0.10053906008911714</v>
      </c>
      <c r="AI158" s="11">
        <f>'OddsRatio_working_3-way'!U158/(3*'OddsRatio_working_3-way'!X158^(1/3))*SIN(('OddsRatio_working_3-way'!Y158)/3)</f>
        <v>-0.19244714966355345</v>
      </c>
      <c r="AJ158" s="11">
        <f>'OddsRatio_working_3-way'!U158/(3*'OddsRatio_working_3-way'!X158^(1/3))*SIN(('OddsRatio_working_3-way'!Y158+2*PI())/3)</f>
        <v>-0.36658590988312478</v>
      </c>
      <c r="AK158" s="11">
        <f>'OddsRatio_working_3-way'!U158/(3*'OddsRatio_working_3-way'!X158^(1/3))*SIN(('OddsRatio_working_3-way'!Y158+4*PI())/3)</f>
        <v>0.55903305954667815</v>
      </c>
      <c r="AL158" s="11">
        <f>'OddsRatio_working_3-way'!Z158+'OddsRatio_working_3-way'!AF158</f>
        <v>1.0688127223346413</v>
      </c>
      <c r="AM158" s="11">
        <f>'OddsRatio_working_3-way'!AA158+'OddsRatio_working_3-way'!AG158</f>
        <v>-0.86773460215640696</v>
      </c>
      <c r="AN158" s="11">
        <f>'OddsRatio_working_3-way'!AB158+'OddsRatio_working_3-way'!AH158</f>
        <v>-0.20107812017823429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1.0688127223346413</v>
      </c>
      <c r="AS158" s="11">
        <f>IF(('OddsRatio_working_3-way'!X158=0),IF(Q158&gt;0,-Q158^(1/3),(-Q158)^(1/3)),'OddsRatio_working_3-way'!AM158-'OddsRatio_working_3-way'!R158/3)</f>
        <v>-0.86773460215640696</v>
      </c>
      <c r="AT158" s="11">
        <f>IF(('OddsRatio_working_3-way'!X158=0),IF(Q158&gt;0,-Q158^(1/3),(-Q158)^(1/3)),'OddsRatio_working_3-way'!AN158-'OddsRatio_working_3-way'!R158/3)</f>
        <v>-0.20107812017823429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IF('True_Odds_Calculator_3-way'!A158="","",'True_Odds_Calculator_3-way'!A158)</f>
        <v>6.02</v>
      </c>
      <c r="B159" s="4">
        <f>IF('True_Odds_Calculator_3-way'!B158="","",'True_Odds_Calculator_3-way'!B158)</f>
        <v>4.7</v>
      </c>
      <c r="C159" s="4">
        <f>IF('True_Odds_Calculator_3-way'!C158="","",'True_Odds_Calculator_3-way'!C158)</f>
        <v>1.52</v>
      </c>
      <c r="D159" s="9">
        <f t="shared" si="39"/>
        <v>0.15666985267665065</v>
      </c>
      <c r="E159" s="9">
        <f t="shared" si="40"/>
        <v>0.20131099974830996</v>
      </c>
      <c r="F159" s="9">
        <f t="shared" si="41"/>
        <v>0.6420191475750392</v>
      </c>
      <c r="G159" s="9">
        <f t="shared" si="42"/>
        <v>1.0722806614134277</v>
      </c>
      <c r="H159" s="9">
        <f t="shared" si="43"/>
        <v>6.3828489202954062</v>
      </c>
      <c r="I159" s="9">
        <f t="shared" si="44"/>
        <v>4.9674384472296831</v>
      </c>
      <c r="J159" s="9">
        <f t="shared" si="45"/>
        <v>1.5575859439349822</v>
      </c>
      <c r="K159" s="11">
        <f t="shared" si="46"/>
        <v>0.16611295681063123</v>
      </c>
      <c r="L159" s="11">
        <f t="shared" si="47"/>
        <v>0.21276595744680851</v>
      </c>
      <c r="M159" s="11">
        <f t="shared" si="48"/>
        <v>0.65789473684210531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-0.22457988117250061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0.21484934503502701</v>
      </c>
      <c r="Q159" s="11">
        <f>2*'OddsRatio_working_3-way'!K159*'OddsRatio_working_3-way'!L159*'OddsRatio_working_3-way'!M159</f>
        <v>4.6504187237018831E-2</v>
      </c>
      <c r="R159" s="11">
        <f t="shared" si="49"/>
        <v>0</v>
      </c>
      <c r="S159" s="11">
        <f t="shared" si="50"/>
        <v>-0.95667227141330824</v>
      </c>
      <c r="T159" s="11">
        <f t="shared" si="51"/>
        <v>-0.20707192021933077</v>
      </c>
      <c r="U159" s="11">
        <f>'OddsRatio_working_3-way'!S159-'OddsRatio_working_3-way'!R159^2/3</f>
        <v>-0.95667227141330824</v>
      </c>
      <c r="V159" s="11">
        <f>'OddsRatio_working_3-way'!S159*'OddsRatio_working_3-way'!R159/3-2*'OddsRatio_working_3-way'!R159^3/27-'OddsRatio_working_3-way'!T159</f>
        <v>0.20707192021933077</v>
      </c>
      <c r="W159" s="11">
        <f>'OddsRatio_working_3-way'!V159^2+4*'OddsRatio_working_3-way'!U159^3/27</f>
        <v>-8.6834901579986218E-2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0.18007892833651243</v>
      </c>
      <c r="Y159" s="11">
        <f>IF('OddsRatio_working_3-way'!W159&gt;=0,IF('OddsRatio_working_3-way'!V159+SQRT('OddsRatio_working_3-way'!W159)&gt;0,0,PI()),ACOS('OddsRatio_working_3-way'!V159/(2*'OddsRatio_working_3-way'!X159)))</f>
        <v>0.95825613946047183</v>
      </c>
      <c r="Z159" s="11">
        <f>'OddsRatio_working_3-way'!X159^(1/3)*COS('OddsRatio_working_3-way'!Y159/3)</f>
        <v>0.53614033070671385</v>
      </c>
      <c r="AA159" s="11">
        <f>'OddsRatio_working_3-way'!X159^(1/3)*COS(('OddsRatio_working_3-way'!Y159+2*PI())/3)</f>
        <v>-0.42163847977921337</v>
      </c>
      <c r="AB159" s="11">
        <f>'OddsRatio_working_3-way'!X159^(1/3)*COS(('OddsRatio_working_3-way'!Y159+4*PI())/3)</f>
        <v>-0.11450185092750058</v>
      </c>
      <c r="AC159" s="11">
        <f>'OddsRatio_working_3-way'!X159^(1/3)*SIN('OddsRatio_working_3-way'!Y159/3)</f>
        <v>0.17732541534553073</v>
      </c>
      <c r="AD159" s="11">
        <f>'OddsRatio_working_3-way'!X159^(1/3)*SIN(('OddsRatio_working_3-way'!Y159+2*PI())/3)</f>
        <v>0.37564843871263903</v>
      </c>
      <c r="AE159" s="11">
        <f>'OddsRatio_working_3-way'!X159^(1/3)*SIN(('OddsRatio_working_3-way'!Y159+4*PI())/3)</f>
        <v>-0.55297385405816957</v>
      </c>
      <c r="AF159" s="11">
        <f>-'OddsRatio_working_3-way'!U159/(3*'OddsRatio_working_3-way'!X159^(1/3))*COS(('OddsRatio_working_3-way'!Y159)/3)</f>
        <v>0.53614033070671385</v>
      </c>
      <c r="AG159" s="11">
        <f>-'OddsRatio_working_3-way'!U159/(3*'OddsRatio_working_3-way'!X159^(1/3))*COS(('OddsRatio_working_3-way'!Y159+2*PI())/3)</f>
        <v>-0.42163847977921337</v>
      </c>
      <c r="AH159" s="11">
        <f>-'OddsRatio_working_3-way'!U159/(3*'OddsRatio_working_3-way'!X159^(1/3))*COS(('OddsRatio_working_3-way'!Y159+4*PI())/3)</f>
        <v>-0.11450185092750058</v>
      </c>
      <c r="AI159" s="11">
        <f>'OddsRatio_working_3-way'!U159/(3*'OddsRatio_working_3-way'!X159^(1/3))*SIN(('OddsRatio_working_3-way'!Y159)/3)</f>
        <v>-0.17732541534553073</v>
      </c>
      <c r="AJ159" s="11">
        <f>'OddsRatio_working_3-way'!U159/(3*'OddsRatio_working_3-way'!X159^(1/3))*SIN(('OddsRatio_working_3-way'!Y159+2*PI())/3)</f>
        <v>-0.37564843871263903</v>
      </c>
      <c r="AK159" s="11">
        <f>'OddsRatio_working_3-way'!U159/(3*'OddsRatio_working_3-way'!X159^(1/3))*SIN(('OddsRatio_working_3-way'!Y159+4*PI())/3)</f>
        <v>0.55297385405816957</v>
      </c>
      <c r="AL159" s="11">
        <f>'OddsRatio_working_3-way'!Z159+'OddsRatio_working_3-way'!AF159</f>
        <v>1.0722806614134277</v>
      </c>
      <c r="AM159" s="11">
        <f>'OddsRatio_working_3-way'!AA159+'OddsRatio_working_3-way'!AG159</f>
        <v>-0.84327695955842674</v>
      </c>
      <c r="AN159" s="11">
        <f>'OddsRatio_working_3-way'!AB159+'OddsRatio_working_3-way'!AH159</f>
        <v>-0.22900370185500116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1.0722806614134277</v>
      </c>
      <c r="AS159" s="11">
        <f>IF(('OddsRatio_working_3-way'!X159=0),IF(Q159&gt;0,-Q159^(1/3),(-Q159)^(1/3)),'OddsRatio_working_3-way'!AM159-'OddsRatio_working_3-way'!R159/3)</f>
        <v>-0.84327695955842674</v>
      </c>
      <c r="AT159" s="11">
        <f>IF(('OddsRatio_working_3-way'!X159=0),IF(Q159&gt;0,-Q159^(1/3),(-Q159)^(1/3)),'OddsRatio_working_3-way'!AN159-'OddsRatio_working_3-way'!R159/3)</f>
        <v>-0.22900370185500116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IF('True_Odds_Calculator_3-way'!A159="","",'True_Odds_Calculator_3-way'!A159)</f>
        <v>2.21</v>
      </c>
      <c r="B160" s="4">
        <f>IF('True_Odds_Calculator_3-way'!B159="","",'True_Odds_Calculator_3-way'!B159)</f>
        <v>3.48</v>
      </c>
      <c r="C160" s="4">
        <f>IF('True_Odds_Calculator_3-way'!C159="","",'True_Odds_Calculator_3-way'!C159)</f>
        <v>3.47</v>
      </c>
      <c r="D160" s="9">
        <f t="shared" si="39"/>
        <v>0.4418836133478023</v>
      </c>
      <c r="E160" s="9">
        <f t="shared" si="40"/>
        <v>0.27865175921851842</v>
      </c>
      <c r="F160" s="9">
        <f t="shared" si="41"/>
        <v>0.27946462743367945</v>
      </c>
      <c r="G160" s="9">
        <f t="shared" si="42"/>
        <v>1.0438341639661717</v>
      </c>
      <c r="H160" s="9">
        <f t="shared" si="43"/>
        <v>2.2630393383990679</v>
      </c>
      <c r="I160" s="9">
        <f t="shared" si="44"/>
        <v>3.588708726636106</v>
      </c>
      <c r="J160" s="9">
        <f t="shared" si="45"/>
        <v>3.5782703849964443</v>
      </c>
      <c r="K160" s="11">
        <f t="shared" si="46"/>
        <v>0.45248868778280543</v>
      </c>
      <c r="L160" s="11">
        <f t="shared" si="47"/>
        <v>0.28735632183908044</v>
      </c>
      <c r="M160" s="11">
        <f t="shared" si="48"/>
        <v>0.28818443804034583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-0.27773653434344048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0.23082333935722299</v>
      </c>
      <c r="Q160" s="11">
        <f>2*'OddsRatio_working_3-way'!K160*'OddsRatio_working_3-way'!L160*'OddsRatio_working_3-way'!M160</f>
        <v>7.4942642648449007E-2</v>
      </c>
      <c r="R160" s="11">
        <f t="shared" si="49"/>
        <v>0</v>
      </c>
      <c r="S160" s="11">
        <f t="shared" si="50"/>
        <v>-0.83108741852375079</v>
      </c>
      <c r="T160" s="11">
        <f t="shared" si="51"/>
        <v>-0.26983357744277614</v>
      </c>
      <c r="U160" s="11">
        <f>'OddsRatio_working_3-way'!S160-'OddsRatio_working_3-way'!R160^2/3</f>
        <v>-0.83108741852375079</v>
      </c>
      <c r="V160" s="11">
        <f>'OddsRatio_working_3-way'!S160*'OddsRatio_working_3-way'!R160/3-2*'OddsRatio_working_3-way'!R160^3/27-'OddsRatio_working_3-way'!T160</f>
        <v>0.26983357744277614</v>
      </c>
      <c r="W160" s="11">
        <f>'OddsRatio_working_3-way'!V160^2+4*'OddsRatio_working_3-way'!U160^3/27</f>
        <v>-1.2232405450612494E-2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0.14581029196028925</v>
      </c>
      <c r="Y160" s="11">
        <f>IF('OddsRatio_working_3-way'!W160&gt;=0,IF('OddsRatio_working_3-way'!V160+SQRT('OddsRatio_working_3-way'!W160)&gt;0,0,PI()),ACOS('OddsRatio_working_3-way'!V160/(2*'OddsRatio_working_3-way'!X160)))</f>
        <v>0.38899709363358359</v>
      </c>
      <c r="Z160" s="11">
        <f>'OddsRatio_working_3-way'!X160^(1/3)*COS('OddsRatio_working_3-way'!Y160/3)</f>
        <v>0.52191708198308584</v>
      </c>
      <c r="AA160" s="11">
        <f>'OddsRatio_working_3-way'!X160^(1/3)*COS(('OddsRatio_working_3-way'!Y160+2*PI())/3)</f>
        <v>-0.31989727427987663</v>
      </c>
      <c r="AB160" s="11">
        <f>'OddsRatio_working_3-way'!X160^(1/3)*COS(('OddsRatio_working_3-way'!Y160+4*PI())/3)</f>
        <v>-0.20201980770320935</v>
      </c>
      <c r="AC160" s="11">
        <f>'OddsRatio_working_3-way'!X160^(1/3)*SIN('OddsRatio_working_3-way'!Y160/3)</f>
        <v>6.8056587059430018E-2</v>
      </c>
      <c r="AD160" s="11">
        <f>'OddsRatio_working_3-way'!X160^(1/3)*SIN(('OddsRatio_working_3-way'!Y160+2*PI())/3)</f>
        <v>0.41796515813668289</v>
      </c>
      <c r="AE160" s="11">
        <f>'OddsRatio_working_3-way'!X160^(1/3)*SIN(('OddsRatio_working_3-way'!Y160+4*PI())/3)</f>
        <v>-0.48602174519611291</v>
      </c>
      <c r="AF160" s="11">
        <f>-'OddsRatio_working_3-way'!U160/(3*'OddsRatio_working_3-way'!X160^(1/3))*COS(('OddsRatio_working_3-way'!Y160)/3)</f>
        <v>0.52191708198308584</v>
      </c>
      <c r="AG160" s="11">
        <f>-'OddsRatio_working_3-way'!U160/(3*'OddsRatio_working_3-way'!X160^(1/3))*COS(('OddsRatio_working_3-way'!Y160+2*PI())/3)</f>
        <v>-0.31989727427987663</v>
      </c>
      <c r="AH160" s="11">
        <f>-'OddsRatio_working_3-way'!U160/(3*'OddsRatio_working_3-way'!X160^(1/3))*COS(('OddsRatio_working_3-way'!Y160+4*PI())/3)</f>
        <v>-0.20201980770320935</v>
      </c>
      <c r="AI160" s="11">
        <f>'OddsRatio_working_3-way'!U160/(3*'OddsRatio_working_3-way'!X160^(1/3))*SIN(('OddsRatio_working_3-way'!Y160)/3)</f>
        <v>-6.8056587059430018E-2</v>
      </c>
      <c r="AJ160" s="11">
        <f>'OddsRatio_working_3-way'!U160/(3*'OddsRatio_working_3-way'!X160^(1/3))*SIN(('OddsRatio_working_3-way'!Y160+2*PI())/3)</f>
        <v>-0.41796515813668289</v>
      </c>
      <c r="AK160" s="11">
        <f>'OddsRatio_working_3-way'!U160/(3*'OddsRatio_working_3-way'!X160^(1/3))*SIN(('OddsRatio_working_3-way'!Y160+4*PI())/3)</f>
        <v>0.48602174519611291</v>
      </c>
      <c r="AL160" s="11">
        <f>'OddsRatio_working_3-way'!Z160+'OddsRatio_working_3-way'!AF160</f>
        <v>1.0438341639661717</v>
      </c>
      <c r="AM160" s="11">
        <f>'OddsRatio_working_3-way'!AA160+'OddsRatio_working_3-way'!AG160</f>
        <v>-0.63979454855975326</v>
      </c>
      <c r="AN160" s="11">
        <f>'OddsRatio_working_3-way'!AB160+'OddsRatio_working_3-way'!AH160</f>
        <v>-0.4040396154064187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1.0438341639661717</v>
      </c>
      <c r="AS160" s="11">
        <f>IF(('OddsRatio_working_3-way'!X160=0),IF(Q160&gt;0,-Q160^(1/3),(-Q160)^(1/3)),'OddsRatio_working_3-way'!AM160-'OddsRatio_working_3-way'!R160/3)</f>
        <v>-0.63979454855975326</v>
      </c>
      <c r="AT160" s="11">
        <f>IF(('OddsRatio_working_3-way'!X160=0),IF(Q160&gt;0,-Q160^(1/3),(-Q160)^(1/3)),'OddsRatio_working_3-way'!AN160-'OddsRatio_working_3-way'!R160/3)</f>
        <v>-0.4040396154064187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IF('True_Odds_Calculator_3-way'!A160="","",'True_Odds_Calculator_3-way'!A160)</f>
        <v>2.76</v>
      </c>
      <c r="B161" s="4">
        <f>IF('True_Odds_Calculator_3-way'!B160="","",'True_Odds_Calculator_3-way'!B160)</f>
        <v>3.45</v>
      </c>
      <c r="C161" s="4">
        <f>IF('True_Odds_Calculator_3-way'!C160="","",'True_Odds_Calculator_3-way'!C160)</f>
        <v>2.59</v>
      </c>
      <c r="D161" s="9">
        <f t="shared" si="39"/>
        <v>0.34918664279086642</v>
      </c>
      <c r="E161" s="9">
        <f t="shared" si="40"/>
        <v>0.27820346793865047</v>
      </c>
      <c r="F161" s="9">
        <f t="shared" si="41"/>
        <v>0.37260988927048333</v>
      </c>
      <c r="G161" s="9">
        <f t="shared" si="42"/>
        <v>1.0589761213104771</v>
      </c>
      <c r="H161" s="9">
        <f t="shared" si="43"/>
        <v>2.8637979735064389</v>
      </c>
      <c r="I161" s="9">
        <f t="shared" si="44"/>
        <v>3.5944914972106687</v>
      </c>
      <c r="J161" s="9">
        <f t="shared" si="45"/>
        <v>2.6837720328836587</v>
      </c>
      <c r="K161" s="11">
        <f t="shared" si="46"/>
        <v>0.3623188405797102</v>
      </c>
      <c r="L161" s="11">
        <f t="shared" si="47"/>
        <v>0.28985507246376813</v>
      </c>
      <c r="M161" s="11">
        <f t="shared" si="48"/>
        <v>0.38610038610038611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-0.27800200957100774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0.23517981930080234</v>
      </c>
      <c r="Q161" s="11">
        <f>2*'OddsRatio_working_3-way'!K161*'OddsRatio_working_3-way'!L161*'OddsRatio_working_3-way'!M161</f>
        <v>8.1096489414069772E-2</v>
      </c>
      <c r="R161" s="11">
        <f t="shared" si="49"/>
        <v>0</v>
      </c>
      <c r="S161" s="11">
        <f t="shared" si="50"/>
        <v>-0.84596445782429608</v>
      </c>
      <c r="T161" s="11">
        <f t="shared" si="51"/>
        <v>-0.291711882008378</v>
      </c>
      <c r="U161" s="11">
        <f>'OddsRatio_working_3-way'!S161-'OddsRatio_working_3-way'!R161^2/3</f>
        <v>-0.84596445782429608</v>
      </c>
      <c r="V161" s="11">
        <f>'OddsRatio_working_3-way'!S161*'OddsRatio_working_3-way'!R161/3-2*'OddsRatio_working_3-way'!R161^3/27-'OddsRatio_working_3-way'!T161</f>
        <v>0.291711882008378</v>
      </c>
      <c r="W161" s="11">
        <f>'OddsRatio_working_3-way'!V161^2+4*'OddsRatio_working_3-way'!U161^3/27</f>
        <v>-4.5959445461813686E-3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0.149742918573009</v>
      </c>
      <c r="Y161" s="11">
        <f>IF('OddsRatio_working_3-way'!W161&gt;=0,IF('OddsRatio_working_3-way'!V161+SQRT('OddsRatio_working_3-way'!W161)&gt;0,0,PI()),ACOS('OddsRatio_working_3-way'!V161/(2*'OddsRatio_working_3-way'!X161)))</f>
        <v>0.22834515998215266</v>
      </c>
      <c r="Z161" s="11">
        <f>'OddsRatio_working_3-way'!X161^(1/3)*COS('OddsRatio_working_3-way'!Y161/3)</f>
        <v>0.52948806065523868</v>
      </c>
      <c r="AA161" s="11">
        <f>'OddsRatio_working_3-way'!X161^(1/3)*COS(('OddsRatio_working_3-way'!Y161+2*PI())/3)</f>
        <v>-0.29971415577405947</v>
      </c>
      <c r="AB161" s="11">
        <f>'OddsRatio_working_3-way'!X161^(1/3)*COS(('OddsRatio_working_3-way'!Y161+4*PI())/3)</f>
        <v>-0.22977390488117916</v>
      </c>
      <c r="AC161" s="11">
        <f>'OddsRatio_working_3-way'!X161^(1/3)*SIN('OddsRatio_working_3-way'!Y161/3)</f>
        <v>4.0380022680194368E-2</v>
      </c>
      <c r="AD161" s="11">
        <f>'OddsRatio_working_3-way'!X161^(1/3)*SIN(('OddsRatio_working_3-way'!Y161+2*PI())/3)</f>
        <v>0.43836010018789529</v>
      </c>
      <c r="AE161" s="11">
        <f>'OddsRatio_working_3-way'!X161^(1/3)*SIN(('OddsRatio_working_3-way'!Y161+4*PI())/3)</f>
        <v>-0.4787401228680897</v>
      </c>
      <c r="AF161" s="11">
        <f>-'OddsRatio_working_3-way'!U161/(3*'OddsRatio_working_3-way'!X161^(1/3))*COS(('OddsRatio_working_3-way'!Y161)/3)</f>
        <v>0.52948806065523857</v>
      </c>
      <c r="AG161" s="11">
        <f>-'OddsRatio_working_3-way'!U161/(3*'OddsRatio_working_3-way'!X161^(1/3))*COS(('OddsRatio_working_3-way'!Y161+2*PI())/3)</f>
        <v>-0.29971415577405941</v>
      </c>
      <c r="AH161" s="11">
        <f>-'OddsRatio_working_3-way'!U161/(3*'OddsRatio_working_3-way'!X161^(1/3))*COS(('OddsRatio_working_3-way'!Y161+4*PI())/3)</f>
        <v>-0.2297739048811791</v>
      </c>
      <c r="AI161" s="11">
        <f>'OddsRatio_working_3-way'!U161/(3*'OddsRatio_working_3-way'!X161^(1/3))*SIN(('OddsRatio_working_3-way'!Y161)/3)</f>
        <v>-4.0380022680194354E-2</v>
      </c>
      <c r="AJ161" s="11">
        <f>'OddsRatio_working_3-way'!U161/(3*'OddsRatio_working_3-way'!X161^(1/3))*SIN(('OddsRatio_working_3-way'!Y161+2*PI())/3)</f>
        <v>-0.43836010018789517</v>
      </c>
      <c r="AK161" s="11">
        <f>'OddsRatio_working_3-way'!U161/(3*'OddsRatio_working_3-way'!X161^(1/3))*SIN(('OddsRatio_working_3-way'!Y161+4*PI())/3)</f>
        <v>0.47874012286808959</v>
      </c>
      <c r="AL161" s="11">
        <f>'OddsRatio_working_3-way'!Z161+'OddsRatio_working_3-way'!AF161</f>
        <v>1.0589761213104771</v>
      </c>
      <c r="AM161" s="11">
        <f>'OddsRatio_working_3-way'!AA161+'OddsRatio_working_3-way'!AG161</f>
        <v>-0.59942831154811893</v>
      </c>
      <c r="AN161" s="11">
        <f>'OddsRatio_working_3-way'!AB161+'OddsRatio_working_3-way'!AH161</f>
        <v>-0.45954780976235826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1.0589761213104771</v>
      </c>
      <c r="AS161" s="11">
        <f>IF(('OddsRatio_working_3-way'!X161=0),IF(Q161&gt;0,-Q161^(1/3),(-Q161)^(1/3)),'OddsRatio_working_3-way'!AM161-'OddsRatio_working_3-way'!R161/3)</f>
        <v>-0.59942831154811893</v>
      </c>
      <c r="AT161" s="11">
        <f>IF(('OddsRatio_working_3-way'!X161=0),IF(Q161&gt;0,-Q161^(1/3),(-Q161)^(1/3)),'OddsRatio_working_3-way'!AN161-'OddsRatio_working_3-way'!R161/3)</f>
        <v>-0.45954780976235826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IF('True_Odds_Calculator_3-way'!A161="","",'True_Odds_Calculator_3-way'!A161)</f>
        <v>2.34</v>
      </c>
      <c r="B162" s="4">
        <f>IF('True_Odds_Calculator_3-way'!B161="","",'True_Odds_Calculator_3-way'!B161)</f>
        <v>3.33</v>
      </c>
      <c r="C162" s="4">
        <f>IF('True_Odds_Calculator_3-way'!C161="","",'True_Odds_Calculator_3-way'!C161)</f>
        <v>3.22</v>
      </c>
      <c r="D162" s="9">
        <f t="shared" si="39"/>
        <v>0.41331042225075604</v>
      </c>
      <c r="E162" s="9">
        <f t="shared" si="40"/>
        <v>0.28833268735013723</v>
      </c>
      <c r="F162" s="9">
        <f t="shared" si="41"/>
        <v>0.29835689039910684</v>
      </c>
      <c r="G162" s="9">
        <f t="shared" si="42"/>
        <v>1.0593201127428133</v>
      </c>
      <c r="H162" s="9">
        <f t="shared" si="43"/>
        <v>2.4194889510753699</v>
      </c>
      <c r="I162" s="9">
        <f t="shared" si="44"/>
        <v>3.4682158626907551</v>
      </c>
      <c r="J162" s="9">
        <f t="shared" si="45"/>
        <v>3.3516906502890458</v>
      </c>
      <c r="K162" s="11">
        <f t="shared" si="46"/>
        <v>0.42735042735042739</v>
      </c>
      <c r="L162" s="11">
        <f t="shared" si="47"/>
        <v>0.3003003003003003</v>
      </c>
      <c r="M162" s="11">
        <f t="shared" si="48"/>
        <v>0.3105590062111801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-0.27624710233405891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0.23474661155820575</v>
      </c>
      <c r="Q162" s="11">
        <f>2*'OddsRatio_working_3-way'!K162*'OddsRatio_working_3-way'!L162*'OddsRatio_working_3-way'!M162</f>
        <v>7.9710224637760868E-2</v>
      </c>
      <c r="R162" s="11">
        <f t="shared" si="49"/>
        <v>0</v>
      </c>
      <c r="S162" s="11">
        <f t="shared" si="50"/>
        <v>-0.84977040329035691</v>
      </c>
      <c r="T162" s="11">
        <f t="shared" si="51"/>
        <v>-0.28854682624460337</v>
      </c>
      <c r="U162" s="11">
        <f>'OddsRatio_working_3-way'!S162-'OddsRatio_working_3-way'!R162^2/3</f>
        <v>-0.84977040329035691</v>
      </c>
      <c r="V162" s="11">
        <f>'OddsRatio_working_3-way'!S162*'OddsRatio_working_3-way'!R162/3-2*'OddsRatio_working_3-way'!R162^3/27-'OddsRatio_working_3-way'!T162</f>
        <v>0.28854682624460337</v>
      </c>
      <c r="W162" s="11">
        <f>'OddsRatio_working_3-way'!V162^2+4*'OddsRatio_working_3-way'!U162^3/27</f>
        <v>-7.6485044037371552E-3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0.15075458147231419</v>
      </c>
      <c r="Y162" s="11">
        <f>IF('OddsRatio_working_3-way'!W162&gt;=0,IF('OddsRatio_working_3-way'!V162+SQRT('OddsRatio_working_3-way'!W162)&gt;0,0,PI()),ACOS('OddsRatio_working_3-way'!V162/(2*'OddsRatio_working_3-way'!X162)))</f>
        <v>0.29428946475754736</v>
      </c>
      <c r="Z162" s="11">
        <f>'OddsRatio_working_3-way'!X162^(1/3)*COS('OddsRatio_working_3-way'!Y162/3)</f>
        <v>0.52966005637140678</v>
      </c>
      <c r="AA162" s="11">
        <f>'OddsRatio_working_3-way'!X162^(1/3)*COS(('OddsRatio_working_3-way'!Y162+2*PI())/3)</f>
        <v>-0.30997168672931358</v>
      </c>
      <c r="AB162" s="11">
        <f>'OddsRatio_working_3-way'!X162^(1/3)*COS(('OddsRatio_working_3-way'!Y162+4*PI())/3)</f>
        <v>-0.21968836964209337</v>
      </c>
      <c r="AC162" s="11">
        <f>'OddsRatio_working_3-way'!X162^(1/3)*SIN('OddsRatio_working_3-way'!Y162/3)</f>
        <v>5.2125097423639161E-2</v>
      </c>
      <c r="AD162" s="11">
        <f>'OddsRatio_working_3-way'!X162^(1/3)*SIN(('OddsRatio_working_3-way'!Y162+2*PI())/3)</f>
        <v>0.43263651547571663</v>
      </c>
      <c r="AE162" s="11">
        <f>'OddsRatio_working_3-way'!X162^(1/3)*SIN(('OddsRatio_working_3-way'!Y162+4*PI())/3)</f>
        <v>-0.48476161289935554</v>
      </c>
      <c r="AF162" s="11">
        <f>-'OddsRatio_working_3-way'!U162/(3*'OddsRatio_working_3-way'!X162^(1/3))*COS(('OddsRatio_working_3-way'!Y162)/3)</f>
        <v>0.52966005637140656</v>
      </c>
      <c r="AG162" s="11">
        <f>-'OddsRatio_working_3-way'!U162/(3*'OddsRatio_working_3-way'!X162^(1/3))*COS(('OddsRatio_working_3-way'!Y162+2*PI())/3)</f>
        <v>-0.30997168672931347</v>
      </c>
      <c r="AH162" s="11">
        <f>-'OddsRatio_working_3-way'!U162/(3*'OddsRatio_working_3-way'!X162^(1/3))*COS(('OddsRatio_working_3-way'!Y162+4*PI())/3)</f>
        <v>-0.21968836964209326</v>
      </c>
      <c r="AI162" s="11">
        <f>'OddsRatio_working_3-way'!U162/(3*'OddsRatio_working_3-way'!X162^(1/3))*SIN(('OddsRatio_working_3-way'!Y162)/3)</f>
        <v>-5.2125097423639133E-2</v>
      </c>
      <c r="AJ162" s="11">
        <f>'OddsRatio_working_3-way'!U162/(3*'OddsRatio_working_3-way'!X162^(1/3))*SIN(('OddsRatio_working_3-way'!Y162+2*PI())/3)</f>
        <v>-0.43263651547571647</v>
      </c>
      <c r="AK162" s="11">
        <f>'OddsRatio_working_3-way'!U162/(3*'OddsRatio_working_3-way'!X162^(1/3))*SIN(('OddsRatio_working_3-way'!Y162+4*PI())/3)</f>
        <v>0.48476161289935538</v>
      </c>
      <c r="AL162" s="11">
        <f>'OddsRatio_working_3-way'!Z162+'OddsRatio_working_3-way'!AF162</f>
        <v>1.0593201127428133</v>
      </c>
      <c r="AM162" s="11">
        <f>'OddsRatio_working_3-way'!AA162+'OddsRatio_working_3-way'!AG162</f>
        <v>-0.61994337345862705</v>
      </c>
      <c r="AN162" s="11">
        <f>'OddsRatio_working_3-way'!AB162+'OddsRatio_working_3-way'!AH162</f>
        <v>-0.43937673928418663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1.0593201127428133</v>
      </c>
      <c r="AS162" s="11">
        <f>IF(('OddsRatio_working_3-way'!X162=0),IF(Q162&gt;0,-Q162^(1/3),(-Q162)^(1/3)),'OddsRatio_working_3-way'!AM162-'OddsRatio_working_3-way'!R162/3)</f>
        <v>-0.61994337345862705</v>
      </c>
      <c r="AT162" s="11">
        <f>IF(('OddsRatio_working_3-way'!X162=0),IF(Q162&gt;0,-Q162^(1/3),(-Q162)^(1/3)),'OddsRatio_working_3-way'!AN162-'OddsRatio_working_3-way'!R162/3)</f>
        <v>-0.43937673928418663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IF('True_Odds_Calculator_3-way'!A162="","",'True_Odds_Calculator_3-way'!A162)</f>
        <v>1.48</v>
      </c>
      <c r="B163" s="4">
        <f>IF('True_Odds_Calculator_3-way'!B162="","",'True_Odds_Calculator_3-way'!B162)</f>
        <v>4.5599999999999996</v>
      </c>
      <c r="C163" s="4">
        <f>IF('True_Odds_Calculator_3-way'!C162="","",'True_Odds_Calculator_3-way'!C162)</f>
        <v>6.72</v>
      </c>
      <c r="D163" s="9">
        <f t="shared" si="39"/>
        <v>0.65667489646444166</v>
      </c>
      <c r="E163" s="9">
        <f t="shared" si="40"/>
        <v>0.20501852423909164</v>
      </c>
      <c r="F163" s="9">
        <f t="shared" si="41"/>
        <v>0.13830657929646684</v>
      </c>
      <c r="G163" s="9">
        <f t="shared" si="42"/>
        <v>1.0892157385895704</v>
      </c>
      <c r="H163" s="9">
        <f t="shared" si="43"/>
        <v>1.5228235545229938</v>
      </c>
      <c r="I163" s="9">
        <f t="shared" si="44"/>
        <v>4.8776080293788704</v>
      </c>
      <c r="J163" s="9">
        <f t="shared" si="45"/>
        <v>7.2303140247323423</v>
      </c>
      <c r="K163" s="11">
        <f t="shared" si="46"/>
        <v>0.67567567567567566</v>
      </c>
      <c r="L163" s="11">
        <f t="shared" si="47"/>
        <v>0.2192982456140351</v>
      </c>
      <c r="M163" s="11">
        <f t="shared" si="48"/>
        <v>0.14880952380952381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-0.21552191289033407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0.21520580731107047</v>
      </c>
      <c r="Q163" s="11">
        <f>2*'OddsRatio_working_3-way'!K163*'OddsRatio_working_3-way'!L163*'OddsRatio_working_3-way'!M163</f>
        <v>4.4099550678498044E-2</v>
      </c>
      <c r="R163" s="11">
        <f t="shared" si="49"/>
        <v>0</v>
      </c>
      <c r="S163" s="11">
        <f t="shared" si="50"/>
        <v>-0.99853330190408784</v>
      </c>
      <c r="T163" s="11">
        <f t="shared" si="51"/>
        <v>-0.20461747989837864</v>
      </c>
      <c r="U163" s="11">
        <f>'OddsRatio_working_3-way'!S163-'OddsRatio_working_3-way'!R163^2/3</f>
        <v>-0.99853330190408784</v>
      </c>
      <c r="V163" s="11">
        <f>'OddsRatio_working_3-way'!S163*'OddsRatio_working_3-way'!R163/3-2*'OddsRatio_working_3-way'!R163^3/27-'OddsRatio_working_3-way'!T163</f>
        <v>0.20461747989837864</v>
      </c>
      <c r="W163" s="11">
        <f>'OddsRatio_working_3-way'!V163^2+4*'OddsRatio_working_3-way'!U163^3/27</f>
        <v>-0.10562892487070497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0.19202684574732537</v>
      </c>
      <c r="Y163" s="11">
        <f>IF('OddsRatio_working_3-way'!W163&gt;=0,IF('OddsRatio_working_3-way'!V163+SQRT('OddsRatio_working_3-way'!W163)&gt;0,0,PI()),ACOS('OddsRatio_working_3-way'!V163/(2*'OddsRatio_working_3-way'!X163)))</f>
        <v>1.008909912587558</v>
      </c>
      <c r="Z163" s="11">
        <f>'OddsRatio_working_3-way'!X163^(1/3)*COS('OddsRatio_working_3-way'!Y163/3)</f>
        <v>0.54460786929478533</v>
      </c>
      <c r="AA163" s="11">
        <f>'OddsRatio_working_3-way'!X163^(1/3)*COS(('OddsRatio_working_3-way'!Y163+2*PI())/3)</f>
        <v>-0.43718275985750749</v>
      </c>
      <c r="AB163" s="11">
        <f>'OddsRatio_working_3-way'!X163^(1/3)*COS(('OddsRatio_working_3-way'!Y163+4*PI())/3)</f>
        <v>-0.1074251094372777</v>
      </c>
      <c r="AC163" s="11">
        <f>'OddsRatio_working_3-way'!X163^(1/3)*SIN('OddsRatio_working_3-way'!Y163/3)</f>
        <v>0.19038566823745806</v>
      </c>
      <c r="AD163" s="11">
        <f>'OddsRatio_working_3-way'!X163^(1/3)*SIN(('OddsRatio_working_3-way'!Y163+2*PI())/3)</f>
        <v>0.37645141579147012</v>
      </c>
      <c r="AE163" s="11">
        <f>'OddsRatio_working_3-way'!X163^(1/3)*SIN(('OddsRatio_working_3-way'!Y163+4*PI())/3)</f>
        <v>-0.5668370840289283</v>
      </c>
      <c r="AF163" s="11">
        <f>-'OddsRatio_working_3-way'!U163/(3*'OddsRatio_working_3-way'!X163^(1/3))*COS(('OddsRatio_working_3-way'!Y163)/3)</f>
        <v>0.54460786929478511</v>
      </c>
      <c r="AG163" s="11">
        <f>-'OddsRatio_working_3-way'!U163/(3*'OddsRatio_working_3-way'!X163^(1/3))*COS(('OddsRatio_working_3-way'!Y163+2*PI())/3)</f>
        <v>-0.43718275985750732</v>
      </c>
      <c r="AH163" s="11">
        <f>-'OddsRatio_working_3-way'!U163/(3*'OddsRatio_working_3-way'!X163^(1/3))*COS(('OddsRatio_working_3-way'!Y163+4*PI())/3)</f>
        <v>-0.10742510943727766</v>
      </c>
      <c r="AI163" s="11">
        <f>'OddsRatio_working_3-way'!U163/(3*'OddsRatio_working_3-way'!X163^(1/3))*SIN(('OddsRatio_working_3-way'!Y163)/3)</f>
        <v>-0.19038566823745798</v>
      </c>
      <c r="AJ163" s="11">
        <f>'OddsRatio_working_3-way'!U163/(3*'OddsRatio_working_3-way'!X163^(1/3))*SIN(('OddsRatio_working_3-way'!Y163+2*PI())/3)</f>
        <v>-0.37645141579147001</v>
      </c>
      <c r="AK163" s="11">
        <f>'OddsRatio_working_3-way'!U163/(3*'OddsRatio_working_3-way'!X163^(1/3))*SIN(('OddsRatio_working_3-way'!Y163+4*PI())/3)</f>
        <v>0.56683708402892807</v>
      </c>
      <c r="AL163" s="11">
        <f>'OddsRatio_working_3-way'!Z163+'OddsRatio_working_3-way'!AF163</f>
        <v>1.0892157385895704</v>
      </c>
      <c r="AM163" s="11">
        <f>'OddsRatio_working_3-way'!AA163+'OddsRatio_working_3-way'!AG163</f>
        <v>-0.87436551971501486</v>
      </c>
      <c r="AN163" s="11">
        <f>'OddsRatio_working_3-way'!AB163+'OddsRatio_working_3-way'!AH163</f>
        <v>-0.21485021887455535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1.0892157385895704</v>
      </c>
      <c r="AS163" s="11">
        <f>IF(('OddsRatio_working_3-way'!X163=0),IF(Q163&gt;0,-Q163^(1/3),(-Q163)^(1/3)),'OddsRatio_working_3-way'!AM163-'OddsRatio_working_3-way'!R163/3)</f>
        <v>-0.87436551971501486</v>
      </c>
      <c r="AT163" s="11">
        <f>IF(('OddsRatio_working_3-way'!X163=0),IF(Q163&gt;0,-Q163^(1/3),(-Q163)^(1/3)),'OddsRatio_working_3-way'!AN163-'OddsRatio_working_3-way'!R163/3)</f>
        <v>-0.21485021887455535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IF('True_Odds_Calculator_3-way'!A163="","",'True_Odds_Calculator_3-way'!A163)</f>
        <v>2.59</v>
      </c>
      <c r="B164" s="4">
        <f>IF('True_Odds_Calculator_3-way'!B163="","",'True_Odds_Calculator_3-way'!B163)</f>
        <v>3.61</v>
      </c>
      <c r="C164" s="4">
        <f>IF('True_Odds_Calculator_3-way'!C163="","",'True_Odds_Calculator_3-way'!C163)</f>
        <v>2.66</v>
      </c>
      <c r="D164" s="9">
        <f t="shared" si="39"/>
        <v>0.37229658218138184</v>
      </c>
      <c r="E164" s="9">
        <f t="shared" si="40"/>
        <v>0.2654184861334668</v>
      </c>
      <c r="F164" s="9">
        <f t="shared" si="41"/>
        <v>0.36228493168515119</v>
      </c>
      <c r="G164" s="9">
        <f t="shared" si="42"/>
        <v>1.0603965834769808</v>
      </c>
      <c r="H164" s="9">
        <f t="shared" si="43"/>
        <v>2.6860305677284</v>
      </c>
      <c r="I164" s="9">
        <f t="shared" si="44"/>
        <v>3.7676350828749201</v>
      </c>
      <c r="J164" s="9">
        <f t="shared" si="45"/>
        <v>2.7602583285717883</v>
      </c>
      <c r="K164" s="11">
        <f t="shared" si="46"/>
        <v>0.38610038610038611</v>
      </c>
      <c r="L164" s="11">
        <f t="shared" si="47"/>
        <v>0.2770083102493075</v>
      </c>
      <c r="M164" s="11">
        <f t="shared" si="48"/>
        <v>0.37593984962406013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-0.27698555257757973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0.23561829739323339</v>
      </c>
      <c r="Q164" s="11">
        <f>2*'OddsRatio_working_3-way'!K164*'OddsRatio_working_3-way'!L164*'OddsRatio_working_3-way'!M164</f>
        <v>8.0415801158100125E-2</v>
      </c>
      <c r="R164" s="11">
        <f t="shared" si="49"/>
        <v>0</v>
      </c>
      <c r="S164" s="11">
        <f t="shared" si="50"/>
        <v>-0.85065193906545011</v>
      </c>
      <c r="T164" s="11">
        <f t="shared" si="51"/>
        <v>-0.29032489387899318</v>
      </c>
      <c r="U164" s="11">
        <f>'OddsRatio_working_3-way'!S164-'OddsRatio_working_3-way'!R164^2/3</f>
        <v>-0.85065193906545011</v>
      </c>
      <c r="V164" s="11">
        <f>'OddsRatio_working_3-way'!S164*'OddsRatio_working_3-way'!R164/3-2*'OddsRatio_working_3-way'!R164^3/27-'OddsRatio_working_3-way'!T164</f>
        <v>0.29032489387899318</v>
      </c>
      <c r="W164" s="11">
        <f>'OddsRatio_working_3-way'!V164^2+4*'OddsRatio_working_3-way'!U164^3/27</f>
        <v>-6.9024429591947739E-3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0.15098922723578942</v>
      </c>
      <c r="Y164" s="11">
        <f>IF('OddsRatio_working_3-way'!W164&gt;=0,IF('OddsRatio_working_3-way'!V164+SQRT('OddsRatio_working_3-way'!W164)&gt;0,0,PI()),ACOS('OddsRatio_working_3-way'!V164/(2*'OddsRatio_working_3-way'!X164)))</f>
        <v>0.27871668621401535</v>
      </c>
      <c r="Z164" s="11">
        <f>'OddsRatio_working_3-way'!X164^(1/3)*COS('OddsRatio_working_3-way'!Y164/3)</f>
        <v>0.53019829173849042</v>
      </c>
      <c r="AA164" s="11">
        <f>'OddsRatio_working_3-way'!X164^(1/3)*COS(('OddsRatio_working_3-way'!Y164+2*PI())/3)</f>
        <v>-0.3078813073919231</v>
      </c>
      <c r="AB164" s="11">
        <f>'OddsRatio_working_3-way'!X164^(1/3)*COS(('OddsRatio_working_3-way'!Y164+4*PI())/3)</f>
        <v>-0.22231698434656752</v>
      </c>
      <c r="AC164" s="11">
        <f>'OddsRatio_working_3-way'!X164^(1/3)*SIN('OddsRatio_working_3-way'!Y164/3)</f>
        <v>4.9400584943264117E-2</v>
      </c>
      <c r="AD164" s="11">
        <f>'OddsRatio_working_3-way'!X164^(1/3)*SIN(('OddsRatio_working_3-way'!Y164+2*PI())/3)</f>
        <v>0.43446489721701365</v>
      </c>
      <c r="AE164" s="11">
        <f>'OddsRatio_working_3-way'!X164^(1/3)*SIN(('OddsRatio_working_3-way'!Y164+4*PI())/3)</f>
        <v>-0.48386548216027786</v>
      </c>
      <c r="AF164" s="11">
        <f>-'OddsRatio_working_3-way'!U164/(3*'OddsRatio_working_3-way'!X164^(1/3))*COS(('OddsRatio_working_3-way'!Y164)/3)</f>
        <v>0.53019829173849031</v>
      </c>
      <c r="AG164" s="11">
        <f>-'OddsRatio_working_3-way'!U164/(3*'OddsRatio_working_3-way'!X164^(1/3))*COS(('OddsRatio_working_3-way'!Y164+2*PI())/3)</f>
        <v>-0.30788130739192299</v>
      </c>
      <c r="AH164" s="11">
        <f>-'OddsRatio_working_3-way'!U164/(3*'OddsRatio_working_3-way'!X164^(1/3))*COS(('OddsRatio_working_3-way'!Y164+4*PI())/3)</f>
        <v>-0.22231698434656746</v>
      </c>
      <c r="AI164" s="11">
        <f>'OddsRatio_working_3-way'!U164/(3*'OddsRatio_working_3-way'!X164^(1/3))*SIN(('OddsRatio_working_3-way'!Y164)/3)</f>
        <v>-4.940058494326411E-2</v>
      </c>
      <c r="AJ164" s="11">
        <f>'OddsRatio_working_3-way'!U164/(3*'OddsRatio_working_3-way'!X164^(1/3))*SIN(('OddsRatio_working_3-way'!Y164+2*PI())/3)</f>
        <v>-0.43446489721701359</v>
      </c>
      <c r="AK164" s="11">
        <f>'OddsRatio_working_3-way'!U164/(3*'OddsRatio_working_3-way'!X164^(1/3))*SIN(('OddsRatio_working_3-way'!Y164+4*PI())/3)</f>
        <v>0.48386548216027775</v>
      </c>
      <c r="AL164" s="11">
        <f>'OddsRatio_working_3-way'!Z164+'OddsRatio_working_3-way'!AF164</f>
        <v>1.0603965834769808</v>
      </c>
      <c r="AM164" s="11">
        <f>'OddsRatio_working_3-way'!AA164+'OddsRatio_working_3-way'!AG164</f>
        <v>-0.61576261478384609</v>
      </c>
      <c r="AN164" s="11">
        <f>'OddsRatio_working_3-way'!AB164+'OddsRatio_working_3-way'!AH164</f>
        <v>-0.44463396869313498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1.0603965834769808</v>
      </c>
      <c r="AS164" s="11">
        <f>IF(('OddsRatio_working_3-way'!X164=0),IF(Q164&gt;0,-Q164^(1/3),(-Q164)^(1/3)),'OddsRatio_working_3-way'!AM164-'OddsRatio_working_3-way'!R164/3)</f>
        <v>-0.61576261478384609</v>
      </c>
      <c r="AT164" s="11">
        <f>IF(('OddsRatio_working_3-way'!X164=0),IF(Q164&gt;0,-Q164^(1/3),(-Q164)^(1/3)),'OddsRatio_working_3-way'!AN164-'OddsRatio_working_3-way'!R164/3)</f>
        <v>-0.44463396869313498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IF('True_Odds_Calculator_3-way'!A164="","",'True_Odds_Calculator_3-way'!A164)</f>
        <v>3.4</v>
      </c>
      <c r="B165" s="4">
        <f>IF('True_Odds_Calculator_3-way'!B164="","",'True_Odds_Calculator_3-way'!B164)</f>
        <v>3.49</v>
      </c>
      <c r="C165" s="4">
        <f>IF('True_Odds_Calculator_3-way'!C164="","",'True_Odds_Calculator_3-way'!C164)</f>
        <v>2.1800000000000002</v>
      </c>
      <c r="D165" s="9">
        <f t="shared" si="39"/>
        <v>0.28178488948305708</v>
      </c>
      <c r="E165" s="9">
        <f t="shared" si="40"/>
        <v>0.27439460139677813</v>
      </c>
      <c r="F165" s="9">
        <f t="shared" si="41"/>
        <v>0.4438205091201648</v>
      </c>
      <c r="G165" s="9">
        <f t="shared" si="42"/>
        <v>1.0620026382455103</v>
      </c>
      <c r="H165" s="9">
        <f t="shared" si="43"/>
        <v>3.5488063317892253</v>
      </c>
      <c r="I165" s="9">
        <f t="shared" si="44"/>
        <v>3.6443865692313206</v>
      </c>
      <c r="J165" s="9">
        <f t="shared" si="45"/>
        <v>2.2531631131297023</v>
      </c>
      <c r="K165" s="11">
        <f t="shared" si="46"/>
        <v>0.29411764705882354</v>
      </c>
      <c r="L165" s="11">
        <f t="shared" si="47"/>
        <v>0.28653295128939826</v>
      </c>
      <c r="M165" s="11">
        <f t="shared" si="48"/>
        <v>0.4587155963302752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-0.27260370776422349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0.23465394149037336</v>
      </c>
      <c r="Q165" s="11">
        <f>2*'OddsRatio_working_3-way'!K165*'OddsRatio_working_3-way'!L165*'OddsRatio_working_3-way'!M165</f>
        <v>7.7315960952347065E-2</v>
      </c>
      <c r="R165" s="11">
        <f t="shared" si="49"/>
        <v>0</v>
      </c>
      <c r="S165" s="11">
        <f t="shared" si="50"/>
        <v>-0.86078778390397714</v>
      </c>
      <c r="T165" s="11">
        <f t="shared" si="51"/>
        <v>-0.28362035713475359</v>
      </c>
      <c r="U165" s="11">
        <f>'OddsRatio_working_3-way'!S165-'OddsRatio_working_3-way'!R165^2/3</f>
        <v>-0.86078778390397714</v>
      </c>
      <c r="V165" s="11">
        <f>'OddsRatio_working_3-way'!S165*'OddsRatio_working_3-way'!R165/3-2*'OddsRatio_working_3-way'!R165^3/27-'OddsRatio_working_3-way'!T165</f>
        <v>0.28362035713475359</v>
      </c>
      <c r="W165" s="11">
        <f>'OddsRatio_working_3-way'!V165^2+4*'OddsRatio_working_3-way'!U165^3/27</f>
        <v>-1.4049202140535968E-2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0.15369589220420071</v>
      </c>
      <c r="Y165" s="11">
        <f>IF('OddsRatio_working_3-way'!W165&gt;=0,IF('OddsRatio_working_3-way'!V165+SQRT('OddsRatio_working_3-way'!W165)&gt;0,0,PI()),ACOS('OddsRatio_working_3-way'!V165/(2*'OddsRatio_working_3-way'!X165)))</f>
        <v>0.39585470317383042</v>
      </c>
      <c r="Z165" s="11">
        <f>'OddsRatio_working_3-way'!X165^(1/3)*COS('OddsRatio_working_3-way'!Y165/3)</f>
        <v>0.53100131912275517</v>
      </c>
      <c r="AA165" s="11">
        <f>'OddsRatio_working_3-way'!X165^(1/3)*COS(('OddsRatio_working_3-way'!Y165+2*PI())/3)</f>
        <v>-0.32653462791847165</v>
      </c>
      <c r="AB165" s="11">
        <f>'OddsRatio_working_3-way'!X165^(1/3)*COS(('OddsRatio_working_3-way'!Y165+4*PI())/3)</f>
        <v>-0.20446669120428362</v>
      </c>
      <c r="AC165" s="11">
        <f>'OddsRatio_working_3-way'!X165^(1/3)*SIN('OddsRatio_working_3-way'!Y165/3)</f>
        <v>7.0475956121358721E-2</v>
      </c>
      <c r="AD165" s="11">
        <f>'OddsRatio_working_3-way'!X165^(1/3)*SIN(('OddsRatio_working_3-way'!Y165+2*PI())/3)</f>
        <v>0.42462265374267422</v>
      </c>
      <c r="AE165" s="11">
        <f>'OddsRatio_working_3-way'!X165^(1/3)*SIN(('OddsRatio_working_3-way'!Y165+4*PI())/3)</f>
        <v>-0.49509860986403287</v>
      </c>
      <c r="AF165" s="11">
        <f>-'OddsRatio_working_3-way'!U165/(3*'OddsRatio_working_3-way'!X165^(1/3))*COS(('OddsRatio_working_3-way'!Y165)/3)</f>
        <v>0.53100131912275517</v>
      </c>
      <c r="AG165" s="11">
        <f>-'OddsRatio_working_3-way'!U165/(3*'OddsRatio_working_3-way'!X165^(1/3))*COS(('OddsRatio_working_3-way'!Y165+2*PI())/3)</f>
        <v>-0.32653462791847165</v>
      </c>
      <c r="AH165" s="11">
        <f>-'OddsRatio_working_3-way'!U165/(3*'OddsRatio_working_3-way'!X165^(1/3))*COS(('OddsRatio_working_3-way'!Y165+4*PI())/3)</f>
        <v>-0.20446669120428362</v>
      </c>
      <c r="AI165" s="11">
        <f>'OddsRatio_working_3-way'!U165/(3*'OddsRatio_working_3-way'!X165^(1/3))*SIN(('OddsRatio_working_3-way'!Y165)/3)</f>
        <v>-7.0475956121358721E-2</v>
      </c>
      <c r="AJ165" s="11">
        <f>'OddsRatio_working_3-way'!U165/(3*'OddsRatio_working_3-way'!X165^(1/3))*SIN(('OddsRatio_working_3-way'!Y165+2*PI())/3)</f>
        <v>-0.42462265374267422</v>
      </c>
      <c r="AK165" s="11">
        <f>'OddsRatio_working_3-way'!U165/(3*'OddsRatio_working_3-way'!X165^(1/3))*SIN(('OddsRatio_working_3-way'!Y165+4*PI())/3)</f>
        <v>0.49509860986403287</v>
      </c>
      <c r="AL165" s="11">
        <f>'OddsRatio_working_3-way'!Z165+'OddsRatio_working_3-way'!AF165</f>
        <v>1.0620026382455103</v>
      </c>
      <c r="AM165" s="11">
        <f>'OddsRatio_working_3-way'!AA165+'OddsRatio_working_3-way'!AG165</f>
        <v>-0.65306925583694331</v>
      </c>
      <c r="AN165" s="11">
        <f>'OddsRatio_working_3-way'!AB165+'OddsRatio_working_3-way'!AH165</f>
        <v>-0.40893338240856725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1.0620026382455103</v>
      </c>
      <c r="AS165" s="11">
        <f>IF(('OddsRatio_working_3-way'!X165=0),IF(Q165&gt;0,-Q165^(1/3),(-Q165)^(1/3)),'OddsRatio_working_3-way'!AM165-'OddsRatio_working_3-way'!R165/3)</f>
        <v>-0.65306925583694331</v>
      </c>
      <c r="AT165" s="11">
        <f>IF(('OddsRatio_working_3-way'!X165=0),IF(Q165&gt;0,-Q165^(1/3),(-Q165)^(1/3)),'OddsRatio_working_3-way'!AN165-'OddsRatio_working_3-way'!R165/3)</f>
        <v>-0.40893338240856725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IF('True_Odds_Calculator_3-way'!A165="","",'True_Odds_Calculator_3-way'!A165)</f>
        <v>3.33</v>
      </c>
      <c r="B166" s="4">
        <f>IF('True_Odds_Calculator_3-way'!B165="","",'True_Odds_Calculator_3-way'!B165)</f>
        <v>3.88</v>
      </c>
      <c r="C166" s="4">
        <f>IF('True_Odds_Calculator_3-way'!C165="","",'True_Odds_Calculator_3-way'!C165)</f>
        <v>2.08</v>
      </c>
      <c r="D166" s="9">
        <f t="shared" si="39"/>
        <v>0.28782022068328839</v>
      </c>
      <c r="E166" s="9">
        <f t="shared" si="40"/>
        <v>0.24639798306088093</v>
      </c>
      <c r="F166" s="9">
        <f t="shared" si="41"/>
        <v>0.46578179625583088</v>
      </c>
      <c r="G166" s="9">
        <f t="shared" si="42"/>
        <v>1.0619704095877116</v>
      </c>
      <c r="H166" s="9">
        <f t="shared" si="43"/>
        <v>3.4743910543393683</v>
      </c>
      <c r="I166" s="9">
        <f t="shared" si="44"/>
        <v>4.0584747796126086</v>
      </c>
      <c r="J166" s="9">
        <f t="shared" si="45"/>
        <v>2.1469280423547286</v>
      </c>
      <c r="K166" s="11">
        <f t="shared" si="46"/>
        <v>0.3003003003003003</v>
      </c>
      <c r="L166" s="11">
        <f t="shared" si="47"/>
        <v>0.25773195876288663</v>
      </c>
      <c r="M166" s="11">
        <f t="shared" si="48"/>
        <v>0.48076923076923073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-0.2696701459588059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0.2340514582782624</v>
      </c>
      <c r="Q166" s="11">
        <f>2*'OddsRatio_working_3-way'!K166*'OddsRatio_working_3-way'!L166*'OddsRatio_working_3-way'!M166</f>
        <v>7.4420177512961011E-2</v>
      </c>
      <c r="R166" s="11">
        <f t="shared" si="49"/>
        <v>0</v>
      </c>
      <c r="S166" s="11">
        <f t="shared" si="50"/>
        <v>-0.86791757183984131</v>
      </c>
      <c r="T166" s="11">
        <f t="shared" si="51"/>
        <v>-0.27596743142761249</v>
      </c>
      <c r="U166" s="11">
        <f>'OddsRatio_working_3-way'!S166-'OddsRatio_working_3-way'!R166^2/3</f>
        <v>-0.86791757183984131</v>
      </c>
      <c r="V166" s="11">
        <f>'OddsRatio_working_3-way'!S166*'OddsRatio_working_3-way'!R166/3-2*'OddsRatio_working_3-way'!R166^3/27-'OddsRatio_working_3-way'!T166</f>
        <v>0.27596743142761249</v>
      </c>
      <c r="W166" s="11">
        <f>'OddsRatio_working_3-way'!V166^2+4*'OddsRatio_working_3-way'!U166^3/27</f>
        <v>-2.0699123403045028E-2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0.15560940412760971</v>
      </c>
      <c r="Y166" s="11">
        <f>IF('OddsRatio_working_3-way'!W166&gt;=0,IF('OddsRatio_working_3-way'!V166+SQRT('OddsRatio_working_3-way'!W166)&gt;0,0,PI()),ACOS('OddsRatio_working_3-way'!V166/(2*'OddsRatio_working_3-way'!X166)))</f>
        <v>0.48057075998571963</v>
      </c>
      <c r="Z166" s="11">
        <f>'OddsRatio_working_3-way'!X166^(1/3)*COS('OddsRatio_working_3-way'!Y166/3)</f>
        <v>0.5309852047938558</v>
      </c>
      <c r="AA166" s="11">
        <f>'OddsRatio_working_3-way'!X166^(1/3)*COS(('OddsRatio_working_3-way'!Y166+2*PI())/3)</f>
        <v>-0.33979217963314484</v>
      </c>
      <c r="AB166" s="11">
        <f>'OddsRatio_working_3-way'!X166^(1/3)*COS(('OddsRatio_working_3-way'!Y166+4*PI())/3)</f>
        <v>-0.1911930251607111</v>
      </c>
      <c r="AC166" s="11">
        <f>'OddsRatio_working_3-way'!X166^(1/3)*SIN('OddsRatio_working_3-way'!Y166/3)</f>
        <v>8.5793761836010535E-2</v>
      </c>
      <c r="AD166" s="11">
        <f>'OddsRatio_working_3-way'!X166^(1/3)*SIN(('OddsRatio_working_3-way'!Y166+2*PI())/3)</f>
        <v>0.4169497954671566</v>
      </c>
      <c r="AE166" s="11">
        <f>'OddsRatio_working_3-way'!X166^(1/3)*SIN(('OddsRatio_working_3-way'!Y166+4*PI())/3)</f>
        <v>-0.502743557303167</v>
      </c>
      <c r="AF166" s="11">
        <f>-'OddsRatio_working_3-way'!U166/(3*'OddsRatio_working_3-way'!X166^(1/3))*COS(('OddsRatio_working_3-way'!Y166)/3)</f>
        <v>0.5309852047938558</v>
      </c>
      <c r="AG166" s="11">
        <f>-'OddsRatio_working_3-way'!U166/(3*'OddsRatio_working_3-way'!X166^(1/3))*COS(('OddsRatio_working_3-way'!Y166+2*PI())/3)</f>
        <v>-0.33979217963314484</v>
      </c>
      <c r="AH166" s="11">
        <f>-'OddsRatio_working_3-way'!U166/(3*'OddsRatio_working_3-way'!X166^(1/3))*COS(('OddsRatio_working_3-way'!Y166+4*PI())/3)</f>
        <v>-0.1911930251607111</v>
      </c>
      <c r="AI166" s="11">
        <f>'OddsRatio_working_3-way'!U166/(3*'OddsRatio_working_3-way'!X166^(1/3))*SIN(('OddsRatio_working_3-way'!Y166)/3)</f>
        <v>-8.5793761836010535E-2</v>
      </c>
      <c r="AJ166" s="11">
        <f>'OddsRatio_working_3-way'!U166/(3*'OddsRatio_working_3-way'!X166^(1/3))*SIN(('OddsRatio_working_3-way'!Y166+2*PI())/3)</f>
        <v>-0.4169497954671566</v>
      </c>
      <c r="AK166" s="11">
        <f>'OddsRatio_working_3-way'!U166/(3*'OddsRatio_working_3-way'!X166^(1/3))*SIN(('OddsRatio_working_3-way'!Y166+4*PI())/3)</f>
        <v>0.502743557303167</v>
      </c>
      <c r="AL166" s="11">
        <f>'OddsRatio_working_3-way'!Z166+'OddsRatio_working_3-way'!AF166</f>
        <v>1.0619704095877116</v>
      </c>
      <c r="AM166" s="11">
        <f>'OddsRatio_working_3-way'!AA166+'OddsRatio_working_3-way'!AG166</f>
        <v>-0.67958435926628968</v>
      </c>
      <c r="AN166" s="11">
        <f>'OddsRatio_working_3-way'!AB166+'OddsRatio_working_3-way'!AH166</f>
        <v>-0.3823860503214222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1.0619704095877116</v>
      </c>
      <c r="AS166" s="11">
        <f>IF(('OddsRatio_working_3-way'!X166=0),IF(Q166&gt;0,-Q166^(1/3),(-Q166)^(1/3)),'OddsRatio_working_3-way'!AM166-'OddsRatio_working_3-way'!R166/3)</f>
        <v>-0.67958435926628968</v>
      </c>
      <c r="AT166" s="11">
        <f>IF(('OddsRatio_working_3-way'!X166=0),IF(Q166&gt;0,-Q166^(1/3),(-Q166)^(1/3)),'OddsRatio_working_3-way'!AN166-'OddsRatio_working_3-way'!R166/3)</f>
        <v>-0.3823860503214222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IF('True_Odds_Calculator_3-way'!A166="","",'True_Odds_Calculator_3-way'!A166)</f>
        <v>2.0699999999999998</v>
      </c>
      <c r="B167" s="4">
        <f>IF('True_Odds_Calculator_3-way'!B166="","",'True_Odds_Calculator_3-way'!B166)</f>
        <v>3.39</v>
      </c>
      <c r="C167" s="4">
        <f>IF('True_Odds_Calculator_3-way'!C166="","",'True_Odds_Calculator_3-way'!C166)</f>
        <v>3.98</v>
      </c>
      <c r="D167" s="9">
        <f t="shared" si="39"/>
        <v>0.47168338920159841</v>
      </c>
      <c r="E167" s="9">
        <f t="shared" si="40"/>
        <v>0.28556497110692558</v>
      </c>
      <c r="F167" s="9">
        <f t="shared" si="41"/>
        <v>0.24275163969147606</v>
      </c>
      <c r="G167" s="9">
        <f t="shared" si="42"/>
        <v>1.04679082022249</v>
      </c>
      <c r="H167" s="9">
        <f t="shared" si="43"/>
        <v>2.1200661776380638</v>
      </c>
      <c r="I167" s="9">
        <f t="shared" si="44"/>
        <v>3.5018300603317511</v>
      </c>
      <c r="J167" s="9">
        <f t="shared" si="45"/>
        <v>4.1194366442630201</v>
      </c>
      <c r="K167" s="11">
        <f t="shared" si="46"/>
        <v>0.48309178743961356</v>
      </c>
      <c r="L167" s="11">
        <f t="shared" si="47"/>
        <v>0.29498525073746312</v>
      </c>
      <c r="M167" s="11">
        <f t="shared" si="48"/>
        <v>0.25125628140703515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-0.27286311139010555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0.23058590230734138</v>
      </c>
      <c r="Q167" s="11">
        <f>2*'OddsRatio_working_3-way'!K167*'OddsRatio_working_3-way'!L167*'OddsRatio_working_3-way'!M167</f>
        <v>7.1610528666876186E-2</v>
      </c>
      <c r="R167" s="11">
        <f t="shared" si="49"/>
        <v>0</v>
      </c>
      <c r="S167" s="11">
        <f t="shared" si="50"/>
        <v>-0.84506073808444737</v>
      </c>
      <c r="T167" s="11">
        <f t="shared" si="51"/>
        <v>-0.26244122300759226</v>
      </c>
      <c r="U167" s="11">
        <f>'OddsRatio_working_3-way'!S167-'OddsRatio_working_3-way'!R167^2/3</f>
        <v>-0.84506073808444737</v>
      </c>
      <c r="V167" s="11">
        <f>'OddsRatio_working_3-way'!S167*'OddsRatio_working_3-way'!R167/3-2*'OddsRatio_working_3-way'!R167^3/27-'OddsRatio_working_3-way'!T167</f>
        <v>0.26244122300759226</v>
      </c>
      <c r="W167" s="11">
        <f>'OddsRatio_working_3-way'!V167^2+4*'OddsRatio_working_3-way'!U167^3/27</f>
        <v>-2.0529232597297456E-2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0.14950303352358627</v>
      </c>
      <c r="Y167" s="11">
        <f>IF('OddsRatio_working_3-way'!W167&gt;=0,IF('OddsRatio_working_3-way'!V167+SQRT('OddsRatio_working_3-way'!W167)&gt;0,0,PI()),ACOS('OddsRatio_working_3-way'!V167/(2*'OddsRatio_working_3-way'!X167)))</f>
        <v>0.49972987839545979</v>
      </c>
      <c r="Z167" s="11">
        <f>'OddsRatio_working_3-way'!X167^(1/3)*COS('OddsRatio_working_3-way'!Y167/3)</f>
        <v>0.52339541011124513</v>
      </c>
      <c r="AA167" s="11">
        <f>'OddsRatio_working_3-way'!X167^(1/3)*COS(('OddsRatio_working_3-way'!Y167+2*PI())/3)</f>
        <v>-0.33790871493590802</v>
      </c>
      <c r="AB167" s="11">
        <f>'OddsRatio_working_3-way'!X167^(1/3)*COS(('OddsRatio_working_3-way'!Y167+4*PI())/3)</f>
        <v>-0.18548669517533722</v>
      </c>
      <c r="AC167" s="11">
        <f>'OddsRatio_working_3-way'!X167^(1/3)*SIN('OddsRatio_working_3-way'!Y167/3)</f>
        <v>8.8000894139192057E-2</v>
      </c>
      <c r="AD167" s="11">
        <f>'OddsRatio_working_3-way'!X167^(1/3)*SIN(('OddsRatio_working_3-way'!Y167+2*PI())/3)</f>
        <v>0.40927327431091692</v>
      </c>
      <c r="AE167" s="11">
        <f>'OddsRatio_working_3-way'!X167^(1/3)*SIN(('OddsRatio_working_3-way'!Y167+4*PI())/3)</f>
        <v>-0.49727416845010897</v>
      </c>
      <c r="AF167" s="11">
        <f>-'OddsRatio_working_3-way'!U167/(3*'OddsRatio_working_3-way'!X167^(1/3))*COS(('OddsRatio_working_3-way'!Y167)/3)</f>
        <v>0.52339541011124502</v>
      </c>
      <c r="AG167" s="11">
        <f>-'OddsRatio_working_3-way'!U167/(3*'OddsRatio_working_3-way'!X167^(1/3))*COS(('OddsRatio_working_3-way'!Y167+2*PI())/3)</f>
        <v>-0.33790871493590796</v>
      </c>
      <c r="AH167" s="11">
        <f>-'OddsRatio_working_3-way'!U167/(3*'OddsRatio_working_3-way'!X167^(1/3))*COS(('OddsRatio_working_3-way'!Y167+4*PI())/3)</f>
        <v>-0.18548669517533717</v>
      </c>
      <c r="AI167" s="11">
        <f>'OddsRatio_working_3-way'!U167/(3*'OddsRatio_working_3-way'!X167^(1/3))*SIN(('OddsRatio_working_3-way'!Y167)/3)</f>
        <v>-8.8000894139192043E-2</v>
      </c>
      <c r="AJ167" s="11">
        <f>'OddsRatio_working_3-way'!U167/(3*'OddsRatio_working_3-way'!X167^(1/3))*SIN(('OddsRatio_working_3-way'!Y167+2*PI())/3)</f>
        <v>-0.40927327431091681</v>
      </c>
      <c r="AK167" s="11">
        <f>'OddsRatio_working_3-way'!U167/(3*'OddsRatio_working_3-way'!X167^(1/3))*SIN(('OddsRatio_working_3-way'!Y167+4*PI())/3)</f>
        <v>0.49727416845010891</v>
      </c>
      <c r="AL167" s="11">
        <f>'OddsRatio_working_3-way'!Z167+'OddsRatio_working_3-way'!AF167</f>
        <v>1.04679082022249</v>
      </c>
      <c r="AM167" s="11">
        <f>'OddsRatio_working_3-way'!AA167+'OddsRatio_working_3-way'!AG167</f>
        <v>-0.67581742987181603</v>
      </c>
      <c r="AN167" s="11">
        <f>'OddsRatio_working_3-way'!AB167+'OddsRatio_working_3-way'!AH167</f>
        <v>-0.37097339035067439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1.04679082022249</v>
      </c>
      <c r="AS167" s="11">
        <f>IF(('OddsRatio_working_3-way'!X167=0),IF(Q167&gt;0,-Q167^(1/3),(-Q167)^(1/3)),'OddsRatio_working_3-way'!AM167-'OddsRatio_working_3-way'!R167/3)</f>
        <v>-0.67581742987181603</v>
      </c>
      <c r="AT167" s="11">
        <f>IF(('OddsRatio_working_3-way'!X167=0),IF(Q167&gt;0,-Q167^(1/3),(-Q167)^(1/3)),'OddsRatio_working_3-way'!AN167-'OddsRatio_working_3-way'!R167/3)</f>
        <v>-0.37097339035067439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IF('True_Odds_Calculator_3-way'!A167="","",'True_Odds_Calculator_3-way'!A167)</f>
        <v>2.25</v>
      </c>
      <c r="B168" s="4">
        <f>IF('True_Odds_Calculator_3-way'!B167="","",'True_Odds_Calculator_3-way'!B167)</f>
        <v>3.42</v>
      </c>
      <c r="C168" s="4">
        <f>IF('True_Odds_Calculator_3-way'!C167="","",'True_Odds_Calculator_3-way'!C167)</f>
        <v>3.44</v>
      </c>
      <c r="D168" s="9">
        <f t="shared" si="39"/>
        <v>0.43410040624721813</v>
      </c>
      <c r="E168" s="9">
        <f t="shared" si="40"/>
        <v>0.28378473476299704</v>
      </c>
      <c r="F168" s="9">
        <f t="shared" si="41"/>
        <v>0.28211485898978483</v>
      </c>
      <c r="G168" s="9">
        <f t="shared" si="42"/>
        <v>1.0428916179000387</v>
      </c>
      <c r="H168" s="9">
        <f t="shared" si="43"/>
        <v>2.3036145223750486</v>
      </c>
      <c r="I168" s="9">
        <f t="shared" si="44"/>
        <v>3.5237977153180933</v>
      </c>
      <c r="J168" s="9">
        <f t="shared" si="45"/>
        <v>3.5446555476760948</v>
      </c>
      <c r="K168" s="11">
        <f t="shared" si="46"/>
        <v>0.44444444444444442</v>
      </c>
      <c r="L168" s="11">
        <f t="shared" si="47"/>
        <v>0.29239766081871343</v>
      </c>
      <c r="M168" s="11">
        <f t="shared" si="48"/>
        <v>0.29069767441860467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-0.27883554709340108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0.23082037565921693</v>
      </c>
      <c r="Q168" s="11">
        <f>2*'OddsRatio_working_3-way'!K168*'OddsRatio_working_3-way'!L168*'OddsRatio_working_3-way'!M168</f>
        <v>7.5554951115946622E-2</v>
      </c>
      <c r="R168" s="11">
        <f t="shared" si="49"/>
        <v>0</v>
      </c>
      <c r="S168" s="11">
        <f t="shared" si="50"/>
        <v>-0.82780111096057418</v>
      </c>
      <c r="T168" s="11">
        <f t="shared" si="51"/>
        <v>-0.27096599376778208</v>
      </c>
      <c r="U168" s="11">
        <f>'OddsRatio_working_3-way'!S168-'OddsRatio_working_3-way'!R168^2/3</f>
        <v>-0.82780111096057418</v>
      </c>
      <c r="V168" s="11">
        <f>'OddsRatio_working_3-way'!S168*'OddsRatio_working_3-way'!R168/3-2*'OddsRatio_working_3-way'!R168^3/27-'OddsRatio_working_3-way'!T168</f>
        <v>0.27096599376778208</v>
      </c>
      <c r="W168" s="11">
        <f>'OddsRatio_working_3-way'!V168^2+4*'OddsRatio_working_3-way'!U168^3/27</f>
        <v>-1.0615146491324348E-2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0.14494629718441074</v>
      </c>
      <c r="Y168" s="11">
        <f>IF('OddsRatio_working_3-way'!W168&gt;=0,IF('OddsRatio_working_3-way'!V168+SQRT('OddsRatio_working_3-way'!W168)&gt;0,0,PI()),ACOS('OddsRatio_working_3-way'!V168/(2*'OddsRatio_working_3-way'!X168)))</f>
        <v>0.36334937007683177</v>
      </c>
      <c r="Z168" s="11">
        <f>'OddsRatio_working_3-way'!X168^(1/3)*COS('OddsRatio_working_3-way'!Y168/3)</f>
        <v>0.52144580895001935</v>
      </c>
      <c r="AA168" s="11">
        <f>'OddsRatio_working_3-way'!X168^(1/3)*COS(('OddsRatio_working_3-way'!Y168+2*PI())/3)</f>
        <v>-0.31568633765097243</v>
      </c>
      <c r="AB168" s="11">
        <f>'OddsRatio_working_3-way'!X168^(1/3)*COS(('OddsRatio_working_3-way'!Y168+4*PI())/3)</f>
        <v>-0.20575947129904709</v>
      </c>
      <c r="AC168" s="11">
        <f>'OddsRatio_working_3-way'!X168^(1/3)*SIN('OddsRatio_working_3-way'!Y168/3)</f>
        <v>6.3466305879456134E-2</v>
      </c>
      <c r="AD168" s="11">
        <f>'OddsRatio_working_3-way'!X168^(1/3)*SIN(('OddsRatio_working_3-way'!Y168+2*PI())/3)</f>
        <v>0.41985216430791567</v>
      </c>
      <c r="AE168" s="11">
        <f>'OddsRatio_working_3-way'!X168^(1/3)*SIN(('OddsRatio_working_3-way'!Y168+4*PI())/3)</f>
        <v>-0.48331847018737178</v>
      </c>
      <c r="AF168" s="11">
        <f>-'OddsRatio_working_3-way'!U168/(3*'OddsRatio_working_3-way'!X168^(1/3))*COS(('OddsRatio_working_3-way'!Y168)/3)</f>
        <v>0.52144580895001924</v>
      </c>
      <c r="AG168" s="11">
        <f>-'OddsRatio_working_3-way'!U168/(3*'OddsRatio_working_3-way'!X168^(1/3))*COS(('OddsRatio_working_3-way'!Y168+2*PI())/3)</f>
        <v>-0.31568633765097232</v>
      </c>
      <c r="AH168" s="11">
        <f>-'OddsRatio_working_3-way'!U168/(3*'OddsRatio_working_3-way'!X168^(1/3))*COS(('OddsRatio_working_3-way'!Y168+4*PI())/3)</f>
        <v>-0.20575947129904704</v>
      </c>
      <c r="AI168" s="11">
        <f>'OddsRatio_working_3-way'!U168/(3*'OddsRatio_working_3-way'!X168^(1/3))*SIN(('OddsRatio_working_3-way'!Y168)/3)</f>
        <v>-6.346630587945612E-2</v>
      </c>
      <c r="AJ168" s="11">
        <f>'OddsRatio_working_3-way'!U168/(3*'OddsRatio_working_3-way'!X168^(1/3))*SIN(('OddsRatio_working_3-way'!Y168+2*PI())/3)</f>
        <v>-0.41985216430791561</v>
      </c>
      <c r="AK168" s="11">
        <f>'OddsRatio_working_3-way'!U168/(3*'OddsRatio_working_3-way'!X168^(1/3))*SIN(('OddsRatio_working_3-way'!Y168+4*PI())/3)</f>
        <v>0.48331847018737167</v>
      </c>
      <c r="AL168" s="11">
        <f>'OddsRatio_working_3-way'!Z168+'OddsRatio_working_3-way'!AF168</f>
        <v>1.0428916179000387</v>
      </c>
      <c r="AM168" s="11">
        <f>'OddsRatio_working_3-way'!AA168+'OddsRatio_working_3-way'!AG168</f>
        <v>-0.63137267530194474</v>
      </c>
      <c r="AN168" s="11">
        <f>'OddsRatio_working_3-way'!AB168+'OddsRatio_working_3-way'!AH168</f>
        <v>-0.41151894259809413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1.0428916179000387</v>
      </c>
      <c r="AS168" s="11">
        <f>IF(('OddsRatio_working_3-way'!X168=0),IF(Q168&gt;0,-Q168^(1/3),(-Q168)^(1/3)),'OddsRatio_working_3-way'!AM168-'OddsRatio_working_3-way'!R168/3)</f>
        <v>-0.63137267530194474</v>
      </c>
      <c r="AT168" s="11">
        <f>IF(('OddsRatio_working_3-way'!X168=0),IF(Q168&gt;0,-Q168^(1/3),(-Q168)^(1/3)),'OddsRatio_working_3-way'!AN168-'OddsRatio_working_3-way'!R168/3)</f>
        <v>-0.41151894259809413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IF('True_Odds_Calculator_3-way'!A168="","",'True_Odds_Calculator_3-way'!A168)</f>
        <v>1.91</v>
      </c>
      <c r="B169" s="4">
        <f>IF('True_Odds_Calculator_3-way'!B168="","",'True_Odds_Calculator_3-way'!B168)</f>
        <v>3.53</v>
      </c>
      <c r="C169" s="4">
        <f>IF('True_Odds_Calculator_3-way'!C168="","",'True_Odds_Calculator_3-way'!C168)</f>
        <v>4.49</v>
      </c>
      <c r="D169" s="9">
        <f t="shared" si="39"/>
        <v>0.51168225491879427</v>
      </c>
      <c r="E169" s="9">
        <f t="shared" si="40"/>
        <v>0.27372744953662265</v>
      </c>
      <c r="F169" s="9">
        <f t="shared" si="41"/>
        <v>0.21459029554458312</v>
      </c>
      <c r="G169" s="9">
        <f t="shared" si="42"/>
        <v>1.0487229164665992</v>
      </c>
      <c r="H169" s="9">
        <f t="shared" si="43"/>
        <v>1.954337853984605</v>
      </c>
      <c r="I169" s="9">
        <f t="shared" si="44"/>
        <v>3.6532689786604964</v>
      </c>
      <c r="J169" s="9">
        <f t="shared" si="45"/>
        <v>4.6600429784684314</v>
      </c>
      <c r="K169" s="11">
        <f t="shared" si="46"/>
        <v>0.52356020942408377</v>
      </c>
      <c r="L169" s="11">
        <f t="shared" si="47"/>
        <v>0.28328611898016998</v>
      </c>
      <c r="M169" s="11">
        <f t="shared" si="48"/>
        <v>0.22271714922048996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-0.26541956118085308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0.22891740861397375</v>
      </c>
      <c r="Q169" s="11">
        <f>2*'OddsRatio_working_3-way'!K169*'OddsRatio_working_3-way'!L169*'OddsRatio_working_3-way'!M169</f>
        <v>6.6065630191623023E-2</v>
      </c>
      <c r="R169" s="11">
        <f t="shared" si="49"/>
        <v>0</v>
      </c>
      <c r="S169" s="11">
        <f t="shared" si="50"/>
        <v>-0.86247376642293783</v>
      </c>
      <c r="T169" s="11">
        <f t="shared" si="51"/>
        <v>-0.2489101778998378</v>
      </c>
      <c r="U169" s="11">
        <f>'OddsRatio_working_3-way'!S169-'OddsRatio_working_3-way'!R169^2/3</f>
        <v>-0.86247376642293783</v>
      </c>
      <c r="V169" s="11">
        <f>'OddsRatio_working_3-way'!S169*'OddsRatio_working_3-way'!R169/3-2*'OddsRatio_working_3-way'!R169^3/27-'OddsRatio_working_3-way'!T169</f>
        <v>0.2489101778998378</v>
      </c>
      <c r="W169" s="11">
        <f>'OddsRatio_working_3-way'!V169^2+4*'OddsRatio_working_3-way'!U169^3/27</f>
        <v>-3.3089737625262447E-2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0.15414766807139132</v>
      </c>
      <c r="Y169" s="11">
        <f>IF('OddsRatio_working_3-way'!W169&gt;=0,IF('OddsRatio_working_3-way'!V169+SQRT('OddsRatio_working_3-way'!W169)&gt;0,0,PI()),ACOS('OddsRatio_working_3-way'!V169/(2*'OddsRatio_working_3-way'!X169)))</f>
        <v>0.6311054428175199</v>
      </c>
      <c r="Z169" s="11">
        <f>'OddsRatio_working_3-way'!X169^(1/3)*COS('OddsRatio_working_3-way'!Y169/3)</f>
        <v>0.5243614582332996</v>
      </c>
      <c r="AA169" s="11">
        <f>'OddsRatio_working_3-way'!X169^(1/3)*COS(('OddsRatio_working_3-way'!Y169+2*PI())/3)</f>
        <v>-0.35914586432163054</v>
      </c>
      <c r="AB169" s="11">
        <f>'OddsRatio_working_3-way'!X169^(1/3)*COS(('OddsRatio_working_3-way'!Y169+4*PI())/3)</f>
        <v>-0.16521559391166918</v>
      </c>
      <c r="AC169" s="11">
        <f>'OddsRatio_working_3-way'!X169^(1/3)*SIN('OddsRatio_working_3-way'!Y169/3)</f>
        <v>0.11196569382520807</v>
      </c>
      <c r="AD169" s="11">
        <f>'OddsRatio_working_3-way'!X169^(1/3)*SIN(('OddsRatio_working_3-way'!Y169+2*PI())/3)</f>
        <v>0.39812749668288627</v>
      </c>
      <c r="AE169" s="11">
        <f>'OddsRatio_working_3-way'!X169^(1/3)*SIN(('OddsRatio_working_3-way'!Y169+4*PI())/3)</f>
        <v>-0.51009319050809443</v>
      </c>
      <c r="AF169" s="11">
        <f>-'OddsRatio_working_3-way'!U169/(3*'OddsRatio_working_3-way'!X169^(1/3))*COS(('OddsRatio_working_3-way'!Y169)/3)</f>
        <v>0.52436145823329949</v>
      </c>
      <c r="AG169" s="11">
        <f>-'OddsRatio_working_3-way'!U169/(3*'OddsRatio_working_3-way'!X169^(1/3))*COS(('OddsRatio_working_3-way'!Y169+2*PI())/3)</f>
        <v>-0.35914586432163048</v>
      </c>
      <c r="AH169" s="11">
        <f>-'OddsRatio_working_3-way'!U169/(3*'OddsRatio_working_3-way'!X169^(1/3))*COS(('OddsRatio_working_3-way'!Y169+4*PI())/3)</f>
        <v>-0.16521559391166915</v>
      </c>
      <c r="AI169" s="11">
        <f>'OddsRatio_working_3-way'!U169/(3*'OddsRatio_working_3-way'!X169^(1/3))*SIN(('OddsRatio_working_3-way'!Y169)/3)</f>
        <v>-0.11196569382520805</v>
      </c>
      <c r="AJ169" s="11">
        <f>'OddsRatio_working_3-way'!U169/(3*'OddsRatio_working_3-way'!X169^(1/3))*SIN(('OddsRatio_working_3-way'!Y169+2*PI())/3)</f>
        <v>-0.39812749668288622</v>
      </c>
      <c r="AK169" s="11">
        <f>'OddsRatio_working_3-way'!U169/(3*'OddsRatio_working_3-way'!X169^(1/3))*SIN(('OddsRatio_working_3-way'!Y169+4*PI())/3)</f>
        <v>0.51009319050809432</v>
      </c>
      <c r="AL169" s="11">
        <f>'OddsRatio_working_3-way'!Z169+'OddsRatio_working_3-way'!AF169</f>
        <v>1.0487229164665992</v>
      </c>
      <c r="AM169" s="11">
        <f>'OddsRatio_working_3-way'!AA169+'OddsRatio_working_3-way'!AG169</f>
        <v>-0.71829172864326107</v>
      </c>
      <c r="AN169" s="11">
        <f>'OddsRatio_working_3-way'!AB169+'OddsRatio_working_3-way'!AH169</f>
        <v>-0.33043118782333836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1.0487229164665992</v>
      </c>
      <c r="AS169" s="11">
        <f>IF(('OddsRatio_working_3-way'!X169=0),IF(Q169&gt;0,-Q169^(1/3),(-Q169)^(1/3)),'OddsRatio_working_3-way'!AM169-'OddsRatio_working_3-way'!R169/3)</f>
        <v>-0.71829172864326107</v>
      </c>
      <c r="AT169" s="11">
        <f>IF(('OddsRatio_working_3-way'!X169=0),IF(Q169&gt;0,-Q169^(1/3),(-Q169)^(1/3)),'OddsRatio_working_3-way'!AN169-'OddsRatio_working_3-way'!R169/3)</f>
        <v>-0.33043118782333836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IF('True_Odds_Calculator_3-way'!A169="","",'True_Odds_Calculator_3-way'!A169)</f>
        <v>1.8</v>
      </c>
      <c r="B170" s="4">
        <f>IF('True_Odds_Calculator_3-way'!B169="","",'True_Odds_Calculator_3-way'!B169)</f>
        <v>3.75</v>
      </c>
      <c r="C170" s="4">
        <f>IF('True_Odds_Calculator_3-way'!C169="","",'True_Odds_Calculator_3-way'!C169)</f>
        <v>4.8</v>
      </c>
      <c r="D170" s="9">
        <f t="shared" si="39"/>
        <v>0.54301708490844269</v>
      </c>
      <c r="E170" s="9">
        <f t="shared" si="40"/>
        <v>0.25687977176663684</v>
      </c>
      <c r="F170" s="9">
        <f t="shared" si="41"/>
        <v>0.2001031433249206</v>
      </c>
      <c r="G170" s="9">
        <f t="shared" si="42"/>
        <v>1.0519533542130828</v>
      </c>
      <c r="H170" s="9">
        <f t="shared" si="43"/>
        <v>1.8415626833704661</v>
      </c>
      <c r="I170" s="9">
        <f t="shared" si="44"/>
        <v>3.8928717240859774</v>
      </c>
      <c r="J170" s="9">
        <f t="shared" si="45"/>
        <v>4.9974227460097138</v>
      </c>
      <c r="K170" s="11">
        <f t="shared" si="46"/>
        <v>0.55555555555555558</v>
      </c>
      <c r="L170" s="11">
        <f t="shared" si="47"/>
        <v>0.26666666666666666</v>
      </c>
      <c r="M170" s="11">
        <f t="shared" si="48"/>
        <v>0.20833333333333334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-0.25802469135802475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0.22685185185185186</v>
      </c>
      <c r="Q170" s="11">
        <f>2*'OddsRatio_working_3-way'!K170*'OddsRatio_working_3-way'!L170*'OddsRatio_working_3-way'!M170</f>
        <v>6.1728395061728392E-2</v>
      </c>
      <c r="R170" s="11">
        <f t="shared" si="49"/>
        <v>0</v>
      </c>
      <c r="S170" s="11">
        <f t="shared" si="50"/>
        <v>-0.87918660287081318</v>
      </c>
      <c r="T170" s="11">
        <f t="shared" si="51"/>
        <v>-0.23923444976076549</v>
      </c>
      <c r="U170" s="11">
        <f>'OddsRatio_working_3-way'!S170-'OddsRatio_working_3-way'!R170^2/3</f>
        <v>-0.87918660287081318</v>
      </c>
      <c r="V170" s="11">
        <f>'OddsRatio_working_3-way'!S170*'OddsRatio_working_3-way'!R170/3-2*'OddsRatio_working_3-way'!R170^3/27-'OddsRatio_working_3-way'!T170</f>
        <v>0.23923444976076549</v>
      </c>
      <c r="W170" s="11">
        <f>'OddsRatio_working_3-way'!V170^2+4*'OddsRatio_working_3-way'!U170^3/27</f>
        <v>-4.3445998331312137E-2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0.15864986628078856</v>
      </c>
      <c r="Y170" s="11">
        <f>IF('OddsRatio_working_3-way'!W170&gt;=0,IF('OddsRatio_working_3-way'!V170+SQRT('OddsRatio_working_3-way'!W170)&gt;0,0,PI()),ACOS('OddsRatio_working_3-way'!V170/(2*'OddsRatio_working_3-way'!X170)))</f>
        <v>0.71671171298580849</v>
      </c>
      <c r="Z170" s="11">
        <f>'OddsRatio_working_3-way'!X170^(1/3)*COS('OddsRatio_working_3-way'!Y170/3)</f>
        <v>0.52597667710654139</v>
      </c>
      <c r="AA170" s="11">
        <f>'OddsRatio_working_3-way'!X170^(1/3)*COS(('OddsRatio_working_3-way'!Y170+2*PI())/3)</f>
        <v>-0.37392999922532877</v>
      </c>
      <c r="AB170" s="11">
        <f>'OddsRatio_working_3-way'!X170^(1/3)*COS(('OddsRatio_working_3-way'!Y170+4*PI())/3)</f>
        <v>-0.15204667788121232</v>
      </c>
      <c r="AC170" s="11">
        <f>'OddsRatio_working_3-way'!X170^(1/3)*SIN('OddsRatio_working_3-way'!Y170/3)</f>
        <v>0.12810439530671383</v>
      </c>
      <c r="AD170" s="11">
        <f>'OddsRatio_working_3-way'!X170^(1/3)*SIN(('OddsRatio_working_3-way'!Y170+2*PI())/3)</f>
        <v>0.391456966519033</v>
      </c>
      <c r="AE170" s="11">
        <f>'OddsRatio_working_3-way'!X170^(1/3)*SIN(('OddsRatio_working_3-way'!Y170+4*PI())/3)</f>
        <v>-0.51956136182574686</v>
      </c>
      <c r="AF170" s="11">
        <f>-'OddsRatio_working_3-way'!U170/(3*'OddsRatio_working_3-way'!X170^(1/3))*COS(('OddsRatio_working_3-way'!Y170)/3)</f>
        <v>0.52597667710654139</v>
      </c>
      <c r="AG170" s="11">
        <f>-'OddsRatio_working_3-way'!U170/(3*'OddsRatio_working_3-way'!X170^(1/3))*COS(('OddsRatio_working_3-way'!Y170+2*PI())/3)</f>
        <v>-0.37392999922532877</v>
      </c>
      <c r="AH170" s="11">
        <f>-'OddsRatio_working_3-way'!U170/(3*'OddsRatio_working_3-way'!X170^(1/3))*COS(('OddsRatio_working_3-way'!Y170+4*PI())/3)</f>
        <v>-0.15204667788121232</v>
      </c>
      <c r="AI170" s="11">
        <f>'OddsRatio_working_3-way'!U170/(3*'OddsRatio_working_3-way'!X170^(1/3))*SIN(('OddsRatio_working_3-way'!Y170)/3)</f>
        <v>-0.12810439530671383</v>
      </c>
      <c r="AJ170" s="11">
        <f>'OddsRatio_working_3-way'!U170/(3*'OddsRatio_working_3-way'!X170^(1/3))*SIN(('OddsRatio_working_3-way'!Y170+2*PI())/3)</f>
        <v>-0.391456966519033</v>
      </c>
      <c r="AK170" s="11">
        <f>'OddsRatio_working_3-way'!U170/(3*'OddsRatio_working_3-way'!X170^(1/3))*SIN(('OddsRatio_working_3-way'!Y170+4*PI())/3)</f>
        <v>0.51956136182574686</v>
      </c>
      <c r="AL170" s="11">
        <f>'OddsRatio_working_3-way'!Z170+'OddsRatio_working_3-way'!AF170</f>
        <v>1.0519533542130828</v>
      </c>
      <c r="AM170" s="11">
        <f>'OddsRatio_working_3-way'!AA170+'OddsRatio_working_3-way'!AG170</f>
        <v>-0.74785999845065754</v>
      </c>
      <c r="AN170" s="11">
        <f>'OddsRatio_working_3-way'!AB170+'OddsRatio_working_3-way'!AH170</f>
        <v>-0.30409335576242463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1.0519533542130828</v>
      </c>
      <c r="AS170" s="11">
        <f>IF(('OddsRatio_working_3-way'!X170=0),IF(Q170&gt;0,-Q170^(1/3),(-Q170)^(1/3)),'OddsRatio_working_3-way'!AM170-'OddsRatio_working_3-way'!R170/3)</f>
        <v>-0.74785999845065754</v>
      </c>
      <c r="AT170" s="11">
        <f>IF(('OddsRatio_working_3-way'!X170=0),IF(Q170&gt;0,-Q170^(1/3),(-Q170)^(1/3)),'OddsRatio_working_3-way'!AN170-'OddsRatio_working_3-way'!R170/3)</f>
        <v>-0.30409335576242463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IF('True_Odds_Calculator_3-way'!A170="","",'True_Odds_Calculator_3-way'!A170)</f>
        <v>1.84</v>
      </c>
      <c r="B171" s="4">
        <f>IF('True_Odds_Calculator_3-way'!B170="","",'True_Odds_Calculator_3-way'!B170)</f>
        <v>3.31</v>
      </c>
      <c r="C171" s="4">
        <f>IF('True_Odds_Calculator_3-way'!C170="","",'True_Odds_Calculator_3-way'!C170)</f>
        <v>5.12</v>
      </c>
      <c r="D171" s="9">
        <f t="shared" si="39"/>
        <v>0.52681759907143033</v>
      </c>
      <c r="E171" s="9">
        <f t="shared" si="40"/>
        <v>0.28818252536782224</v>
      </c>
      <c r="F171" s="9">
        <f t="shared" si="41"/>
        <v>0.1849998755607476</v>
      </c>
      <c r="G171" s="9">
        <f t="shared" si="42"/>
        <v>1.0692740391564683</v>
      </c>
      <c r="H171" s="9">
        <f t="shared" si="43"/>
        <v>1.8981901928914331</v>
      </c>
      <c r="I171" s="9">
        <f t="shared" si="44"/>
        <v>3.4700230304514417</v>
      </c>
      <c r="J171" s="9">
        <f t="shared" si="45"/>
        <v>5.4054090413246492</v>
      </c>
      <c r="K171" s="11">
        <f t="shared" si="46"/>
        <v>0.54347826086956519</v>
      </c>
      <c r="L171" s="11">
        <f t="shared" si="47"/>
        <v>0.30211480362537763</v>
      </c>
      <c r="M171" s="11">
        <f t="shared" si="48"/>
        <v>0.1953125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-0.25637324724156052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0.2331409882766321</v>
      </c>
      <c r="Q171" s="11">
        <f>2*'OddsRatio_working_3-way'!K171*'OddsRatio_working_3-way'!L171*'OddsRatio_working_3-way'!M171</f>
        <v>6.4137823459871277E-2</v>
      </c>
      <c r="R171" s="11">
        <f t="shared" si="49"/>
        <v>0</v>
      </c>
      <c r="S171" s="11">
        <f t="shared" si="50"/>
        <v>-0.90938111049068049</v>
      </c>
      <c r="T171" s="11">
        <f t="shared" si="51"/>
        <v>-0.25017362049262187</v>
      </c>
      <c r="U171" s="11">
        <f>'OddsRatio_working_3-way'!S171-'OddsRatio_working_3-way'!R171^2/3</f>
        <v>-0.90938111049068049</v>
      </c>
      <c r="V171" s="11">
        <f>'OddsRatio_working_3-way'!S171*'OddsRatio_working_3-way'!R171/3-2*'OddsRatio_working_3-way'!R171^3/27-'OddsRatio_working_3-way'!T171</f>
        <v>0.25017362049262187</v>
      </c>
      <c r="W171" s="11">
        <f>'OddsRatio_working_3-way'!V171^2+4*'OddsRatio_working_3-way'!U171^3/27</f>
        <v>-4.882568378903307E-2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0.16689257336638699</v>
      </c>
      <c r="Y171" s="11">
        <f>IF('OddsRatio_working_3-way'!W171&gt;=0,IF('OddsRatio_working_3-way'!V171+SQRT('OddsRatio_working_3-way'!W171)&gt;0,0,PI()),ACOS('OddsRatio_working_3-way'!V171/(2*'OddsRatio_working_3-way'!X171)))</f>
        <v>0.72348237228548939</v>
      </c>
      <c r="Z171" s="11">
        <f>'OddsRatio_working_3-way'!X171^(1/3)*COS('OddsRatio_working_3-way'!Y171/3)</f>
        <v>0.53463701957823417</v>
      </c>
      <c r="AA171" s="11">
        <f>'OddsRatio_working_3-way'!X171^(1/3)*COS(('OddsRatio_working_3-way'!Y171+2*PI())/3)</f>
        <v>-0.3811944097638143</v>
      </c>
      <c r="AB171" s="11">
        <f>'OddsRatio_working_3-way'!X171^(1/3)*COS(('OddsRatio_working_3-way'!Y171+4*PI())/3)</f>
        <v>-0.15344260981442004</v>
      </c>
      <c r="AC171" s="11">
        <f>'OddsRatio_working_3-way'!X171^(1/3)*SIN('OddsRatio_working_3-way'!Y171/3)</f>
        <v>0.13149256300920462</v>
      </c>
      <c r="AD171" s="11">
        <f>'OddsRatio_working_3-way'!X171^(1/3)*SIN(('OddsRatio_working_3-way'!Y171+2*PI())/3)</f>
        <v>0.39726295925374672</v>
      </c>
      <c r="AE171" s="11">
        <f>'OddsRatio_working_3-way'!X171^(1/3)*SIN(('OddsRatio_working_3-way'!Y171+4*PI())/3)</f>
        <v>-0.52875552226295131</v>
      </c>
      <c r="AF171" s="11">
        <f>-'OddsRatio_working_3-way'!U171/(3*'OddsRatio_working_3-way'!X171^(1/3))*COS(('OddsRatio_working_3-way'!Y171)/3)</f>
        <v>0.53463701957823417</v>
      </c>
      <c r="AG171" s="11">
        <f>-'OddsRatio_working_3-way'!U171/(3*'OddsRatio_working_3-way'!X171^(1/3))*COS(('OddsRatio_working_3-way'!Y171+2*PI())/3)</f>
        <v>-0.3811944097638143</v>
      </c>
      <c r="AH171" s="11">
        <f>-'OddsRatio_working_3-way'!U171/(3*'OddsRatio_working_3-way'!X171^(1/3))*COS(('OddsRatio_working_3-way'!Y171+4*PI())/3)</f>
        <v>-0.15344260981442004</v>
      </c>
      <c r="AI171" s="11">
        <f>'OddsRatio_working_3-way'!U171/(3*'OddsRatio_working_3-way'!X171^(1/3))*SIN(('OddsRatio_working_3-way'!Y171)/3)</f>
        <v>-0.13149256300920462</v>
      </c>
      <c r="AJ171" s="11">
        <f>'OddsRatio_working_3-way'!U171/(3*'OddsRatio_working_3-way'!X171^(1/3))*SIN(('OddsRatio_working_3-way'!Y171+2*PI())/3)</f>
        <v>-0.39726295925374672</v>
      </c>
      <c r="AK171" s="11">
        <f>'OddsRatio_working_3-way'!U171/(3*'OddsRatio_working_3-way'!X171^(1/3))*SIN(('OddsRatio_working_3-way'!Y171+4*PI())/3)</f>
        <v>0.52875552226295131</v>
      </c>
      <c r="AL171" s="11">
        <f>'OddsRatio_working_3-way'!Z171+'OddsRatio_working_3-way'!AF171</f>
        <v>1.0692740391564683</v>
      </c>
      <c r="AM171" s="11">
        <f>'OddsRatio_working_3-way'!AA171+'OddsRatio_working_3-way'!AG171</f>
        <v>-0.7623888195276286</v>
      </c>
      <c r="AN171" s="11">
        <f>'OddsRatio_working_3-way'!AB171+'OddsRatio_working_3-way'!AH171</f>
        <v>-0.30688521962884008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1.0692740391564683</v>
      </c>
      <c r="AS171" s="11">
        <f>IF(('OddsRatio_working_3-way'!X171=0),IF(Q171&gt;0,-Q171^(1/3),(-Q171)^(1/3)),'OddsRatio_working_3-way'!AM171-'OddsRatio_working_3-way'!R171/3)</f>
        <v>-0.7623888195276286</v>
      </c>
      <c r="AT171" s="11">
        <f>IF(('OddsRatio_working_3-way'!X171=0),IF(Q171&gt;0,-Q171^(1/3),(-Q171)^(1/3)),'OddsRatio_working_3-way'!AN171-'OddsRatio_working_3-way'!R171/3)</f>
        <v>-0.30688521962884008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IF('True_Odds_Calculator_3-way'!A171="","",'True_Odds_Calculator_3-way'!A171)</f>
        <v>2.4</v>
      </c>
      <c r="B172" s="4">
        <f>IF('True_Odds_Calculator_3-way'!B171="","",'True_Odds_Calculator_3-way'!B171)</f>
        <v>3.15</v>
      </c>
      <c r="C172" s="4">
        <f>IF('True_Odds_Calculator_3-way'!C171="","",'True_Odds_Calculator_3-way'!C171)</f>
        <v>3.29</v>
      </c>
      <c r="D172" s="9">
        <f t="shared" si="39"/>
        <v>0.4028268398230922</v>
      </c>
      <c r="E172" s="9">
        <f t="shared" si="40"/>
        <v>0.30519168744006936</v>
      </c>
      <c r="F172" s="9">
        <f t="shared" si="41"/>
        <v>0.29198147273683844</v>
      </c>
      <c r="G172" s="9">
        <f t="shared" si="42"/>
        <v>1.0588973104586255</v>
      </c>
      <c r="H172" s="9">
        <f t="shared" si="43"/>
        <v>2.4824562346420755</v>
      </c>
      <c r="I172" s="9">
        <f t="shared" si="44"/>
        <v>3.2766292174860445</v>
      </c>
      <c r="J172" s="9">
        <f t="shared" si="45"/>
        <v>3.4248748409502525</v>
      </c>
      <c r="K172" s="11">
        <f t="shared" si="46"/>
        <v>0.41666666666666669</v>
      </c>
      <c r="L172" s="11">
        <f t="shared" si="47"/>
        <v>0.31746031746031744</v>
      </c>
      <c r="M172" s="11">
        <f t="shared" si="48"/>
        <v>0.303951367781155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-0.2771304739389846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0.23479841109020444</v>
      </c>
      <c r="Q172" s="11">
        <f>2*'OddsRatio_working_3-way'!K172*'OddsRatio_working_3-way'!L172*'OddsRatio_working_3-way'!M172</f>
        <v>8.0410414756919305E-2</v>
      </c>
      <c r="R172" s="11">
        <f t="shared" si="49"/>
        <v>0</v>
      </c>
      <c r="S172" s="11">
        <f t="shared" si="50"/>
        <v>-0.84724861814330699</v>
      </c>
      <c r="T172" s="11">
        <f t="shared" si="51"/>
        <v>-0.2901536363504475</v>
      </c>
      <c r="U172" s="11">
        <f>'OddsRatio_working_3-way'!S172-'OddsRatio_working_3-way'!R172^2/3</f>
        <v>-0.84724861814330699</v>
      </c>
      <c r="V172" s="11">
        <f>'OddsRatio_working_3-way'!S172*'OddsRatio_working_3-way'!R172/3-2*'OddsRatio_working_3-way'!R172^3/27-'OddsRatio_working_3-way'!T172</f>
        <v>0.2901536363504475</v>
      </c>
      <c r="W172" s="11">
        <f>'OddsRatio_working_3-way'!V172^2+4*'OddsRatio_working_3-way'!U172^3/27</f>
        <v>-5.9117062396916303E-3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0.15008400891424056</v>
      </c>
      <c r="Y172" s="11">
        <f>IF('OddsRatio_working_3-way'!W172&gt;=0,IF('OddsRatio_working_3-way'!V172+SQRT('OddsRatio_working_3-way'!W172)&gt;0,0,PI()),ACOS('OddsRatio_working_3-way'!V172/(2*'OddsRatio_working_3-way'!X172)))</f>
        <v>0.25903577075547246</v>
      </c>
      <c r="Z172" s="11">
        <f>'OddsRatio_working_3-way'!X172^(1/3)*COS('OddsRatio_working_3-way'!Y172/3)</f>
        <v>0.52944865522931273</v>
      </c>
      <c r="AA172" s="11">
        <f>'OddsRatio_working_3-way'!X172^(1/3)*COS(('OddsRatio_working_3-way'!Y172+2*PI())/3)</f>
        <v>-0.30441369196747758</v>
      </c>
      <c r="AB172" s="11">
        <f>'OddsRatio_working_3-way'!X172^(1/3)*COS(('OddsRatio_working_3-way'!Y172+4*PI())/3)</f>
        <v>-0.22503496326183509</v>
      </c>
      <c r="AC172" s="11">
        <f>'OddsRatio_working_3-way'!X172^(1/3)*SIN('OddsRatio_working_3-way'!Y172/3)</f>
        <v>4.5829330386132891E-2</v>
      </c>
      <c r="AD172" s="11">
        <f>'OddsRatio_working_3-way'!X172^(1/3)*SIN(('OddsRatio_working_3-way'!Y172+2*PI())/3)</f>
        <v>0.43560132023502718</v>
      </c>
      <c r="AE172" s="11">
        <f>'OddsRatio_working_3-way'!X172^(1/3)*SIN(('OddsRatio_working_3-way'!Y172+4*PI())/3)</f>
        <v>-0.48143065062116014</v>
      </c>
      <c r="AF172" s="11">
        <f>-'OddsRatio_working_3-way'!U172/(3*'OddsRatio_working_3-way'!X172^(1/3))*COS(('OddsRatio_working_3-way'!Y172)/3)</f>
        <v>0.52944865522931273</v>
      </c>
      <c r="AG172" s="11">
        <f>-'OddsRatio_working_3-way'!U172/(3*'OddsRatio_working_3-way'!X172^(1/3))*COS(('OddsRatio_working_3-way'!Y172+2*PI())/3)</f>
        <v>-0.30441369196747758</v>
      </c>
      <c r="AH172" s="11">
        <f>-'OddsRatio_working_3-way'!U172/(3*'OddsRatio_working_3-way'!X172^(1/3))*COS(('OddsRatio_working_3-way'!Y172+4*PI())/3)</f>
        <v>-0.22503496326183509</v>
      </c>
      <c r="AI172" s="11">
        <f>'OddsRatio_working_3-way'!U172/(3*'OddsRatio_working_3-way'!X172^(1/3))*SIN(('OddsRatio_working_3-way'!Y172)/3)</f>
        <v>-4.5829330386132891E-2</v>
      </c>
      <c r="AJ172" s="11">
        <f>'OddsRatio_working_3-way'!U172/(3*'OddsRatio_working_3-way'!X172^(1/3))*SIN(('OddsRatio_working_3-way'!Y172+2*PI())/3)</f>
        <v>-0.43560132023502718</v>
      </c>
      <c r="AK172" s="11">
        <f>'OddsRatio_working_3-way'!U172/(3*'OddsRatio_working_3-way'!X172^(1/3))*SIN(('OddsRatio_working_3-way'!Y172+4*PI())/3)</f>
        <v>0.48143065062116014</v>
      </c>
      <c r="AL172" s="11">
        <f>'OddsRatio_working_3-way'!Z172+'OddsRatio_working_3-way'!AF172</f>
        <v>1.0588973104586255</v>
      </c>
      <c r="AM172" s="11">
        <f>'OddsRatio_working_3-way'!AA172+'OddsRatio_working_3-way'!AG172</f>
        <v>-0.60882738393495517</v>
      </c>
      <c r="AN172" s="11">
        <f>'OddsRatio_working_3-way'!AB172+'OddsRatio_working_3-way'!AH172</f>
        <v>-0.45006992652367017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1.0588973104586255</v>
      </c>
      <c r="AS172" s="11">
        <f>IF(('OddsRatio_working_3-way'!X172=0),IF(Q172&gt;0,-Q172^(1/3),(-Q172)^(1/3)),'OddsRatio_working_3-way'!AM172-'OddsRatio_working_3-way'!R172/3)</f>
        <v>-0.60882738393495517</v>
      </c>
      <c r="AT172" s="11">
        <f>IF(('OddsRatio_working_3-way'!X172=0),IF(Q172&gt;0,-Q172^(1/3),(-Q172)^(1/3)),'OddsRatio_working_3-way'!AN172-'OddsRatio_working_3-way'!R172/3)</f>
        <v>-0.45006992652367017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IF('True_Odds_Calculator_3-way'!A172="","",'True_Odds_Calculator_3-way'!A172)</f>
        <v>1.62</v>
      </c>
      <c r="B173" s="4">
        <f>IF('True_Odds_Calculator_3-way'!B172="","",'True_Odds_Calculator_3-way'!B172)</f>
        <v>3.76</v>
      </c>
      <c r="C173" s="4">
        <f>IF('True_Odds_Calculator_3-way'!C172="","",'True_Odds_Calculator_3-way'!C172)</f>
        <v>6.23</v>
      </c>
      <c r="D173" s="9">
        <f t="shared" si="39"/>
        <v>0.59870227677370569</v>
      </c>
      <c r="E173" s="9">
        <f t="shared" si="40"/>
        <v>0.25101511556103162</v>
      </c>
      <c r="F173" s="9">
        <f t="shared" si="41"/>
        <v>0.15028260766526247</v>
      </c>
      <c r="G173" s="9">
        <f t="shared" si="42"/>
        <v>1.0810955919332841</v>
      </c>
      <c r="H173" s="9">
        <f t="shared" si="43"/>
        <v>1.6702792669986366</v>
      </c>
      <c r="I173" s="9">
        <f t="shared" si="44"/>
        <v>3.9838238337358645</v>
      </c>
      <c r="J173" s="9">
        <f t="shared" si="45"/>
        <v>6.654129945811075</v>
      </c>
      <c r="K173" s="11">
        <f t="shared" si="46"/>
        <v>0.61728395061728392</v>
      </c>
      <c r="L173" s="11">
        <f t="shared" si="47"/>
        <v>0.26595744680851063</v>
      </c>
      <c r="M173" s="11">
        <f t="shared" si="48"/>
        <v>0.16051364365971107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-0.23583678962593613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0.22688837534641981</v>
      </c>
      <c r="Q173" s="11">
        <f>2*'OddsRatio_working_3-way'!K173*'OddsRatio_working_3-way'!L173*'OddsRatio_working_3-way'!M173</f>
        <v>5.2703455365022016E-2</v>
      </c>
      <c r="R173" s="11">
        <f t="shared" si="49"/>
        <v>0</v>
      </c>
      <c r="S173" s="11">
        <f t="shared" si="50"/>
        <v>-0.96205674995105928</v>
      </c>
      <c r="T173" s="11">
        <f t="shared" si="51"/>
        <v>-0.22347427408851547</v>
      </c>
      <c r="U173" s="11">
        <f>'OddsRatio_working_3-way'!S173-'OddsRatio_working_3-way'!R173^2/3</f>
        <v>-0.96205674995105928</v>
      </c>
      <c r="V173" s="11">
        <f>'OddsRatio_working_3-way'!S173*'OddsRatio_working_3-way'!R173/3-2*'OddsRatio_working_3-way'!R173^3/27-'OddsRatio_working_3-way'!T173</f>
        <v>0.22347427408851547</v>
      </c>
      <c r="W173" s="11">
        <f>'OddsRatio_working_3-way'!V173^2+4*'OddsRatio_working_3-way'!U173^3/27</f>
        <v>-8.1975499783549496E-2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0.18160138419278254</v>
      </c>
      <c r="Y173" s="11">
        <f>IF('OddsRatio_working_3-way'!W173&gt;=0,IF('OddsRatio_working_3-way'!V173+SQRT('OddsRatio_working_3-way'!W173)&gt;0,0,PI()),ACOS('OddsRatio_working_3-way'!V173/(2*'OddsRatio_working_3-way'!X173)))</f>
        <v>0.90804517813447905</v>
      </c>
      <c r="Z173" s="11">
        <f>'OddsRatio_working_3-way'!X173^(1/3)*COS('OddsRatio_working_3-way'!Y173/3)</f>
        <v>0.54054779596664215</v>
      </c>
      <c r="AA173" s="11">
        <f>'OddsRatio_working_3-way'!X173^(1/3)*COS(('OddsRatio_working_3-way'!Y173+2*PI())/3)</f>
        <v>-0.41645955971000675</v>
      </c>
      <c r="AB173" s="11">
        <f>'OddsRatio_working_3-way'!X173^(1/3)*COS(('OddsRatio_working_3-way'!Y173+4*PI())/3)</f>
        <v>-0.1240882362566354</v>
      </c>
      <c r="AC173" s="11">
        <f>'OddsRatio_working_3-way'!X173^(1/3)*SIN('OddsRatio_working_3-way'!Y173/3)</f>
        <v>0.1688006622991311</v>
      </c>
      <c r="AD173" s="11">
        <f>'OddsRatio_working_3-way'!X173^(1/3)*SIN(('OddsRatio_working_3-way'!Y173+2*PI())/3)</f>
        <v>0.38372779211723396</v>
      </c>
      <c r="AE173" s="11">
        <f>'OddsRatio_working_3-way'!X173^(1/3)*SIN(('OddsRatio_working_3-way'!Y173+4*PI())/3)</f>
        <v>-0.55252845441636511</v>
      </c>
      <c r="AF173" s="11">
        <f>-'OddsRatio_working_3-way'!U173/(3*'OddsRatio_working_3-way'!X173^(1/3))*COS(('OddsRatio_working_3-way'!Y173)/3)</f>
        <v>0.54054779596664204</v>
      </c>
      <c r="AG173" s="11">
        <f>-'OddsRatio_working_3-way'!U173/(3*'OddsRatio_working_3-way'!X173^(1/3))*COS(('OddsRatio_working_3-way'!Y173+2*PI())/3)</f>
        <v>-0.4164595597100067</v>
      </c>
      <c r="AH173" s="11">
        <f>-'OddsRatio_working_3-way'!U173/(3*'OddsRatio_working_3-way'!X173^(1/3))*COS(('OddsRatio_working_3-way'!Y173+4*PI())/3)</f>
        <v>-0.12408823625663538</v>
      </c>
      <c r="AI173" s="11">
        <f>'OddsRatio_working_3-way'!U173/(3*'OddsRatio_working_3-way'!X173^(1/3))*SIN(('OddsRatio_working_3-way'!Y173)/3)</f>
        <v>-0.16880066229913107</v>
      </c>
      <c r="AJ173" s="11">
        <f>'OddsRatio_working_3-way'!U173/(3*'OddsRatio_working_3-way'!X173^(1/3))*SIN(('OddsRatio_working_3-way'!Y173+2*PI())/3)</f>
        <v>-0.38372779211723385</v>
      </c>
      <c r="AK173" s="11">
        <f>'OddsRatio_working_3-way'!U173/(3*'OddsRatio_working_3-way'!X173^(1/3))*SIN(('OddsRatio_working_3-way'!Y173+4*PI())/3)</f>
        <v>0.552528454416365</v>
      </c>
      <c r="AL173" s="11">
        <f>'OddsRatio_working_3-way'!Z173+'OddsRatio_working_3-way'!AF173</f>
        <v>1.0810955919332841</v>
      </c>
      <c r="AM173" s="11">
        <f>'OddsRatio_working_3-way'!AA173+'OddsRatio_working_3-way'!AG173</f>
        <v>-0.8329191194200134</v>
      </c>
      <c r="AN173" s="11">
        <f>'OddsRatio_working_3-way'!AB173+'OddsRatio_working_3-way'!AH173</f>
        <v>-0.2481764725132708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1.0810955919332841</v>
      </c>
      <c r="AS173" s="11">
        <f>IF(('OddsRatio_working_3-way'!X173=0),IF(Q173&gt;0,-Q173^(1/3),(-Q173)^(1/3)),'OddsRatio_working_3-way'!AM173-'OddsRatio_working_3-way'!R173/3)</f>
        <v>-0.8329191194200134</v>
      </c>
      <c r="AT173" s="11">
        <f>IF(('OddsRatio_working_3-way'!X173=0),IF(Q173&gt;0,-Q173^(1/3),(-Q173)^(1/3)),'OddsRatio_working_3-way'!AN173-'OddsRatio_working_3-way'!R173/3)</f>
        <v>-0.2481764725132708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IF('True_Odds_Calculator_3-way'!A173="","",'True_Odds_Calculator_3-way'!A173)</f>
        <v>3.74</v>
      </c>
      <c r="B174" s="4">
        <f>IF('True_Odds_Calculator_3-way'!B173="","",'True_Odds_Calculator_3-way'!B173)</f>
        <v>3.44</v>
      </c>
      <c r="C174" s="4">
        <f>IF('True_Odds_Calculator_3-way'!C173="","",'True_Odds_Calculator_3-way'!C173)</f>
        <v>2</v>
      </c>
      <c r="D174" s="9">
        <f t="shared" si="39"/>
        <v>0.25008333122904031</v>
      </c>
      <c r="E174" s="9">
        <f t="shared" si="40"/>
        <v>0.27245388325744968</v>
      </c>
      <c r="F174" s="9">
        <f t="shared" si="41"/>
        <v>0.47746278551350985</v>
      </c>
      <c r="G174" s="9">
        <f t="shared" si="42"/>
        <v>1.0944040673756446</v>
      </c>
      <c r="H174" s="9">
        <f t="shared" si="43"/>
        <v>3.9986671446092665</v>
      </c>
      <c r="I174" s="9">
        <f t="shared" si="44"/>
        <v>3.6703459243965724</v>
      </c>
      <c r="J174" s="9">
        <f t="shared" si="45"/>
        <v>2.0944040673756446</v>
      </c>
      <c r="K174" s="11">
        <f t="shared" si="46"/>
        <v>0.26737967914438499</v>
      </c>
      <c r="L174" s="11">
        <f t="shared" si="47"/>
        <v>0.29069767441860467</v>
      </c>
      <c r="M174" s="11">
        <f t="shared" si="48"/>
        <v>0.5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-0.25982464867553778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0.24017535132446213</v>
      </c>
      <c r="Q174" s="11">
        <f>2*'OddsRatio_working_3-way'!K174*'OddsRatio_working_3-way'!L174*'OddsRatio_working_3-way'!M174</f>
        <v>7.7726650914065401E-2</v>
      </c>
      <c r="R174" s="11">
        <f t="shared" si="49"/>
        <v>0</v>
      </c>
      <c r="S174" s="11">
        <f t="shared" si="50"/>
        <v>-0.92437477563719073</v>
      </c>
      <c r="T174" s="11">
        <f t="shared" si="51"/>
        <v>-0.29915041282756977</v>
      </c>
      <c r="U174" s="11">
        <f>'OddsRatio_working_3-way'!S174-'OddsRatio_working_3-way'!R174^2/3</f>
        <v>-0.92437477563719073</v>
      </c>
      <c r="V174" s="11">
        <f>'OddsRatio_working_3-way'!S174*'OddsRatio_working_3-way'!R174/3-2*'OddsRatio_working_3-way'!R174^3/27-'OddsRatio_working_3-way'!T174</f>
        <v>0.29915041282756977</v>
      </c>
      <c r="W174" s="11">
        <f>'OddsRatio_working_3-way'!V174^2+4*'OddsRatio_working_3-way'!U174^3/27</f>
        <v>-2.7523747057995845E-2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0.17103706948560979</v>
      </c>
      <c r="Y174" s="11">
        <f>IF('OddsRatio_working_3-way'!W174&gt;=0,IF('OddsRatio_working_3-way'!V174+SQRT('OddsRatio_working_3-way'!W174)&gt;0,0,PI()),ACOS('OddsRatio_working_3-way'!V174/(2*'OddsRatio_working_3-way'!X174)))</f>
        <v>0.50635269378755154</v>
      </c>
      <c r="Z174" s="11">
        <f>'OddsRatio_working_3-way'!X174^(1/3)*COS('OddsRatio_working_3-way'!Y174/3)</f>
        <v>0.54720203368782228</v>
      </c>
      <c r="AA174" s="11">
        <f>'OddsRatio_working_3-way'!X174^(1/3)*COS(('OddsRatio_working_3-way'!Y174+2*PI())/3)</f>
        <v>-0.354354621439813</v>
      </c>
      <c r="AB174" s="11">
        <f>'OddsRatio_working_3-way'!X174^(1/3)*COS(('OddsRatio_working_3-way'!Y174+4*PI())/3)</f>
        <v>-0.19284741224800939</v>
      </c>
      <c r="AC174" s="11">
        <f>'OddsRatio_working_3-way'!X174^(1/3)*SIN('OddsRatio_working_3-way'!Y174/3)</f>
        <v>9.3246230702953209E-2</v>
      </c>
      <c r="AD174" s="11">
        <f>'OddsRatio_working_3-way'!X174^(1/3)*SIN(('OddsRatio_working_3-way'!Y174+2*PI())/3)</f>
        <v>0.42726774682468571</v>
      </c>
      <c r="AE174" s="11">
        <f>'OddsRatio_working_3-way'!X174^(1/3)*SIN(('OddsRatio_working_3-way'!Y174+4*PI())/3)</f>
        <v>-0.52051397752763873</v>
      </c>
      <c r="AF174" s="11">
        <f>-'OddsRatio_working_3-way'!U174/(3*'OddsRatio_working_3-way'!X174^(1/3))*COS(('OddsRatio_working_3-way'!Y174)/3)</f>
        <v>0.54720203368782228</v>
      </c>
      <c r="AG174" s="11">
        <f>-'OddsRatio_working_3-way'!U174/(3*'OddsRatio_working_3-way'!X174^(1/3))*COS(('OddsRatio_working_3-way'!Y174+2*PI())/3)</f>
        <v>-0.354354621439813</v>
      </c>
      <c r="AH174" s="11">
        <f>-'OddsRatio_working_3-way'!U174/(3*'OddsRatio_working_3-way'!X174^(1/3))*COS(('OddsRatio_working_3-way'!Y174+4*PI())/3)</f>
        <v>-0.19284741224800939</v>
      </c>
      <c r="AI174" s="11">
        <f>'OddsRatio_working_3-way'!U174/(3*'OddsRatio_working_3-way'!X174^(1/3))*SIN(('OddsRatio_working_3-way'!Y174)/3)</f>
        <v>-9.3246230702953209E-2</v>
      </c>
      <c r="AJ174" s="11">
        <f>'OddsRatio_working_3-way'!U174/(3*'OddsRatio_working_3-way'!X174^(1/3))*SIN(('OddsRatio_working_3-way'!Y174+2*PI())/3)</f>
        <v>-0.42726774682468571</v>
      </c>
      <c r="AK174" s="11">
        <f>'OddsRatio_working_3-way'!U174/(3*'OddsRatio_working_3-way'!X174^(1/3))*SIN(('OddsRatio_working_3-way'!Y174+4*PI())/3)</f>
        <v>0.52051397752763873</v>
      </c>
      <c r="AL174" s="11">
        <f>'OddsRatio_working_3-way'!Z174+'OddsRatio_working_3-way'!AF174</f>
        <v>1.0944040673756446</v>
      </c>
      <c r="AM174" s="11">
        <f>'OddsRatio_working_3-way'!AA174+'OddsRatio_working_3-way'!AG174</f>
        <v>-0.708709242879626</v>
      </c>
      <c r="AN174" s="11">
        <f>'OddsRatio_working_3-way'!AB174+'OddsRatio_working_3-way'!AH174</f>
        <v>-0.38569482449601877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1.0944040673756446</v>
      </c>
      <c r="AS174" s="11">
        <f>IF(('OddsRatio_working_3-way'!X174=0),IF(Q174&gt;0,-Q174^(1/3),(-Q174)^(1/3)),'OddsRatio_working_3-way'!AM174-'OddsRatio_working_3-way'!R174/3)</f>
        <v>-0.708709242879626</v>
      </c>
      <c r="AT174" s="11">
        <f>IF(('OddsRatio_working_3-way'!X174=0),IF(Q174&gt;0,-Q174^(1/3),(-Q174)^(1/3)),'OddsRatio_working_3-way'!AN174-'OddsRatio_working_3-way'!R174/3)</f>
        <v>-0.38569482449601877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IF('True_Odds_Calculator_3-way'!A174="","",'True_Odds_Calculator_3-way'!A174)</f>
        <v>5.62</v>
      </c>
      <c r="B175" s="4">
        <f>IF('True_Odds_Calculator_3-way'!B174="","",'True_Odds_Calculator_3-way'!B174)</f>
        <v>3.31</v>
      </c>
      <c r="C175" s="4">
        <f>IF('True_Odds_Calculator_3-way'!C174="","",'True_Odds_Calculator_3-way'!C174)</f>
        <v>1.72</v>
      </c>
      <c r="D175" s="9">
        <f t="shared" si="39"/>
        <v>0.16328310332201895</v>
      </c>
      <c r="E175" s="9">
        <f t="shared" si="40"/>
        <v>0.28072805812398893</v>
      </c>
      <c r="F175" s="9">
        <f t="shared" si="41"/>
        <v>0.55598883855399217</v>
      </c>
      <c r="G175" s="9">
        <f t="shared" si="42"/>
        <v>1.1091628570797734</v>
      </c>
      <c r="H175" s="9">
        <f t="shared" si="43"/>
        <v>6.1243323997085533</v>
      </c>
      <c r="I175" s="9">
        <f t="shared" si="44"/>
        <v>3.5621661998542762</v>
      </c>
      <c r="J175" s="9">
        <f t="shared" si="45"/>
        <v>1.7985972570974369</v>
      </c>
      <c r="K175" s="11">
        <f t="shared" si="46"/>
        <v>0.17793594306049823</v>
      </c>
      <c r="L175" s="11">
        <f t="shared" si="47"/>
        <v>0.30211480362537763</v>
      </c>
      <c r="M175" s="11">
        <f t="shared" si="48"/>
        <v>0.58139534883720934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-0.24015614057152035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0.23909400063458364</v>
      </c>
      <c r="Q175" s="11">
        <f>2*'OddsRatio_working_3-way'!K175*'OddsRatio_working_3-way'!L175*'OddsRatio_working_3-way'!M175</f>
        <v>6.2508235460021863E-2</v>
      </c>
      <c r="R175" s="11">
        <f t="shared" si="49"/>
        <v>0</v>
      </c>
      <c r="S175" s="11">
        <f t="shared" si="50"/>
        <v>-0.99557729427859287</v>
      </c>
      <c r="T175" s="11">
        <f t="shared" si="51"/>
        <v>-0.26028164556303079</v>
      </c>
      <c r="U175" s="11">
        <f>'OddsRatio_working_3-way'!S175-'OddsRatio_working_3-way'!R175^2/3</f>
        <v>-0.99557729427859287</v>
      </c>
      <c r="V175" s="11">
        <f>'OddsRatio_working_3-way'!S175*'OddsRatio_working_3-way'!R175/3-2*'OddsRatio_working_3-way'!R175^3/27-'OddsRatio_working_3-way'!T175</f>
        <v>0.26028164556303079</v>
      </c>
      <c r="W175" s="11">
        <f>'OddsRatio_working_3-way'!V175^2+4*'OddsRatio_working_3-way'!U175^3/27</f>
        <v>-7.8444646805801974E-2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0.19117477724768059</v>
      </c>
      <c r="Y175" s="11">
        <f>IF('OddsRatio_working_3-way'!W175&gt;=0,IF('OddsRatio_working_3-way'!V175+SQRT('OddsRatio_working_3-way'!W175)&gt;0,0,PI()),ACOS('OddsRatio_working_3-way'!V175/(2*'OddsRatio_working_3-way'!X175)))</f>
        <v>0.82202035591555622</v>
      </c>
      <c r="Z175" s="11">
        <f>'OddsRatio_working_3-way'!X175^(1/3)*COS('OddsRatio_working_3-way'!Y175/3)</f>
        <v>0.55458142853988679</v>
      </c>
      <c r="AA175" s="11">
        <f>'OddsRatio_working_3-way'!X175^(1/3)*COS(('OddsRatio_working_3-way'!Y175+2*PI())/3)</f>
        <v>-0.41228665090746625</v>
      </c>
      <c r="AB175" s="11">
        <f>'OddsRatio_working_3-way'!X175^(1/3)*COS(('OddsRatio_working_3-way'!Y175+4*PI())/3)</f>
        <v>-0.14229477763242024</v>
      </c>
      <c r="AC175" s="11">
        <f>'OddsRatio_working_3-way'!X175^(1/3)*SIN('OddsRatio_working_3-way'!Y175/3)</f>
        <v>0.1558798807143591</v>
      </c>
      <c r="AD175" s="11">
        <f>'OddsRatio_working_3-way'!X175^(1/3)*SIN(('OddsRatio_working_3-way'!Y175+2*PI())/3)</f>
        <v>0.40234166522542686</v>
      </c>
      <c r="AE175" s="11">
        <f>'OddsRatio_working_3-way'!X175^(1/3)*SIN(('OddsRatio_working_3-way'!Y175+4*PI())/3)</f>
        <v>-0.55822154593978579</v>
      </c>
      <c r="AF175" s="11">
        <f>-'OddsRatio_working_3-way'!U175/(3*'OddsRatio_working_3-way'!X175^(1/3))*COS(('OddsRatio_working_3-way'!Y175)/3)</f>
        <v>0.55458142853988668</v>
      </c>
      <c r="AG175" s="11">
        <f>-'OddsRatio_working_3-way'!U175/(3*'OddsRatio_working_3-way'!X175^(1/3))*COS(('OddsRatio_working_3-way'!Y175+2*PI())/3)</f>
        <v>-0.41228665090746613</v>
      </c>
      <c r="AH175" s="11">
        <f>-'OddsRatio_working_3-way'!U175/(3*'OddsRatio_working_3-way'!X175^(1/3))*COS(('OddsRatio_working_3-way'!Y175+4*PI())/3)</f>
        <v>-0.14229477763242021</v>
      </c>
      <c r="AI175" s="11">
        <f>'OddsRatio_working_3-way'!U175/(3*'OddsRatio_working_3-way'!X175^(1/3))*SIN(('OddsRatio_working_3-way'!Y175)/3)</f>
        <v>-0.15587988071435907</v>
      </c>
      <c r="AJ175" s="11">
        <f>'OddsRatio_working_3-way'!U175/(3*'OddsRatio_working_3-way'!X175^(1/3))*SIN(('OddsRatio_working_3-way'!Y175+2*PI())/3)</f>
        <v>-0.4023416652254268</v>
      </c>
      <c r="AK175" s="11">
        <f>'OddsRatio_working_3-way'!U175/(3*'OddsRatio_working_3-way'!X175^(1/3))*SIN(('OddsRatio_working_3-way'!Y175+4*PI())/3)</f>
        <v>0.55822154593978568</v>
      </c>
      <c r="AL175" s="11">
        <f>'OddsRatio_working_3-way'!Z175+'OddsRatio_working_3-way'!AF175</f>
        <v>1.1091628570797734</v>
      </c>
      <c r="AM175" s="11">
        <f>'OddsRatio_working_3-way'!AA175+'OddsRatio_working_3-way'!AG175</f>
        <v>-0.82457330181493238</v>
      </c>
      <c r="AN175" s="11">
        <f>'OddsRatio_working_3-way'!AB175+'OddsRatio_working_3-way'!AH175</f>
        <v>-0.28458955526484042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1.1091628570797734</v>
      </c>
      <c r="AS175" s="11">
        <f>IF(('OddsRatio_working_3-way'!X175=0),IF(Q175&gt;0,-Q175^(1/3),(-Q175)^(1/3)),'OddsRatio_working_3-way'!AM175-'OddsRatio_working_3-way'!R175/3)</f>
        <v>-0.82457330181493238</v>
      </c>
      <c r="AT175" s="11">
        <f>IF(('OddsRatio_working_3-way'!X175=0),IF(Q175&gt;0,-Q175^(1/3),(-Q175)^(1/3)),'OddsRatio_working_3-way'!AN175-'OddsRatio_working_3-way'!R175/3)</f>
        <v>-0.28458955526484042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IF('True_Odds_Calculator_3-way'!A175="","",'True_Odds_Calculator_3-way'!A175)</f>
        <v>1.4</v>
      </c>
      <c r="B176" s="4">
        <f>IF('True_Odds_Calculator_3-way'!B175="","",'True_Odds_Calculator_3-way'!B175)</f>
        <v>4.93</v>
      </c>
      <c r="C176" s="4">
        <f>IF('True_Odds_Calculator_3-way'!C175="","",'True_Odds_Calculator_3-way'!C175)</f>
        <v>7.4</v>
      </c>
      <c r="D176" s="9">
        <f t="shared" si="39"/>
        <v>0.69143660818234032</v>
      </c>
      <c r="E176" s="9">
        <f t="shared" si="40"/>
        <v>0.18571669327485543</v>
      </c>
      <c r="F176" s="9">
        <f t="shared" si="41"/>
        <v>0.12284669854280389</v>
      </c>
      <c r="G176" s="9">
        <f t="shared" si="42"/>
        <v>1.1156604530559058</v>
      </c>
      <c r="H176" s="9">
        <f t="shared" si="43"/>
        <v>1.4462641812223627</v>
      </c>
      <c r="I176" s="9">
        <f t="shared" si="44"/>
        <v>5.3845455805097089</v>
      </c>
      <c r="J176" s="9">
        <f t="shared" si="45"/>
        <v>8.1402268995577991</v>
      </c>
      <c r="K176" s="11">
        <f t="shared" si="46"/>
        <v>0.7142857142857143</v>
      </c>
      <c r="L176" s="11">
        <f t="shared" si="47"/>
        <v>0.20283975659229211</v>
      </c>
      <c r="M176" s="11">
        <f t="shared" si="48"/>
        <v>0.13513513513513511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-0.1969816817686999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0.21008403361344544</v>
      </c>
      <c r="Q176" s="11">
        <f>2*'OddsRatio_working_3-way'!K176*'OddsRatio_working_3-way'!L176*'OddsRatio_working_3-way'!M176</f>
        <v>3.9158254168396162E-2</v>
      </c>
      <c r="R176" s="11">
        <f t="shared" si="49"/>
        <v>0</v>
      </c>
      <c r="S176" s="11">
        <f t="shared" si="50"/>
        <v>-1.0665155852417312</v>
      </c>
      <c r="T176" s="11">
        <f t="shared" si="51"/>
        <v>-0.19879134860050907</v>
      </c>
      <c r="U176" s="11">
        <f>'OddsRatio_working_3-way'!S176-'OddsRatio_working_3-way'!R176^2/3</f>
        <v>-1.0665155852417312</v>
      </c>
      <c r="V176" s="11">
        <f>'OddsRatio_working_3-way'!S176*'OddsRatio_working_3-way'!R176/3-2*'OddsRatio_working_3-way'!R176^3/27-'OddsRatio_working_3-way'!T176</f>
        <v>0.19879134860050907</v>
      </c>
      <c r="W176" s="11">
        <f>'OddsRatio_working_3-way'!V176^2+4*'OddsRatio_working_3-way'!U176^3/27</f>
        <v>-0.1402025940037111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0.21196732901683235</v>
      </c>
      <c r="Y176" s="11">
        <f>IF('OddsRatio_working_3-way'!W176&gt;=0,IF('OddsRatio_working_3-way'!V176+SQRT('OddsRatio_working_3-way'!W176)&gt;0,0,PI()),ACOS('OddsRatio_working_3-way'!V176/(2*'OddsRatio_working_3-way'!X176)))</f>
        <v>1.0827289597448684</v>
      </c>
      <c r="Z176" s="11">
        <f>'OddsRatio_working_3-way'!X176^(1/3)*COS('OddsRatio_working_3-way'!Y176/3)</f>
        <v>0.55783022652795289</v>
      </c>
      <c r="AA176" s="11">
        <f>'OddsRatio_working_3-way'!X176^(1/3)*COS(('OddsRatio_working_3-way'!Y176+2*PI())/3)</f>
        <v>-0.46125538607627198</v>
      </c>
      <c r="AB176" s="11">
        <f>'OddsRatio_working_3-way'!X176^(1/3)*COS(('OddsRatio_working_3-way'!Y176+4*PI())/3)</f>
        <v>-9.6574840451681049E-2</v>
      </c>
      <c r="AC176" s="11">
        <f>'OddsRatio_working_3-way'!X176^(1/3)*SIN('OddsRatio_working_3-way'!Y176/3)</f>
        <v>0.21054841118457729</v>
      </c>
      <c r="AD176" s="11">
        <f>'OddsRatio_working_3-way'!X176^(1/3)*SIN(('OddsRatio_working_3-way'!Y176+2*PI())/3)</f>
        <v>0.37782094157974666</v>
      </c>
      <c r="AE176" s="11">
        <f>'OddsRatio_working_3-way'!X176^(1/3)*SIN(('OddsRatio_working_3-way'!Y176+4*PI())/3)</f>
        <v>-0.58836935276432389</v>
      </c>
      <c r="AF176" s="11">
        <f>-'OddsRatio_working_3-way'!U176/(3*'OddsRatio_working_3-way'!X176^(1/3))*COS(('OddsRatio_working_3-way'!Y176)/3)</f>
        <v>0.55783022652795289</v>
      </c>
      <c r="AG176" s="11">
        <f>-'OddsRatio_working_3-way'!U176/(3*'OddsRatio_working_3-way'!X176^(1/3))*COS(('OddsRatio_working_3-way'!Y176+2*PI())/3)</f>
        <v>-0.46125538607627198</v>
      </c>
      <c r="AH176" s="11">
        <f>-'OddsRatio_working_3-way'!U176/(3*'OddsRatio_working_3-way'!X176^(1/3))*COS(('OddsRatio_working_3-way'!Y176+4*PI())/3)</f>
        <v>-9.6574840451681049E-2</v>
      </c>
      <c r="AI176" s="11">
        <f>'OddsRatio_working_3-way'!U176/(3*'OddsRatio_working_3-way'!X176^(1/3))*SIN(('OddsRatio_working_3-way'!Y176)/3)</f>
        <v>-0.21054841118457729</v>
      </c>
      <c r="AJ176" s="11">
        <f>'OddsRatio_working_3-way'!U176/(3*'OddsRatio_working_3-way'!X176^(1/3))*SIN(('OddsRatio_working_3-way'!Y176+2*PI())/3)</f>
        <v>-0.37782094157974666</v>
      </c>
      <c r="AK176" s="11">
        <f>'OddsRatio_working_3-way'!U176/(3*'OddsRatio_working_3-way'!X176^(1/3))*SIN(('OddsRatio_working_3-way'!Y176+4*PI())/3)</f>
        <v>0.58836935276432389</v>
      </c>
      <c r="AL176" s="11">
        <f>'OddsRatio_working_3-way'!Z176+'OddsRatio_working_3-way'!AF176</f>
        <v>1.1156604530559058</v>
      </c>
      <c r="AM176" s="11">
        <f>'OddsRatio_working_3-way'!AA176+'OddsRatio_working_3-way'!AG176</f>
        <v>-0.92251077215254396</v>
      </c>
      <c r="AN176" s="11">
        <f>'OddsRatio_working_3-way'!AB176+'OddsRatio_working_3-way'!AH176</f>
        <v>-0.1931496809033621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1.1156604530559058</v>
      </c>
      <c r="AS176" s="11">
        <f>IF(('OddsRatio_working_3-way'!X176=0),IF(Q176&gt;0,-Q176^(1/3),(-Q176)^(1/3)),'OddsRatio_working_3-way'!AM176-'OddsRatio_working_3-way'!R176/3)</f>
        <v>-0.92251077215254396</v>
      </c>
      <c r="AT176" s="11">
        <f>IF(('OddsRatio_working_3-way'!X176=0),IF(Q176&gt;0,-Q176^(1/3),(-Q176)^(1/3)),'OddsRatio_working_3-way'!AN176-'OddsRatio_working_3-way'!R176/3)</f>
        <v>-0.1931496809033621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IF('True_Odds_Calculator_3-way'!A176="","",'True_Odds_Calculator_3-way'!A176)</f>
        <v>2.34</v>
      </c>
      <c r="B177" s="4">
        <f>IF('True_Odds_Calculator_3-way'!B176="","",'True_Odds_Calculator_3-way'!B176)</f>
        <v>3.23</v>
      </c>
      <c r="C177" s="4">
        <f>IF('True_Odds_Calculator_3-way'!C176="","",'True_Odds_Calculator_3-way'!C176)</f>
        <v>3.25</v>
      </c>
      <c r="D177" s="9">
        <f t="shared" si="39"/>
        <v>0.4109996010945321</v>
      </c>
      <c r="E177" s="9">
        <f t="shared" si="40"/>
        <v>0.29542774718630471</v>
      </c>
      <c r="F177" s="9">
        <f t="shared" si="41"/>
        <v>0.2935726517191633</v>
      </c>
      <c r="G177" s="9">
        <f t="shared" si="42"/>
        <v>1.069471929719753</v>
      </c>
      <c r="H177" s="9">
        <f t="shared" si="43"/>
        <v>2.4330923858244686</v>
      </c>
      <c r="I177" s="9">
        <f t="shared" si="44"/>
        <v>3.3849224032750485</v>
      </c>
      <c r="J177" s="9">
        <f t="shared" si="45"/>
        <v>3.406311841869444</v>
      </c>
      <c r="K177" s="11">
        <f t="shared" si="46"/>
        <v>0.42735042735042739</v>
      </c>
      <c r="L177" s="11">
        <f t="shared" si="47"/>
        <v>0.30959752321981426</v>
      </c>
      <c r="M177" s="11">
        <f t="shared" si="48"/>
        <v>0.30769230769230771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-0.27370985765841693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0.23693064893350679</v>
      </c>
      <c r="Q177" s="11">
        <f>2*'OddsRatio_working_3-way'!K177*'OddsRatio_working_3-way'!L177*'OddsRatio_working_3-way'!M177</f>
        <v>8.1419466987459388E-2</v>
      </c>
      <c r="R177" s="11">
        <f t="shared" si="49"/>
        <v>0</v>
      </c>
      <c r="S177" s="11">
        <f t="shared" si="50"/>
        <v>-0.86562702184146512</v>
      </c>
      <c r="T177" s="11">
        <f t="shared" si="51"/>
        <v>-0.29746633052971316</v>
      </c>
      <c r="U177" s="11">
        <f>'OddsRatio_working_3-way'!S177-'OddsRatio_working_3-way'!R177^2/3</f>
        <v>-0.86562702184146512</v>
      </c>
      <c r="V177" s="11">
        <f>'OddsRatio_working_3-way'!S177*'OddsRatio_working_3-way'!R177/3-2*'OddsRatio_working_3-way'!R177^3/27-'OddsRatio_working_3-way'!T177</f>
        <v>0.29746633052971316</v>
      </c>
      <c r="W177" s="11">
        <f>'OddsRatio_working_3-way'!V177^2+4*'OddsRatio_working_3-way'!U177^3/27</f>
        <v>-7.6060941625710754E-3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0.15499379984485157</v>
      </c>
      <c r="Y177" s="11">
        <f>IF('OddsRatio_working_3-way'!W177&gt;=0,IF('OddsRatio_working_3-way'!V177+SQRT('OddsRatio_working_3-way'!W177)&gt;0,0,PI()),ACOS('OddsRatio_working_3-way'!V177/(2*'OddsRatio_working_3-way'!X177)))</f>
        <v>0.28519363263637132</v>
      </c>
      <c r="Z177" s="11">
        <f>'OddsRatio_working_3-way'!X177^(1/3)*COS('OddsRatio_working_3-way'!Y177/3)</f>
        <v>0.53473596485987651</v>
      </c>
      <c r="AA177" s="11">
        <f>'OddsRatio_working_3-way'!X177^(1/3)*COS(('OddsRatio_working_3-way'!Y177+2*PI())/3)</f>
        <v>-0.31152499064379957</v>
      </c>
      <c r="AB177" s="11">
        <f>'OddsRatio_working_3-way'!X177^(1/3)*COS(('OddsRatio_working_3-way'!Y177+4*PI())/3)</f>
        <v>-0.223210974216077</v>
      </c>
      <c r="AC177" s="11">
        <f>'OddsRatio_working_3-way'!X177^(1/3)*SIN('OddsRatio_working_3-way'!Y177/3)</f>
        <v>5.0988121157762682E-2</v>
      </c>
      <c r="AD177" s="11">
        <f>'OddsRatio_working_3-way'!X177^(1/3)*SIN(('OddsRatio_working_3-way'!Y177+2*PI())/3)</f>
        <v>0.43760086930695452</v>
      </c>
      <c r="AE177" s="11">
        <f>'OddsRatio_working_3-way'!X177^(1/3)*SIN(('OddsRatio_working_3-way'!Y177+4*PI())/3)</f>
        <v>-0.48858899046471721</v>
      </c>
      <c r="AF177" s="11">
        <f>-'OddsRatio_working_3-way'!U177/(3*'OddsRatio_working_3-way'!X177^(1/3))*COS(('OddsRatio_working_3-way'!Y177)/3)</f>
        <v>0.53473596485987651</v>
      </c>
      <c r="AG177" s="11">
        <f>-'OddsRatio_working_3-way'!U177/(3*'OddsRatio_working_3-way'!X177^(1/3))*COS(('OddsRatio_working_3-way'!Y177+2*PI())/3)</f>
        <v>-0.31152499064379957</v>
      </c>
      <c r="AH177" s="11">
        <f>-'OddsRatio_working_3-way'!U177/(3*'OddsRatio_working_3-way'!X177^(1/3))*COS(('OddsRatio_working_3-way'!Y177+4*PI())/3)</f>
        <v>-0.223210974216077</v>
      </c>
      <c r="AI177" s="11">
        <f>'OddsRatio_working_3-way'!U177/(3*'OddsRatio_working_3-way'!X177^(1/3))*SIN(('OddsRatio_working_3-way'!Y177)/3)</f>
        <v>-5.0988121157762682E-2</v>
      </c>
      <c r="AJ177" s="11">
        <f>'OddsRatio_working_3-way'!U177/(3*'OddsRatio_working_3-way'!X177^(1/3))*SIN(('OddsRatio_working_3-way'!Y177+2*PI())/3)</f>
        <v>-0.43760086930695452</v>
      </c>
      <c r="AK177" s="11">
        <f>'OddsRatio_working_3-way'!U177/(3*'OddsRatio_working_3-way'!X177^(1/3))*SIN(('OddsRatio_working_3-way'!Y177+4*PI())/3)</f>
        <v>0.48858899046471721</v>
      </c>
      <c r="AL177" s="11">
        <f>'OddsRatio_working_3-way'!Z177+'OddsRatio_working_3-way'!AF177</f>
        <v>1.069471929719753</v>
      </c>
      <c r="AM177" s="11">
        <f>'OddsRatio_working_3-way'!AA177+'OddsRatio_working_3-way'!AG177</f>
        <v>-0.62304998128759914</v>
      </c>
      <c r="AN177" s="11">
        <f>'OddsRatio_working_3-way'!AB177+'OddsRatio_working_3-way'!AH177</f>
        <v>-0.44642194843215399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1.069471929719753</v>
      </c>
      <c r="AS177" s="11">
        <f>IF(('OddsRatio_working_3-way'!X177=0),IF(Q177&gt;0,-Q177^(1/3),(-Q177)^(1/3)),'OddsRatio_working_3-way'!AM177-'OddsRatio_working_3-way'!R177/3)</f>
        <v>-0.62304998128759914</v>
      </c>
      <c r="AT177" s="11">
        <f>IF(('OddsRatio_working_3-way'!X177=0),IF(Q177&gt;0,-Q177^(1/3),(-Q177)^(1/3)),'OddsRatio_working_3-way'!AN177-'OddsRatio_working_3-way'!R177/3)</f>
        <v>-0.44642194843215399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IF('True_Odds_Calculator_3-way'!A177="","",'True_Odds_Calculator_3-way'!A177)</f>
        <v>1.93</v>
      </c>
      <c r="B178" s="4">
        <f>IF('True_Odds_Calculator_3-way'!B177="","",'True_Odds_Calculator_3-way'!B177)</f>
        <v>3.6</v>
      </c>
      <c r="C178" s="4">
        <f>IF('True_Odds_Calculator_3-way'!C177="","",'True_Odds_Calculator_3-way'!C177)</f>
        <v>4.01</v>
      </c>
      <c r="D178" s="9">
        <f t="shared" si="39"/>
        <v>0.50020149811416292</v>
      </c>
      <c r="E178" s="9">
        <f t="shared" si="40"/>
        <v>0.2636125208766581</v>
      </c>
      <c r="F178" s="9">
        <f t="shared" si="41"/>
        <v>0.23618598100917909</v>
      </c>
      <c r="G178" s="9">
        <f t="shared" si="42"/>
        <v>1.0744025077681971</v>
      </c>
      <c r="H178" s="9">
        <f t="shared" si="43"/>
        <v>1.9991943322244232</v>
      </c>
      <c r="I178" s="9">
        <f t="shared" si="44"/>
        <v>3.7934465201973122</v>
      </c>
      <c r="J178" s="9">
        <f t="shared" si="45"/>
        <v>4.2339515483822732</v>
      </c>
      <c r="K178" s="11">
        <f t="shared" si="46"/>
        <v>0.5181347150259068</v>
      </c>
      <c r="L178" s="11">
        <f t="shared" si="47"/>
        <v>0.27777777777777779</v>
      </c>
      <c r="M178" s="11">
        <f t="shared" si="48"/>
        <v>0.24937655860349128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-0.26122732891432909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0.23473268469585973</v>
      </c>
      <c r="Q178" s="11">
        <f>2*'OddsRatio_working_3-way'!K178*'OddsRatio_working_3-way'!L178*'OddsRatio_working_3-way'!M178</f>
        <v>7.1783695625645169E-2</v>
      </c>
      <c r="R178" s="11">
        <f t="shared" si="49"/>
        <v>0</v>
      </c>
      <c r="S178" s="11">
        <f t="shared" si="50"/>
        <v>-0.89857629242475456</v>
      </c>
      <c r="T178" s="11">
        <f t="shared" si="51"/>
        <v>-0.27479397321857935</v>
      </c>
      <c r="U178" s="11">
        <f>'OddsRatio_working_3-way'!S178-'OddsRatio_working_3-way'!R178^2/3</f>
        <v>-0.89857629242475456</v>
      </c>
      <c r="V178" s="11">
        <f>'OddsRatio_working_3-way'!S178*'OddsRatio_working_3-way'!R178/3-2*'OddsRatio_working_3-way'!R178^3/27-'OddsRatio_working_3-way'!T178</f>
        <v>0.27479397321857935</v>
      </c>
      <c r="W178" s="11">
        <f>'OddsRatio_working_3-way'!V178^2+4*'OddsRatio_working_3-way'!U178^3/27</f>
        <v>-3.197654790544012E-2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0.16392702310989898</v>
      </c>
      <c r="Y178" s="11">
        <f>IF('OddsRatio_working_3-way'!W178&gt;=0,IF('OddsRatio_working_3-way'!V178+SQRT('OddsRatio_working_3-way'!W178)&gt;0,0,PI()),ACOS('OddsRatio_working_3-way'!V178/(2*'OddsRatio_working_3-way'!X178)))</f>
        <v>0.57689639440768647</v>
      </c>
      <c r="Z178" s="11">
        <f>'OddsRatio_working_3-way'!X178^(1/3)*COS('OddsRatio_working_3-way'!Y178/3)</f>
        <v>0.53720125388409856</v>
      </c>
      <c r="AA178" s="11">
        <f>'OddsRatio_working_3-way'!X178^(1/3)*COS(('OddsRatio_working_3-way'!Y178+2*PI())/3)</f>
        <v>-0.35918309061578035</v>
      </c>
      <c r="AB178" s="11">
        <f>'OddsRatio_working_3-way'!X178^(1/3)*COS(('OddsRatio_working_3-way'!Y178+4*PI())/3)</f>
        <v>-0.1780181632683181</v>
      </c>
      <c r="AC178" s="11">
        <f>'OddsRatio_working_3-way'!X178^(1/3)*SIN('OddsRatio_working_3-way'!Y178/3)</f>
        <v>0.10459561957177629</v>
      </c>
      <c r="AD178" s="11">
        <f>'OddsRatio_working_3-way'!X178^(1/3)*SIN(('OddsRatio_working_3-way'!Y178+2*PI())/3)</f>
        <v>0.41293212302259508</v>
      </c>
      <c r="AE178" s="11">
        <f>'OddsRatio_working_3-way'!X178^(1/3)*SIN(('OddsRatio_working_3-way'!Y178+4*PI())/3)</f>
        <v>-0.5175277425943714</v>
      </c>
      <c r="AF178" s="11">
        <f>-'OddsRatio_working_3-way'!U178/(3*'OddsRatio_working_3-way'!X178^(1/3))*COS(('OddsRatio_working_3-way'!Y178)/3)</f>
        <v>0.53720125388409856</v>
      </c>
      <c r="AG178" s="11">
        <f>-'OddsRatio_working_3-way'!U178/(3*'OddsRatio_working_3-way'!X178^(1/3))*COS(('OddsRatio_working_3-way'!Y178+2*PI())/3)</f>
        <v>-0.35918309061578035</v>
      </c>
      <c r="AH178" s="11">
        <f>-'OddsRatio_working_3-way'!U178/(3*'OddsRatio_working_3-way'!X178^(1/3))*COS(('OddsRatio_working_3-way'!Y178+4*PI())/3)</f>
        <v>-0.1780181632683181</v>
      </c>
      <c r="AI178" s="11">
        <f>'OddsRatio_working_3-way'!U178/(3*'OddsRatio_working_3-way'!X178^(1/3))*SIN(('OddsRatio_working_3-way'!Y178)/3)</f>
        <v>-0.10459561957177629</v>
      </c>
      <c r="AJ178" s="11">
        <f>'OddsRatio_working_3-way'!U178/(3*'OddsRatio_working_3-way'!X178^(1/3))*SIN(('OddsRatio_working_3-way'!Y178+2*PI())/3)</f>
        <v>-0.41293212302259508</v>
      </c>
      <c r="AK178" s="11">
        <f>'OddsRatio_working_3-way'!U178/(3*'OddsRatio_working_3-way'!X178^(1/3))*SIN(('OddsRatio_working_3-way'!Y178+4*PI())/3)</f>
        <v>0.5175277425943714</v>
      </c>
      <c r="AL178" s="11">
        <f>'OddsRatio_working_3-way'!Z178+'OddsRatio_working_3-way'!AF178</f>
        <v>1.0744025077681971</v>
      </c>
      <c r="AM178" s="11">
        <f>'OddsRatio_working_3-way'!AA178+'OddsRatio_working_3-way'!AG178</f>
        <v>-0.71836618123156071</v>
      </c>
      <c r="AN178" s="11">
        <f>'OddsRatio_working_3-way'!AB178+'OddsRatio_working_3-way'!AH178</f>
        <v>-0.35603632653663619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1.0744025077681971</v>
      </c>
      <c r="AS178" s="11">
        <f>IF(('OddsRatio_working_3-way'!X178=0),IF(Q178&gt;0,-Q178^(1/3),(-Q178)^(1/3)),'OddsRatio_working_3-way'!AM178-'OddsRatio_working_3-way'!R178/3)</f>
        <v>-0.71836618123156071</v>
      </c>
      <c r="AT178" s="11">
        <f>IF(('OddsRatio_working_3-way'!X178=0),IF(Q178&gt;0,-Q178^(1/3),(-Q178)^(1/3)),'OddsRatio_working_3-way'!AN178-'OddsRatio_working_3-way'!R178/3)</f>
        <v>-0.35603632653663619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IF('True_Odds_Calculator_3-way'!A178="","",'True_Odds_Calculator_3-way'!A178)</f>
        <v>1.45</v>
      </c>
      <c r="B179" s="4">
        <f>IF('True_Odds_Calculator_3-way'!B178="","",'True_Odds_Calculator_3-way'!B178)</f>
        <v>4.53</v>
      </c>
      <c r="C179" s="4">
        <f>IF('True_Odds_Calculator_3-way'!C178="","",'True_Odds_Calculator_3-way'!C178)</f>
        <v>7.03</v>
      </c>
      <c r="D179" s="9">
        <f t="shared" si="39"/>
        <v>0.66680206294909128</v>
      </c>
      <c r="E179" s="9">
        <f t="shared" si="40"/>
        <v>0.20325893328163464</v>
      </c>
      <c r="F179" s="9">
        <f t="shared" si="41"/>
        <v>0.12993900376927406</v>
      </c>
      <c r="G179" s="9">
        <f t="shared" si="42"/>
        <v>1.1104342671622194</v>
      </c>
      <c r="H179" s="9">
        <f t="shared" si="43"/>
        <v>1.4996954202229988</v>
      </c>
      <c r="I179" s="9">
        <f t="shared" si="44"/>
        <v>4.9198329630826345</v>
      </c>
      <c r="J179" s="9">
        <f t="shared" si="45"/>
        <v>7.6959186309881833</v>
      </c>
      <c r="K179" s="11">
        <f t="shared" si="46"/>
        <v>0.68965517241379315</v>
      </c>
      <c r="L179" s="11">
        <f t="shared" si="47"/>
        <v>0.22075055187637968</v>
      </c>
      <c r="M179" s="11">
        <f t="shared" si="48"/>
        <v>0.14224751066856328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-0.20743546156702253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0.21677667379041166</v>
      </c>
      <c r="Q179" s="11">
        <f>2*'OddsRatio_working_3-way'!K179*'OddsRatio_working_3-way'!L179*'OddsRatio_working_3-way'!M179</f>
        <v>4.3312022735346969E-2</v>
      </c>
      <c r="R179" s="11">
        <f t="shared" si="49"/>
        <v>0</v>
      </c>
      <c r="S179" s="11">
        <f t="shared" si="50"/>
        <v>-1.0450318964405754</v>
      </c>
      <c r="T179" s="11">
        <f t="shared" si="51"/>
        <v>-0.20879758170640861</v>
      </c>
      <c r="U179" s="11">
        <f>'OddsRatio_working_3-way'!S179-'OddsRatio_working_3-way'!R179^2/3</f>
        <v>-1.0450318964405754</v>
      </c>
      <c r="V179" s="11">
        <f>'OddsRatio_working_3-way'!S179*'OddsRatio_working_3-way'!R179/3-2*'OddsRatio_working_3-way'!R179^3/27-'OddsRatio_working_3-way'!T179</f>
        <v>0.20879758170640861</v>
      </c>
      <c r="W179" s="11">
        <f>'OddsRatio_working_3-way'!V179^2+4*'OddsRatio_working_3-way'!U179^3/27</f>
        <v>-0.12548069925445723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0.20559494727552377</v>
      </c>
      <c r="Y179" s="11">
        <f>IF('OddsRatio_working_3-way'!W179&gt;=0,IF('OddsRatio_working_3-way'!V179+SQRT('OddsRatio_working_3-way'!W179)&gt;0,0,PI()),ACOS('OddsRatio_working_3-way'!V179/(2*'OddsRatio_working_3-way'!X179)))</f>
        <v>1.0381803417248281</v>
      </c>
      <c r="Z179" s="11">
        <f>'OddsRatio_working_3-way'!X179^(1/3)*COS('OddsRatio_working_3-way'!Y179/3)</f>
        <v>0.55521713358110969</v>
      </c>
      <c r="AA179" s="11">
        <f>'OddsRatio_working_3-way'!X179^(1/3)*COS(('OddsRatio_working_3-way'!Y179+2*PI())/3)</f>
        <v>-0.45098222408492578</v>
      </c>
      <c r="AB179" s="11">
        <f>'OddsRatio_working_3-way'!X179^(1/3)*COS(('OddsRatio_working_3-way'!Y179+4*PI())/3)</f>
        <v>-0.10423490949618414</v>
      </c>
      <c r="AC179" s="11">
        <f>'OddsRatio_working_3-way'!X179^(1/3)*SIN('OddsRatio_working_3-way'!Y179/3)</f>
        <v>0.20019465541858991</v>
      </c>
      <c r="AD179" s="11">
        <f>'OddsRatio_working_3-way'!X179^(1/3)*SIN(('OddsRatio_working_3-way'!Y179+2*PI())/3)</f>
        <v>0.3807348145883242</v>
      </c>
      <c r="AE179" s="11">
        <f>'OddsRatio_working_3-way'!X179^(1/3)*SIN(('OddsRatio_working_3-way'!Y179+4*PI())/3)</f>
        <v>-0.58092947000691408</v>
      </c>
      <c r="AF179" s="11">
        <f>-'OddsRatio_working_3-way'!U179/(3*'OddsRatio_working_3-way'!X179^(1/3))*COS(('OddsRatio_working_3-way'!Y179)/3)</f>
        <v>0.55521713358110969</v>
      </c>
      <c r="AG179" s="11">
        <f>-'OddsRatio_working_3-way'!U179/(3*'OddsRatio_working_3-way'!X179^(1/3))*COS(('OddsRatio_working_3-way'!Y179+2*PI())/3)</f>
        <v>-0.45098222408492578</v>
      </c>
      <c r="AH179" s="11">
        <f>-'OddsRatio_working_3-way'!U179/(3*'OddsRatio_working_3-way'!X179^(1/3))*COS(('OddsRatio_working_3-way'!Y179+4*PI())/3)</f>
        <v>-0.10423490949618414</v>
      </c>
      <c r="AI179" s="11">
        <f>'OddsRatio_working_3-way'!U179/(3*'OddsRatio_working_3-way'!X179^(1/3))*SIN(('OddsRatio_working_3-way'!Y179)/3)</f>
        <v>-0.20019465541858991</v>
      </c>
      <c r="AJ179" s="11">
        <f>'OddsRatio_working_3-way'!U179/(3*'OddsRatio_working_3-way'!X179^(1/3))*SIN(('OddsRatio_working_3-way'!Y179+2*PI())/3)</f>
        <v>-0.3807348145883242</v>
      </c>
      <c r="AK179" s="11">
        <f>'OddsRatio_working_3-way'!U179/(3*'OddsRatio_working_3-way'!X179^(1/3))*SIN(('OddsRatio_working_3-way'!Y179+4*PI())/3)</f>
        <v>0.58092947000691408</v>
      </c>
      <c r="AL179" s="11">
        <f>'OddsRatio_working_3-way'!Z179+'OddsRatio_working_3-way'!AF179</f>
        <v>1.1104342671622194</v>
      </c>
      <c r="AM179" s="11">
        <f>'OddsRatio_working_3-way'!AA179+'OddsRatio_working_3-way'!AG179</f>
        <v>-0.90196444816985155</v>
      </c>
      <c r="AN179" s="11">
        <f>'OddsRatio_working_3-way'!AB179+'OddsRatio_working_3-way'!AH179</f>
        <v>-0.20846981899236827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1.1104342671622194</v>
      </c>
      <c r="AS179" s="11">
        <f>IF(('OddsRatio_working_3-way'!X179=0),IF(Q179&gt;0,-Q179^(1/3),(-Q179)^(1/3)),'OddsRatio_working_3-way'!AM179-'OddsRatio_working_3-way'!R179/3)</f>
        <v>-0.90196444816985155</v>
      </c>
      <c r="AT179" s="11">
        <f>IF(('OddsRatio_working_3-way'!X179=0),IF(Q179&gt;0,-Q179^(1/3),(-Q179)^(1/3)),'OddsRatio_working_3-way'!AN179-'OddsRatio_working_3-way'!R179/3)</f>
        <v>-0.20846981899236827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IF('True_Odds_Calculator_3-way'!A179="","",'True_Odds_Calculator_3-way'!A179)</f>
        <v>1.7</v>
      </c>
      <c r="B180" s="4">
        <f>IF('True_Odds_Calculator_3-way'!B179="","",'True_Odds_Calculator_3-way'!B179)</f>
        <v>3.94</v>
      </c>
      <c r="C180" s="4">
        <f>IF('True_Odds_Calculator_3-way'!C179="","",'True_Odds_Calculator_3-way'!C179)</f>
        <v>4.83</v>
      </c>
      <c r="D180" s="9">
        <f t="shared" si="39"/>
        <v>0.56793178084471518</v>
      </c>
      <c r="E180" s="9">
        <f t="shared" si="40"/>
        <v>0.23836456747418477</v>
      </c>
      <c r="F180" s="9">
        <f t="shared" si="41"/>
        <v>0.19370365168110024</v>
      </c>
      <c r="G180" s="9">
        <f t="shared" si="42"/>
        <v>1.0868212237760737</v>
      </c>
      <c r="H180" s="9">
        <f t="shared" si="43"/>
        <v>1.7607748566432517</v>
      </c>
      <c r="I180" s="9">
        <f t="shared" si="44"/>
        <v>4.1952543979016577</v>
      </c>
      <c r="J180" s="9">
        <f t="shared" si="45"/>
        <v>5.1625252870623628</v>
      </c>
      <c r="K180" s="11">
        <f t="shared" si="46"/>
        <v>0.58823529411764708</v>
      </c>
      <c r="L180" s="11">
        <f t="shared" si="47"/>
        <v>0.25380710659898476</v>
      </c>
      <c r="M180" s="11">
        <f t="shared" si="48"/>
        <v>0.20703933747412007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-0.24364183987432997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0.23090233665746146</v>
      </c>
      <c r="Q180" s="11">
        <f>2*'OddsRatio_working_3-way'!K180*'OddsRatio_working_3-way'!L180*'OddsRatio_working_3-way'!M180</f>
        <v>6.1821241407620207E-2</v>
      </c>
      <c r="R180" s="11">
        <f t="shared" si="49"/>
        <v>0</v>
      </c>
      <c r="S180" s="11">
        <f t="shared" si="50"/>
        <v>-0.94771216953771353</v>
      </c>
      <c r="T180" s="11">
        <f t="shared" si="51"/>
        <v>-0.25373819800206521</v>
      </c>
      <c r="U180" s="11">
        <f>'OddsRatio_working_3-way'!S180-'OddsRatio_working_3-way'!R180^2/3</f>
        <v>-0.94771216953771353</v>
      </c>
      <c r="V180" s="11">
        <f>'OddsRatio_working_3-way'!S180*'OddsRatio_working_3-way'!R180/3-2*'OddsRatio_working_3-way'!R180^3/27-'OddsRatio_working_3-way'!T180</f>
        <v>0.25373819800206521</v>
      </c>
      <c r="W180" s="11">
        <f>'OddsRatio_working_3-way'!V180^2+4*'OddsRatio_working_3-way'!U180^3/27</f>
        <v>-6.1719979382503107E-2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0.17755495804668364</v>
      </c>
      <c r="Y180" s="11">
        <f>IF('OddsRatio_working_3-way'!W180&gt;=0,IF('OddsRatio_working_3-way'!V180+SQRT('OddsRatio_working_3-way'!W180)&gt;0,0,PI()),ACOS('OddsRatio_working_3-way'!V180/(2*'OddsRatio_working_3-way'!X180)))</f>
        <v>0.77483818217476519</v>
      </c>
      <c r="Z180" s="11">
        <f>'OddsRatio_working_3-way'!X180^(1/3)*COS('OddsRatio_working_3-way'!Y180/3)</f>
        <v>0.54341061188803685</v>
      </c>
      <c r="AA180" s="11">
        <f>'OddsRatio_working_3-way'!X180^(1/3)*COS(('OddsRatio_working_3-way'!Y180+2*PI())/3)</f>
        <v>-0.39603037401168689</v>
      </c>
      <c r="AB180" s="11">
        <f>'OddsRatio_working_3-way'!X180^(1/3)*COS(('OddsRatio_working_3-way'!Y180+4*PI())/3)</f>
        <v>-0.14738023787635016</v>
      </c>
      <c r="AC180" s="11">
        <f>'OddsRatio_working_3-way'!X180^(1/3)*SIN('OddsRatio_working_3-way'!Y180/3)</f>
        <v>0.14355822303177382</v>
      </c>
      <c r="AD180" s="11">
        <f>'OddsRatio_working_3-way'!X180^(1/3)*SIN(('OddsRatio_working_3-way'!Y180+2*PI())/3)</f>
        <v>0.39882828306519913</v>
      </c>
      <c r="AE180" s="11">
        <f>'OddsRatio_working_3-way'!X180^(1/3)*SIN(('OddsRatio_working_3-way'!Y180+4*PI())/3)</f>
        <v>-0.54238650609697292</v>
      </c>
      <c r="AF180" s="11">
        <f>-'OddsRatio_working_3-way'!U180/(3*'OddsRatio_working_3-way'!X180^(1/3))*COS(('OddsRatio_working_3-way'!Y180)/3)</f>
        <v>0.54341061188803685</v>
      </c>
      <c r="AG180" s="11">
        <f>-'OddsRatio_working_3-way'!U180/(3*'OddsRatio_working_3-way'!X180^(1/3))*COS(('OddsRatio_working_3-way'!Y180+2*PI())/3)</f>
        <v>-0.39603037401168689</v>
      </c>
      <c r="AH180" s="11">
        <f>-'OddsRatio_working_3-way'!U180/(3*'OddsRatio_working_3-way'!X180^(1/3))*COS(('OddsRatio_working_3-way'!Y180+4*PI())/3)</f>
        <v>-0.14738023787635016</v>
      </c>
      <c r="AI180" s="11">
        <f>'OddsRatio_working_3-way'!U180/(3*'OddsRatio_working_3-way'!X180^(1/3))*SIN(('OddsRatio_working_3-way'!Y180)/3)</f>
        <v>-0.14355822303177382</v>
      </c>
      <c r="AJ180" s="11">
        <f>'OddsRatio_working_3-way'!U180/(3*'OddsRatio_working_3-way'!X180^(1/3))*SIN(('OddsRatio_working_3-way'!Y180+2*PI())/3)</f>
        <v>-0.39882828306519913</v>
      </c>
      <c r="AK180" s="11">
        <f>'OddsRatio_working_3-way'!U180/(3*'OddsRatio_working_3-way'!X180^(1/3))*SIN(('OddsRatio_working_3-way'!Y180+4*PI())/3)</f>
        <v>0.54238650609697292</v>
      </c>
      <c r="AL180" s="11">
        <f>'OddsRatio_working_3-way'!Z180+'OddsRatio_working_3-way'!AF180</f>
        <v>1.0868212237760737</v>
      </c>
      <c r="AM180" s="11">
        <f>'OddsRatio_working_3-way'!AA180+'OddsRatio_working_3-way'!AG180</f>
        <v>-0.79206074802337378</v>
      </c>
      <c r="AN180" s="11">
        <f>'OddsRatio_working_3-way'!AB180+'OddsRatio_working_3-way'!AH180</f>
        <v>-0.29476047575270031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1.0868212237760737</v>
      </c>
      <c r="AS180" s="11">
        <f>IF(('OddsRatio_working_3-way'!X180=0),IF(Q180&gt;0,-Q180^(1/3),(-Q180)^(1/3)),'OddsRatio_working_3-way'!AM180-'OddsRatio_working_3-way'!R180/3)</f>
        <v>-0.79206074802337378</v>
      </c>
      <c r="AT180" s="11">
        <f>IF(('OddsRatio_working_3-way'!X180=0),IF(Q180&gt;0,-Q180^(1/3),(-Q180)^(1/3)),'OddsRatio_working_3-way'!AN180-'OddsRatio_working_3-way'!R180/3)</f>
        <v>-0.29476047575270031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IF('True_Odds_Calculator_3-way'!A180="","",'True_Odds_Calculator_3-way'!A180)</f>
        <v>2.94</v>
      </c>
      <c r="B181" s="4">
        <f>IF('True_Odds_Calculator_3-way'!B180="","",'True_Odds_Calculator_3-way'!B180)</f>
        <v>3.74</v>
      </c>
      <c r="C181" s="4">
        <f>IF('True_Odds_Calculator_3-way'!C180="","",'True_Odds_Calculator_3-way'!C180)</f>
        <v>2.2799999999999998</v>
      </c>
      <c r="D181" s="9">
        <f t="shared" si="39"/>
        <v>0.32462565543798666</v>
      </c>
      <c r="E181" s="9">
        <f t="shared" si="40"/>
        <v>0.25391037563508378</v>
      </c>
      <c r="F181" s="9">
        <f t="shared" si="41"/>
        <v>0.42146396892692994</v>
      </c>
      <c r="G181" s="9">
        <f t="shared" si="42"/>
        <v>1.0724078630650324</v>
      </c>
      <c r="H181" s="9">
        <f t="shared" si="43"/>
        <v>3.080471254346163</v>
      </c>
      <c r="I181" s="9">
        <f t="shared" si="44"/>
        <v>3.9383975447981894</v>
      </c>
      <c r="J181" s="9">
        <f t="shared" si="45"/>
        <v>2.3726820647232407</v>
      </c>
      <c r="K181" s="11">
        <f t="shared" si="46"/>
        <v>0.3401360544217687</v>
      </c>
      <c r="L181" s="11">
        <f t="shared" si="47"/>
        <v>0.26737967914438499</v>
      </c>
      <c r="M181" s="11">
        <f t="shared" si="48"/>
        <v>0.43859649122807021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-0.27139914977155155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0.23773464728794225</v>
      </c>
      <c r="Q181" s="11">
        <f>2*'OddsRatio_working_3-way'!K181*'OddsRatio_working_3-way'!L181*'OddsRatio_working_3-way'!M181</f>
        <v>7.9776727277832971E-2</v>
      </c>
      <c r="R181" s="11">
        <f t="shared" si="49"/>
        <v>0</v>
      </c>
      <c r="S181" s="11">
        <f t="shared" si="50"/>
        <v>-0.87595944013845961</v>
      </c>
      <c r="T181" s="11">
        <f t="shared" si="51"/>
        <v>-0.29394612085183208</v>
      </c>
      <c r="U181" s="11">
        <f>'OddsRatio_working_3-way'!S181-'OddsRatio_working_3-way'!R181^2/3</f>
        <v>-0.87595944013845961</v>
      </c>
      <c r="V181" s="11">
        <f>'OddsRatio_working_3-way'!S181*'OddsRatio_working_3-way'!R181/3-2*'OddsRatio_working_3-way'!R181^3/27-'OddsRatio_working_3-way'!T181</f>
        <v>0.29394612085183208</v>
      </c>
      <c r="W181" s="11">
        <f>'OddsRatio_working_3-way'!V181^2+4*'OddsRatio_working_3-way'!U181^3/27</f>
        <v>-1.317019749250592E-2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0.15777715254144514</v>
      </c>
      <c r="Y181" s="11">
        <f>IF('OddsRatio_working_3-way'!W181&gt;=0,IF('OddsRatio_working_3-way'!V181+SQRT('OddsRatio_working_3-way'!W181)&gt;0,0,PI()),ACOS('OddsRatio_working_3-way'!V181/(2*'OddsRatio_working_3-way'!X181)))</f>
        <v>0.3722177290490094</v>
      </c>
      <c r="Z181" s="11">
        <f>'OddsRatio_working_3-way'!X181^(1/3)*COS('OddsRatio_working_3-way'!Y181/3)</f>
        <v>0.53620393153251622</v>
      </c>
      <c r="AA181" s="11">
        <f>'OddsRatio_working_3-way'!X181^(1/3)*COS(('OddsRatio_working_3-way'!Y181+2*PI())/3)</f>
        <v>-0.32601455413372254</v>
      </c>
      <c r="AB181" s="11">
        <f>'OddsRatio_working_3-way'!X181^(1/3)*COS(('OddsRatio_working_3-way'!Y181+4*PI())/3)</f>
        <v>-0.21018937739879381</v>
      </c>
      <c r="AC181" s="11">
        <f>'OddsRatio_working_3-way'!X181^(1/3)*SIN('OddsRatio_working_3-way'!Y181/3)</f>
        <v>6.6871696966847055E-2</v>
      </c>
      <c r="AD181" s="11">
        <f>'OddsRatio_working_3-way'!X181^(1/3)*SIN(('OddsRatio_working_3-way'!Y181+2*PI())/3)</f>
        <v>0.43093037783282734</v>
      </c>
      <c r="AE181" s="11">
        <f>'OddsRatio_working_3-way'!X181^(1/3)*SIN(('OddsRatio_working_3-way'!Y181+4*PI())/3)</f>
        <v>-0.49780207479967437</v>
      </c>
      <c r="AF181" s="11">
        <f>-'OddsRatio_working_3-way'!U181/(3*'OddsRatio_working_3-way'!X181^(1/3))*COS(('OddsRatio_working_3-way'!Y181)/3)</f>
        <v>0.53620393153251622</v>
      </c>
      <c r="AG181" s="11">
        <f>-'OddsRatio_working_3-way'!U181/(3*'OddsRatio_working_3-way'!X181^(1/3))*COS(('OddsRatio_working_3-way'!Y181+2*PI())/3)</f>
        <v>-0.32601455413372254</v>
      </c>
      <c r="AH181" s="11">
        <f>-'OddsRatio_working_3-way'!U181/(3*'OddsRatio_working_3-way'!X181^(1/3))*COS(('OddsRatio_working_3-way'!Y181+4*PI())/3)</f>
        <v>-0.21018937739879381</v>
      </c>
      <c r="AI181" s="11">
        <f>'OddsRatio_working_3-way'!U181/(3*'OddsRatio_working_3-way'!X181^(1/3))*SIN(('OddsRatio_working_3-way'!Y181)/3)</f>
        <v>-6.6871696966847055E-2</v>
      </c>
      <c r="AJ181" s="11">
        <f>'OddsRatio_working_3-way'!U181/(3*'OddsRatio_working_3-way'!X181^(1/3))*SIN(('OddsRatio_working_3-way'!Y181+2*PI())/3)</f>
        <v>-0.43093037783282734</v>
      </c>
      <c r="AK181" s="11">
        <f>'OddsRatio_working_3-way'!U181/(3*'OddsRatio_working_3-way'!X181^(1/3))*SIN(('OddsRatio_working_3-way'!Y181+4*PI())/3)</f>
        <v>0.49780207479967437</v>
      </c>
      <c r="AL181" s="11">
        <f>'OddsRatio_working_3-way'!Z181+'OddsRatio_working_3-way'!AF181</f>
        <v>1.0724078630650324</v>
      </c>
      <c r="AM181" s="11">
        <f>'OddsRatio_working_3-way'!AA181+'OddsRatio_working_3-way'!AG181</f>
        <v>-0.65202910826744509</v>
      </c>
      <c r="AN181" s="11">
        <f>'OddsRatio_working_3-way'!AB181+'OddsRatio_working_3-way'!AH181</f>
        <v>-0.42037875479758763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1.0724078630650324</v>
      </c>
      <c r="AS181" s="11">
        <f>IF(('OddsRatio_working_3-way'!X181=0),IF(Q181&gt;0,-Q181^(1/3),(-Q181)^(1/3)),'OddsRatio_working_3-way'!AM181-'OddsRatio_working_3-way'!R181/3)</f>
        <v>-0.65202910826744509</v>
      </c>
      <c r="AT181" s="11">
        <f>IF(('OddsRatio_working_3-way'!X181=0),IF(Q181&gt;0,-Q181^(1/3),(-Q181)^(1/3)),'OddsRatio_working_3-way'!AN181-'OddsRatio_working_3-way'!R181/3)</f>
        <v>-0.42037875479758763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IF('True_Odds_Calculator_3-way'!A181="","",'True_Odds_Calculator_3-way'!A181)</f>
        <v>1.64</v>
      </c>
      <c r="B182" s="4">
        <f>IF('True_Odds_Calculator_3-way'!B181="","",'True_Odds_Calculator_3-way'!B181)</f>
        <v>3.85</v>
      </c>
      <c r="C182" s="4">
        <f>IF('True_Odds_Calculator_3-way'!C181="","",'True_Odds_Calculator_3-way'!C181)</f>
        <v>5.59</v>
      </c>
      <c r="D182" s="9">
        <f t="shared" si="39"/>
        <v>0.58942494938935175</v>
      </c>
      <c r="E182" s="9">
        <f t="shared" si="40"/>
        <v>0.24378898227299525</v>
      </c>
      <c r="F182" s="9">
        <f t="shared" si="41"/>
        <v>0.16678606833765289</v>
      </c>
      <c r="G182" s="9">
        <f t="shared" si="42"/>
        <v>1.0883888054683815</v>
      </c>
      <c r="H182" s="9">
        <f t="shared" si="43"/>
        <v>1.6965688354997643</v>
      </c>
      <c r="I182" s="9">
        <f t="shared" si="44"/>
        <v>4.1019080955848883</v>
      </c>
      <c r="J182" s="9">
        <f t="shared" si="45"/>
        <v>5.9957046170998707</v>
      </c>
      <c r="K182" s="11">
        <f t="shared" si="46"/>
        <v>0.6097560975609756</v>
      </c>
      <c r="L182" s="11">
        <f t="shared" si="47"/>
        <v>0.25974025974025972</v>
      </c>
      <c r="M182" s="11">
        <f t="shared" si="48"/>
        <v>0.17889087656529518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-0.23720352251265464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0.22892592376426751</v>
      </c>
      <c r="Q182" s="11">
        <f>2*'OddsRatio_working_3-way'!K182*'OddsRatio_working_3-way'!L182*'OddsRatio_working_3-way'!M182</f>
        <v>5.6664832614917691E-2</v>
      </c>
      <c r="R182" s="11">
        <f t="shared" si="49"/>
        <v>0</v>
      </c>
      <c r="S182" s="11">
        <f t="shared" si="50"/>
        <v>-0.96510339028398906</v>
      </c>
      <c r="T182" s="11">
        <f t="shared" si="51"/>
        <v>-0.23888697779306656</v>
      </c>
      <c r="U182" s="11">
        <f>'OddsRatio_working_3-way'!S182-'OddsRatio_working_3-way'!R182^2/3</f>
        <v>-0.96510339028398906</v>
      </c>
      <c r="V182" s="11">
        <f>'OddsRatio_working_3-way'!S182*'OddsRatio_working_3-way'!R182/3-2*'OddsRatio_working_3-way'!R182^3/27-'OddsRatio_working_3-way'!T182</f>
        <v>0.23888697779306656</v>
      </c>
      <c r="W182" s="11">
        <f>'OddsRatio_working_3-way'!V182^2+4*'OddsRatio_working_3-way'!U182^3/27</f>
        <v>-7.6106492551854615E-2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0.18246470940359927</v>
      </c>
      <c r="Y182" s="11">
        <f>IF('OddsRatio_working_3-way'!W182&gt;=0,IF('OddsRatio_working_3-way'!V182+SQRT('OddsRatio_working_3-way'!W182)&gt;0,0,PI()),ACOS('OddsRatio_working_3-way'!V182/(2*'OddsRatio_working_3-way'!X182)))</f>
        <v>0.85712779272134987</v>
      </c>
      <c r="Z182" s="11">
        <f>'OddsRatio_working_3-way'!X182^(1/3)*COS('OddsRatio_working_3-way'!Y182/3)</f>
        <v>0.54419440273419084</v>
      </c>
      <c r="AA182" s="11">
        <f>'OddsRatio_working_3-way'!X182^(1/3)*COS(('OddsRatio_working_3-way'!Y182+2*PI())/3)</f>
        <v>-0.410535586923921</v>
      </c>
      <c r="AB182" s="11">
        <f>'OddsRatio_working_3-way'!X182^(1/3)*COS(('OddsRatio_working_3-way'!Y182+4*PI())/3)</f>
        <v>-0.13365881581026973</v>
      </c>
      <c r="AC182" s="11">
        <f>'OddsRatio_working_3-way'!X182^(1/3)*SIN('OddsRatio_working_3-way'!Y182/3)</f>
        <v>0.1598548783348209</v>
      </c>
      <c r="AD182" s="11">
        <f>'OddsRatio_working_3-way'!X182^(1/3)*SIN(('OddsRatio_working_3-way'!Y182+2*PI())/3)</f>
        <v>0.39135873819769856</v>
      </c>
      <c r="AE182" s="11">
        <f>'OddsRatio_working_3-way'!X182^(1/3)*SIN(('OddsRatio_working_3-way'!Y182+4*PI())/3)</f>
        <v>-0.55121361653251955</v>
      </c>
      <c r="AF182" s="11">
        <f>-'OddsRatio_working_3-way'!U182/(3*'OddsRatio_working_3-way'!X182^(1/3))*COS(('OddsRatio_working_3-way'!Y182)/3)</f>
        <v>0.54419440273419073</v>
      </c>
      <c r="AG182" s="11">
        <f>-'OddsRatio_working_3-way'!U182/(3*'OddsRatio_working_3-way'!X182^(1/3))*COS(('OddsRatio_working_3-way'!Y182+2*PI())/3)</f>
        <v>-0.41053558692392095</v>
      </c>
      <c r="AH182" s="11">
        <f>-'OddsRatio_working_3-way'!U182/(3*'OddsRatio_working_3-way'!X182^(1/3))*COS(('OddsRatio_working_3-way'!Y182+4*PI())/3)</f>
        <v>-0.1336588158102697</v>
      </c>
      <c r="AI182" s="11">
        <f>'OddsRatio_working_3-way'!U182/(3*'OddsRatio_working_3-way'!X182^(1/3))*SIN(('OddsRatio_working_3-way'!Y182)/3)</f>
        <v>-0.15985487833482087</v>
      </c>
      <c r="AJ182" s="11">
        <f>'OddsRatio_working_3-way'!U182/(3*'OddsRatio_working_3-way'!X182^(1/3))*SIN(('OddsRatio_working_3-way'!Y182+2*PI())/3)</f>
        <v>-0.39135873819769851</v>
      </c>
      <c r="AK182" s="11">
        <f>'OddsRatio_working_3-way'!U182/(3*'OddsRatio_working_3-way'!X182^(1/3))*SIN(('OddsRatio_working_3-way'!Y182+4*PI())/3)</f>
        <v>0.55121361653251943</v>
      </c>
      <c r="AL182" s="11">
        <f>'OddsRatio_working_3-way'!Z182+'OddsRatio_working_3-way'!AF182</f>
        <v>1.0883888054683815</v>
      </c>
      <c r="AM182" s="11">
        <f>'OddsRatio_working_3-way'!AA182+'OddsRatio_working_3-way'!AG182</f>
        <v>-0.82107117384784201</v>
      </c>
      <c r="AN182" s="11">
        <f>'OddsRatio_working_3-way'!AB182+'OddsRatio_working_3-way'!AH182</f>
        <v>-0.26731763162053945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1.0883888054683815</v>
      </c>
      <c r="AS182" s="11">
        <f>IF(('OddsRatio_working_3-way'!X182=0),IF(Q182&gt;0,-Q182^(1/3),(-Q182)^(1/3)),'OddsRatio_working_3-way'!AM182-'OddsRatio_working_3-way'!R182/3)</f>
        <v>-0.82107117384784201</v>
      </c>
      <c r="AT182" s="11">
        <f>IF(('OddsRatio_working_3-way'!X182=0),IF(Q182&gt;0,-Q182^(1/3),(-Q182)^(1/3)),'OddsRatio_working_3-way'!AN182-'OddsRatio_working_3-way'!R182/3)</f>
        <v>-0.26731763162053945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IF('True_Odds_Calculator_3-way'!A182="","",'True_Odds_Calculator_3-way'!A182)</f>
        <v>1.63</v>
      </c>
      <c r="B183" s="4">
        <f>IF('True_Odds_Calculator_3-way'!B182="","",'True_Odds_Calculator_3-way'!B182)</f>
        <v>4.25</v>
      </c>
      <c r="C183" s="4">
        <f>IF('True_Odds_Calculator_3-way'!C182="","",'True_Odds_Calculator_3-way'!C182)</f>
        <v>5.49</v>
      </c>
      <c r="D183" s="9">
        <f t="shared" si="39"/>
        <v>0.60036912996095171</v>
      </c>
      <c r="E183" s="9">
        <f t="shared" si="40"/>
        <v>0.22553675392914643</v>
      </c>
      <c r="F183" s="9">
        <f t="shared" si="41"/>
        <v>0.17409411610990175</v>
      </c>
      <c r="G183" s="9">
        <f t="shared" si="42"/>
        <v>1.0565745017385439</v>
      </c>
      <c r="H183" s="9">
        <f t="shared" si="43"/>
        <v>1.6656419360952828</v>
      </c>
      <c r="I183" s="9">
        <f t="shared" si="44"/>
        <v>4.4338671306502677</v>
      </c>
      <c r="J183" s="9">
        <f t="shared" si="45"/>
        <v>5.7440195128060632</v>
      </c>
      <c r="K183" s="11">
        <f t="shared" si="46"/>
        <v>0.61349693251533743</v>
      </c>
      <c r="L183" s="11">
        <f t="shared" si="47"/>
        <v>0.23529411764705882</v>
      </c>
      <c r="M183" s="11">
        <f t="shared" si="48"/>
        <v>0.18214936247723132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-0.24172489070052239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0.22007797386278255</v>
      </c>
      <c r="Q183" s="11">
        <f>2*'OddsRatio_working_3-way'!K183*'OddsRatio_working_3-way'!L183*'OddsRatio_working_3-way'!M183</f>
        <v>5.2587329477367398E-2</v>
      </c>
      <c r="R183" s="11">
        <f t="shared" si="49"/>
        <v>0</v>
      </c>
      <c r="S183" s="11">
        <f t="shared" si="50"/>
        <v>-0.91044812648376117</v>
      </c>
      <c r="T183" s="11">
        <f t="shared" si="51"/>
        <v>-0.21755032890890352</v>
      </c>
      <c r="U183" s="11">
        <f>'OddsRatio_working_3-way'!S183-'OddsRatio_working_3-way'!R183^2/3</f>
        <v>-0.91044812648376117</v>
      </c>
      <c r="V183" s="11">
        <f>'OddsRatio_working_3-way'!S183*'OddsRatio_working_3-way'!R183/3-2*'OddsRatio_working_3-way'!R183^3/27-'OddsRatio_working_3-way'!T183</f>
        <v>0.21755032890890352</v>
      </c>
      <c r="W183" s="11">
        <f>'OddsRatio_working_3-way'!V183^2+4*'OddsRatio_working_3-way'!U183^3/27</f>
        <v>-6.4477014235324565E-2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0.16718639287012615</v>
      </c>
      <c r="Y183" s="11">
        <f>IF('OddsRatio_working_3-way'!W183&gt;=0,IF('OddsRatio_working_3-way'!V183+SQRT('OddsRatio_working_3-way'!W183)&gt;0,0,PI()),ACOS('OddsRatio_working_3-way'!V183/(2*'OddsRatio_working_3-way'!X183)))</f>
        <v>0.86239296050842362</v>
      </c>
      <c r="Z183" s="11">
        <f>'OddsRatio_working_3-way'!X183^(1/3)*COS('OddsRatio_working_3-way'!Y183/3)</f>
        <v>0.52828725086927197</v>
      </c>
      <c r="AA183" s="11">
        <f>'OddsRatio_working_3-way'!X183^(1/3)*COS(('OddsRatio_working_3-way'!Y183+2*PI())/3)</f>
        <v>-0.39940805922149863</v>
      </c>
      <c r="AB183" s="11">
        <f>'OddsRatio_working_3-way'!X183^(1/3)*COS(('OddsRatio_working_3-way'!Y183+4*PI())/3)</f>
        <v>-0.12887919164777342</v>
      </c>
      <c r="AC183" s="11">
        <f>'OddsRatio_working_3-way'!X183^(1/3)*SIN('OddsRatio_working_3-way'!Y183/3)</f>
        <v>0.15618991451725489</v>
      </c>
      <c r="AD183" s="11">
        <f>'OddsRatio_working_3-way'!X183^(1/3)*SIN(('OddsRatio_working_3-way'!Y183+2*PI())/3)</f>
        <v>0.3794152224896048</v>
      </c>
      <c r="AE183" s="11">
        <f>'OddsRatio_working_3-way'!X183^(1/3)*SIN(('OddsRatio_working_3-way'!Y183+4*PI())/3)</f>
        <v>-0.53560513700685974</v>
      </c>
      <c r="AF183" s="11">
        <f>-'OddsRatio_working_3-way'!U183/(3*'OddsRatio_working_3-way'!X183^(1/3))*COS(('OddsRatio_working_3-way'!Y183)/3)</f>
        <v>0.52828725086927186</v>
      </c>
      <c r="AG183" s="11">
        <f>-'OddsRatio_working_3-way'!U183/(3*'OddsRatio_working_3-way'!X183^(1/3))*COS(('OddsRatio_working_3-way'!Y183+2*PI())/3)</f>
        <v>-0.39940805922149852</v>
      </c>
      <c r="AH183" s="11">
        <f>-'OddsRatio_working_3-way'!U183/(3*'OddsRatio_working_3-way'!X183^(1/3))*COS(('OddsRatio_working_3-way'!Y183+4*PI())/3)</f>
        <v>-0.12887919164777339</v>
      </c>
      <c r="AI183" s="11">
        <f>'OddsRatio_working_3-way'!U183/(3*'OddsRatio_working_3-way'!X183^(1/3))*SIN(('OddsRatio_working_3-way'!Y183)/3)</f>
        <v>-0.15618991451725486</v>
      </c>
      <c r="AJ183" s="11">
        <f>'OddsRatio_working_3-way'!U183/(3*'OddsRatio_working_3-way'!X183^(1/3))*SIN(('OddsRatio_working_3-way'!Y183+2*PI())/3)</f>
        <v>-0.37941522248960469</v>
      </c>
      <c r="AK183" s="11">
        <f>'OddsRatio_working_3-way'!U183/(3*'OddsRatio_working_3-way'!X183^(1/3))*SIN(('OddsRatio_working_3-way'!Y183+4*PI())/3)</f>
        <v>0.53560513700685963</v>
      </c>
      <c r="AL183" s="11">
        <f>'OddsRatio_working_3-way'!Z183+'OddsRatio_working_3-way'!AF183</f>
        <v>1.0565745017385439</v>
      </c>
      <c r="AM183" s="11">
        <f>'OddsRatio_working_3-way'!AA183+'OddsRatio_working_3-way'!AG183</f>
        <v>-0.79881611844299716</v>
      </c>
      <c r="AN183" s="11">
        <f>'OddsRatio_working_3-way'!AB183+'OddsRatio_working_3-way'!AH183</f>
        <v>-0.25775838329554679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1.0565745017385439</v>
      </c>
      <c r="AS183" s="11">
        <f>IF(('OddsRatio_working_3-way'!X183=0),IF(Q183&gt;0,-Q183^(1/3),(-Q183)^(1/3)),'OddsRatio_working_3-way'!AM183-'OddsRatio_working_3-way'!R183/3)</f>
        <v>-0.79881611844299716</v>
      </c>
      <c r="AT183" s="11">
        <f>IF(('OddsRatio_working_3-way'!X183=0),IF(Q183&gt;0,-Q183^(1/3),(-Q183)^(1/3)),'OddsRatio_working_3-way'!AN183-'OddsRatio_working_3-way'!R183/3)</f>
        <v>-0.25775838329554679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IF('True_Odds_Calculator_3-way'!A183="","",'True_Odds_Calculator_3-way'!A183)</f>
        <v>2</v>
      </c>
      <c r="B184" s="4">
        <f>IF('True_Odds_Calculator_3-way'!B183="","",'True_Odds_Calculator_3-way'!B183)</f>
        <v>3.74</v>
      </c>
      <c r="C184" s="4">
        <f>IF('True_Odds_Calculator_3-way'!C183="","",'True_Odds_Calculator_3-way'!C183)</f>
        <v>3.81</v>
      </c>
      <c r="D184" s="9">
        <f t="shared" si="39"/>
        <v>0.48825317275495755</v>
      </c>
      <c r="E184" s="9">
        <f t="shared" si="40"/>
        <v>0.25827495567764813</v>
      </c>
      <c r="F184" s="9">
        <f t="shared" si="41"/>
        <v>0.25347187156739431</v>
      </c>
      <c r="G184" s="9">
        <f t="shared" si="42"/>
        <v>1.0481177712732976</v>
      </c>
      <c r="H184" s="9">
        <f t="shared" si="43"/>
        <v>2.0481177712732976</v>
      </c>
      <c r="I184" s="9">
        <f t="shared" si="44"/>
        <v>3.8718426932888366</v>
      </c>
      <c r="J184" s="9">
        <f t="shared" si="45"/>
        <v>3.9452109372779662</v>
      </c>
      <c r="K184" s="11">
        <f t="shared" si="46"/>
        <v>0.5</v>
      </c>
      <c r="L184" s="11">
        <f t="shared" si="47"/>
        <v>0.26737967914438499</v>
      </c>
      <c r="M184" s="11">
        <f t="shared" si="48"/>
        <v>0.26246719160104987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-0.27016576136539083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0.22983423863460917</v>
      </c>
      <c r="Q184" s="11">
        <f>2*'OddsRatio_working_3-way'!K184*'OddsRatio_working_3-way'!L184*'OddsRatio_working_3-way'!M184</f>
        <v>7.017839347621653E-2</v>
      </c>
      <c r="R184" s="11">
        <f t="shared" si="49"/>
        <v>0</v>
      </c>
      <c r="S184" s="11">
        <f t="shared" si="50"/>
        <v>-0.85071564017975421</v>
      </c>
      <c r="T184" s="11">
        <f t="shared" si="51"/>
        <v>-0.25976050081824553</v>
      </c>
      <c r="U184" s="11">
        <f>'OddsRatio_working_3-way'!S184-'OddsRatio_working_3-way'!R184^2/3</f>
        <v>-0.85071564017975421</v>
      </c>
      <c r="V184" s="11">
        <f>'OddsRatio_working_3-way'!S184*'OddsRatio_working_3-way'!R184/3-2*'OddsRatio_working_3-way'!R184^3/27-'OddsRatio_working_3-way'!T184</f>
        <v>0.25976050081824553</v>
      </c>
      <c r="W184" s="11">
        <f>'OddsRatio_working_3-way'!V184^2+4*'OddsRatio_working_3-way'!U184^3/27</f>
        <v>-2.3735957239148536E-2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0.15100618780739936</v>
      </c>
      <c r="Y184" s="11">
        <f>IF('OddsRatio_working_3-way'!W184&gt;=0,IF('OddsRatio_working_3-way'!V184+SQRT('OddsRatio_working_3-way'!W184)&gt;0,0,PI()),ACOS('OddsRatio_working_3-way'!V184/(2*'OddsRatio_working_3-way'!X184)))</f>
        <v>0.53533288574065518</v>
      </c>
      <c r="Z184" s="11">
        <f>'OddsRatio_working_3-way'!X184^(1/3)*COS('OddsRatio_working_3-way'!Y184/3)</f>
        <v>0.52405888563664882</v>
      </c>
      <c r="AA184" s="11">
        <f>'OddsRatio_working_3-way'!X184^(1/3)*COS(('OddsRatio_working_3-way'!Y184+2*PI())/3)</f>
        <v>-0.34388677806626611</v>
      </c>
      <c r="AB184" s="11">
        <f>'OddsRatio_working_3-way'!X184^(1/3)*COS(('OddsRatio_working_3-way'!Y184+4*PI())/3)</f>
        <v>-0.18017210757038279</v>
      </c>
      <c r="AC184" s="11">
        <f>'OddsRatio_working_3-way'!X184^(1/3)*SIN('OddsRatio_working_3-way'!Y184/3)</f>
        <v>9.4520709081089144E-2</v>
      </c>
      <c r="AD184" s="11">
        <f>'OddsRatio_working_3-way'!X184^(1/3)*SIN(('OddsRatio_working_3-way'!Y184+2*PI())/3)</f>
        <v>0.40658795349975713</v>
      </c>
      <c r="AE184" s="11">
        <f>'OddsRatio_working_3-way'!X184^(1/3)*SIN(('OddsRatio_working_3-way'!Y184+4*PI())/3)</f>
        <v>-0.5011086625808463</v>
      </c>
      <c r="AF184" s="11">
        <f>-'OddsRatio_working_3-way'!U184/(3*'OddsRatio_working_3-way'!X184^(1/3))*COS(('OddsRatio_working_3-way'!Y184)/3)</f>
        <v>0.52405888563664893</v>
      </c>
      <c r="AG184" s="11">
        <f>-'OddsRatio_working_3-way'!U184/(3*'OddsRatio_working_3-way'!X184^(1/3))*COS(('OddsRatio_working_3-way'!Y184+2*PI())/3)</f>
        <v>-0.34388677806626622</v>
      </c>
      <c r="AH184" s="11">
        <f>-'OddsRatio_working_3-way'!U184/(3*'OddsRatio_working_3-way'!X184^(1/3))*COS(('OddsRatio_working_3-way'!Y184+4*PI())/3)</f>
        <v>-0.18017210757038282</v>
      </c>
      <c r="AI184" s="11">
        <f>'OddsRatio_working_3-way'!U184/(3*'OddsRatio_working_3-way'!X184^(1/3))*SIN(('OddsRatio_working_3-way'!Y184)/3)</f>
        <v>-9.4520709081089158E-2</v>
      </c>
      <c r="AJ184" s="11">
        <f>'OddsRatio_working_3-way'!U184/(3*'OddsRatio_working_3-way'!X184^(1/3))*SIN(('OddsRatio_working_3-way'!Y184+2*PI())/3)</f>
        <v>-0.40658795349975724</v>
      </c>
      <c r="AK184" s="11">
        <f>'OddsRatio_working_3-way'!U184/(3*'OddsRatio_working_3-way'!X184^(1/3))*SIN(('OddsRatio_working_3-way'!Y184+4*PI())/3)</f>
        <v>0.50110866258084641</v>
      </c>
      <c r="AL184" s="11">
        <f>'OddsRatio_working_3-way'!Z184+'OddsRatio_working_3-way'!AF184</f>
        <v>1.0481177712732976</v>
      </c>
      <c r="AM184" s="11">
        <f>'OddsRatio_working_3-way'!AA184+'OddsRatio_working_3-way'!AG184</f>
        <v>-0.68777355613253233</v>
      </c>
      <c r="AN184" s="11">
        <f>'OddsRatio_working_3-way'!AB184+'OddsRatio_working_3-way'!AH184</f>
        <v>-0.36034421514076564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1.0481177712732976</v>
      </c>
      <c r="AS184" s="11">
        <f>IF(('OddsRatio_working_3-way'!X184=0),IF(Q184&gt;0,-Q184^(1/3),(-Q184)^(1/3)),'OddsRatio_working_3-way'!AM184-'OddsRatio_working_3-way'!R184/3)</f>
        <v>-0.68777355613253233</v>
      </c>
      <c r="AT184" s="11">
        <f>IF(('OddsRatio_working_3-way'!X184=0),IF(Q184&gt;0,-Q184^(1/3),(-Q184)^(1/3)),'OddsRatio_working_3-way'!AN184-'OddsRatio_working_3-way'!R184/3)</f>
        <v>-0.36034421514076564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IF('True_Odds_Calculator_3-way'!A184="","",'True_Odds_Calculator_3-way'!A184)</f>
        <v>2.46</v>
      </c>
      <c r="B185" s="4">
        <f>IF('True_Odds_Calculator_3-way'!B184="","",'True_Odds_Calculator_3-way'!B184)</f>
        <v>3.44</v>
      </c>
      <c r="C185" s="4">
        <f>IF('True_Odds_Calculator_3-way'!C184="","",'True_Odds_Calculator_3-way'!C184)</f>
        <v>3.03</v>
      </c>
      <c r="D185" s="9">
        <f t="shared" si="39"/>
        <v>0.3966516428742427</v>
      </c>
      <c r="E185" s="9">
        <f t="shared" si="40"/>
        <v>0.28231689782995861</v>
      </c>
      <c r="F185" s="9">
        <f t="shared" si="41"/>
        <v>0.32103145929579852</v>
      </c>
      <c r="G185" s="9">
        <f t="shared" si="42"/>
        <v>1.0418519797539929</v>
      </c>
      <c r="H185" s="9">
        <f t="shared" si="43"/>
        <v>2.5211038904408301</v>
      </c>
      <c r="I185" s="9">
        <f t="shared" si="44"/>
        <v>3.5421188305997426</v>
      </c>
      <c r="J185" s="9">
        <f t="shared" si="45"/>
        <v>3.1149595189006059</v>
      </c>
      <c r="K185" s="11">
        <f t="shared" si="46"/>
        <v>0.4065040650406504</v>
      </c>
      <c r="L185" s="11">
        <f t="shared" si="47"/>
        <v>0.29069767441860467</v>
      </c>
      <c r="M185" s="11">
        <f t="shared" si="48"/>
        <v>0.33003300330033003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-0.2820346980812658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0.23126958186459601</v>
      </c>
      <c r="Q185" s="11">
        <f>2*'OddsRatio_working_3-way'!K185*'OddsRatio_working_3-way'!L185*'OddsRatio_working_3-way'!M185</f>
        <v>7.7999858976254971E-2</v>
      </c>
      <c r="R185" s="11">
        <f t="shared" si="49"/>
        <v>0</v>
      </c>
      <c r="S185" s="11">
        <f t="shared" si="50"/>
        <v>-0.82000400460640388</v>
      </c>
      <c r="T185" s="11">
        <f t="shared" si="51"/>
        <v>-0.27656121571885456</v>
      </c>
      <c r="U185" s="11">
        <f>'OddsRatio_working_3-way'!S185-'OddsRatio_working_3-way'!R185^2/3</f>
        <v>-0.82000400460640388</v>
      </c>
      <c r="V185" s="11">
        <f>'OddsRatio_working_3-way'!S185*'OddsRatio_working_3-way'!R185/3-2*'OddsRatio_working_3-way'!R185^3/27-'OddsRatio_working_3-way'!T185</f>
        <v>0.27656121571885456</v>
      </c>
      <c r="W185" s="11">
        <f>'OddsRatio_working_3-way'!V185^2+4*'OddsRatio_working_3-way'!U185^3/27</f>
        <v>-5.1992388684778679E-3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0.14290324078582742</v>
      </c>
      <c r="Y185" s="11">
        <f>IF('OddsRatio_working_3-way'!W185&gt;=0,IF('OddsRatio_working_3-way'!V185+SQRT('OddsRatio_working_3-way'!W185)&gt;0,0,PI()),ACOS('OddsRatio_working_3-way'!V185/(2*'OddsRatio_working_3-way'!X185)))</f>
        <v>0.25504474601393112</v>
      </c>
      <c r="Z185" s="11">
        <f>'OddsRatio_working_3-way'!X185^(1/3)*COS('OddsRatio_working_3-way'!Y185/3)</f>
        <v>0.52092598987699656</v>
      </c>
      <c r="AA185" s="11">
        <f>'OddsRatio_working_3-way'!X185^(1/3)*COS(('OddsRatio_working_3-way'!Y185+2*PI())/3)</f>
        <v>-0.29890887839309588</v>
      </c>
      <c r="AB185" s="11">
        <f>'OddsRatio_working_3-way'!X185^(1/3)*COS(('OddsRatio_working_3-way'!Y185+4*PI())/3)</f>
        <v>-0.22201711148390074</v>
      </c>
      <c r="AC185" s="11">
        <f>'OddsRatio_working_3-way'!X185^(1/3)*SIN('OddsRatio_working_3-way'!Y185/3)</f>
        <v>4.439348232348992E-2</v>
      </c>
      <c r="AD185" s="11">
        <f>'OddsRatio_working_3-way'!X185^(1/3)*SIN(('OddsRatio_working_3-way'!Y185+2*PI())/3)</f>
        <v>0.42893839956328939</v>
      </c>
      <c r="AE185" s="11">
        <f>'OddsRatio_working_3-way'!X185^(1/3)*SIN(('OddsRatio_working_3-way'!Y185+4*PI())/3)</f>
        <v>-0.47333188188677916</v>
      </c>
      <c r="AF185" s="11">
        <f>-'OddsRatio_working_3-way'!U185/(3*'OddsRatio_working_3-way'!X185^(1/3))*COS(('OddsRatio_working_3-way'!Y185)/3)</f>
        <v>0.52092598987699645</v>
      </c>
      <c r="AG185" s="11">
        <f>-'OddsRatio_working_3-way'!U185/(3*'OddsRatio_working_3-way'!X185^(1/3))*COS(('OddsRatio_working_3-way'!Y185+2*PI())/3)</f>
        <v>-0.29890887839309582</v>
      </c>
      <c r="AH185" s="11">
        <f>-'OddsRatio_working_3-way'!U185/(3*'OddsRatio_working_3-way'!X185^(1/3))*COS(('OddsRatio_working_3-way'!Y185+4*PI())/3)</f>
        <v>-0.22201711148390071</v>
      </c>
      <c r="AI185" s="11">
        <f>'OddsRatio_working_3-way'!U185/(3*'OddsRatio_working_3-way'!X185^(1/3))*SIN(('OddsRatio_working_3-way'!Y185)/3)</f>
        <v>-4.4393482323489913E-2</v>
      </c>
      <c r="AJ185" s="11">
        <f>'OddsRatio_working_3-way'!U185/(3*'OddsRatio_working_3-way'!X185^(1/3))*SIN(('OddsRatio_working_3-way'!Y185+2*PI())/3)</f>
        <v>-0.42893839956328927</v>
      </c>
      <c r="AK185" s="11">
        <f>'OddsRatio_working_3-way'!U185/(3*'OddsRatio_working_3-way'!X185^(1/3))*SIN(('OddsRatio_working_3-way'!Y185+4*PI())/3)</f>
        <v>0.47333188188677905</v>
      </c>
      <c r="AL185" s="11">
        <f>'OddsRatio_working_3-way'!Z185+'OddsRatio_working_3-way'!AF185</f>
        <v>1.0418519797539929</v>
      </c>
      <c r="AM185" s="11">
        <f>'OddsRatio_working_3-way'!AA185+'OddsRatio_working_3-way'!AG185</f>
        <v>-0.59781775678619176</v>
      </c>
      <c r="AN185" s="11">
        <f>'OddsRatio_working_3-way'!AB185+'OddsRatio_working_3-way'!AH185</f>
        <v>-0.44403422296780148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1.0418519797539929</v>
      </c>
      <c r="AS185" s="11">
        <f>IF(('OddsRatio_working_3-way'!X185=0),IF(Q185&gt;0,-Q185^(1/3),(-Q185)^(1/3)),'OddsRatio_working_3-way'!AM185-'OddsRatio_working_3-way'!R185/3)</f>
        <v>-0.59781775678619176</v>
      </c>
      <c r="AT185" s="11">
        <f>IF(('OddsRatio_working_3-way'!X185=0),IF(Q185&gt;0,-Q185^(1/3),(-Q185)^(1/3)),'OddsRatio_working_3-way'!AN185-'OddsRatio_working_3-way'!R185/3)</f>
        <v>-0.44403422296780148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IF('True_Odds_Calculator_3-way'!A185="","",'True_Odds_Calculator_3-way'!A185)</f>
        <v>2.67</v>
      </c>
      <c r="B186" s="4">
        <f>IF('True_Odds_Calculator_3-way'!B185="","",'True_Odds_Calculator_3-way'!B185)</f>
        <v>3</v>
      </c>
      <c r="C186" s="4">
        <f>IF('True_Odds_Calculator_3-way'!C185="","",'True_Odds_Calculator_3-way'!C185)</f>
        <v>3.13</v>
      </c>
      <c r="D186" s="9">
        <f t="shared" si="39"/>
        <v>0.36501101419600668</v>
      </c>
      <c r="E186" s="9">
        <f t="shared" si="40"/>
        <v>0.32431676331914711</v>
      </c>
      <c r="F186" s="9">
        <f t="shared" si="41"/>
        <v>0.31067222248484638</v>
      </c>
      <c r="G186" s="9">
        <f t="shared" si="42"/>
        <v>1.0417026085326651</v>
      </c>
      <c r="H186" s="9">
        <f t="shared" si="43"/>
        <v>2.7396433562495504</v>
      </c>
      <c r="I186" s="9">
        <f t="shared" si="44"/>
        <v>3.0834052170653301</v>
      </c>
      <c r="J186" s="9">
        <f t="shared" si="45"/>
        <v>3.2188265561745766</v>
      </c>
      <c r="K186" s="11">
        <f t="shared" si="46"/>
        <v>0.37453183520599254</v>
      </c>
      <c r="L186" s="11">
        <f t="shared" si="47"/>
        <v>0.33333333333333331</v>
      </c>
      <c r="M186" s="11">
        <f t="shared" si="48"/>
        <v>0.31948881789137379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-0.28375872013018877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0.23134021769912211</v>
      </c>
      <c r="Q186" s="11">
        <f>2*'OddsRatio_working_3-way'!K186*'OddsRatio_working_3-way'!L186*'OddsRatio_working_3-way'!M186</f>
        <v>7.9772488861766244E-2</v>
      </c>
      <c r="R186" s="11">
        <f t="shared" si="49"/>
        <v>0</v>
      </c>
      <c r="S186" s="11">
        <f t="shared" si="50"/>
        <v>-0.81527086671726956</v>
      </c>
      <c r="T186" s="11">
        <f t="shared" si="51"/>
        <v>-0.28112788507492054</v>
      </c>
      <c r="U186" s="11">
        <f>'OddsRatio_working_3-way'!S186-'OddsRatio_working_3-way'!R186^2/3</f>
        <v>-0.81527086671726956</v>
      </c>
      <c r="V186" s="11">
        <f>'OddsRatio_working_3-way'!S186*'OddsRatio_working_3-way'!R186/3-2*'OddsRatio_working_3-way'!R186^3/27-'OddsRatio_working_3-way'!T186</f>
        <v>0.28112788507492054</v>
      </c>
      <c r="W186" s="11">
        <f>'OddsRatio_working_3-way'!V186^2+4*'OddsRatio_working_3-way'!U186^3/27</f>
        <v>-1.2461201951351336E-3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0.14166775211902749</v>
      </c>
      <c r="Y186" s="11">
        <f>IF('OddsRatio_working_3-way'!W186&gt;=0,IF('OddsRatio_working_3-way'!V186+SQRT('OddsRatio_working_3-way'!W186)&gt;0,0,PI()),ACOS('OddsRatio_working_3-way'!V186/(2*'OddsRatio_working_3-way'!X186)))</f>
        <v>0.12491338144433195</v>
      </c>
      <c r="Z186" s="11">
        <f>'OddsRatio_working_3-way'!X186^(1/3)*COS('OddsRatio_working_3-way'!Y186/3)</f>
        <v>0.52085130426633253</v>
      </c>
      <c r="AA186" s="11">
        <f>'OddsRatio_working_3-way'!X186^(1/3)*COS(('OddsRatio_working_3-way'!Y186+2*PI())/3)</f>
        <v>-0.27921809243139695</v>
      </c>
      <c r="AB186" s="11">
        <f>'OddsRatio_working_3-way'!X186^(1/3)*COS(('OddsRatio_working_3-way'!Y186+4*PI())/3)</f>
        <v>-0.2416332118349358</v>
      </c>
      <c r="AC186" s="11">
        <f>'OddsRatio_working_3-way'!X186^(1/3)*SIN('OddsRatio_working_3-way'!Y186/3)</f>
        <v>2.169964092982702E-2</v>
      </c>
      <c r="AD186" s="11">
        <f>'OddsRatio_working_3-way'!X186^(1/3)*SIN(('OddsRatio_working_3-way'!Y186+2*PI())/3)</f>
        <v>0.4402206406239888</v>
      </c>
      <c r="AE186" s="11">
        <f>'OddsRatio_working_3-way'!X186^(1/3)*SIN(('OddsRatio_working_3-way'!Y186+4*PI())/3)</f>
        <v>-0.46192028155381554</v>
      </c>
      <c r="AF186" s="11">
        <f>-'OddsRatio_working_3-way'!U186/(3*'OddsRatio_working_3-way'!X186^(1/3))*COS(('OddsRatio_working_3-way'!Y186)/3)</f>
        <v>0.52085130426633253</v>
      </c>
      <c r="AG186" s="11">
        <f>-'OddsRatio_working_3-way'!U186/(3*'OddsRatio_working_3-way'!X186^(1/3))*COS(('OddsRatio_working_3-way'!Y186+2*PI())/3)</f>
        <v>-0.27921809243139695</v>
      </c>
      <c r="AH186" s="11">
        <f>-'OddsRatio_working_3-way'!U186/(3*'OddsRatio_working_3-way'!X186^(1/3))*COS(('OddsRatio_working_3-way'!Y186+4*PI())/3)</f>
        <v>-0.2416332118349358</v>
      </c>
      <c r="AI186" s="11">
        <f>'OddsRatio_working_3-way'!U186/(3*'OddsRatio_working_3-way'!X186^(1/3))*SIN(('OddsRatio_working_3-way'!Y186)/3)</f>
        <v>-2.169964092982702E-2</v>
      </c>
      <c r="AJ186" s="11">
        <f>'OddsRatio_working_3-way'!U186/(3*'OddsRatio_working_3-way'!X186^(1/3))*SIN(('OddsRatio_working_3-way'!Y186+2*PI())/3)</f>
        <v>-0.4402206406239888</v>
      </c>
      <c r="AK186" s="11">
        <f>'OddsRatio_working_3-way'!U186/(3*'OddsRatio_working_3-way'!X186^(1/3))*SIN(('OddsRatio_working_3-way'!Y186+4*PI())/3)</f>
        <v>0.46192028155381554</v>
      </c>
      <c r="AL186" s="11">
        <f>'OddsRatio_working_3-way'!Z186+'OddsRatio_working_3-way'!AF186</f>
        <v>1.0417026085326651</v>
      </c>
      <c r="AM186" s="11">
        <f>'OddsRatio_working_3-way'!AA186+'OddsRatio_working_3-way'!AG186</f>
        <v>-0.55843618486279389</v>
      </c>
      <c r="AN186" s="11">
        <f>'OddsRatio_working_3-way'!AB186+'OddsRatio_working_3-way'!AH186</f>
        <v>-0.4832664236698716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1.0417026085326651</v>
      </c>
      <c r="AS186" s="11">
        <f>IF(('OddsRatio_working_3-way'!X186=0),IF(Q186&gt;0,-Q186^(1/3),(-Q186)^(1/3)),'OddsRatio_working_3-way'!AM186-'OddsRatio_working_3-way'!R186/3)</f>
        <v>-0.55843618486279389</v>
      </c>
      <c r="AT186" s="11">
        <f>IF(('OddsRatio_working_3-way'!X186=0),IF(Q186&gt;0,-Q186^(1/3),(-Q186)^(1/3)),'OddsRatio_working_3-way'!AN186-'OddsRatio_working_3-way'!R186/3)</f>
        <v>-0.4832664236698716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IF('True_Odds_Calculator_3-way'!A186="","",'True_Odds_Calculator_3-way'!A186)</f>
        <v>1.88</v>
      </c>
      <c r="B187" s="4">
        <f>IF('True_Odds_Calculator_3-way'!B186="","",'True_Odds_Calculator_3-way'!B186)</f>
        <v>3.87</v>
      </c>
      <c r="C187" s="4">
        <f>IF('True_Odds_Calculator_3-way'!C186="","",'True_Odds_Calculator_3-way'!C186)</f>
        <v>4.18</v>
      </c>
      <c r="D187" s="9">
        <f t="shared" si="39"/>
        <v>0.52000354287442263</v>
      </c>
      <c r="E187" s="9">
        <f t="shared" si="40"/>
        <v>0.24934877709142714</v>
      </c>
      <c r="F187" s="9">
        <f t="shared" si="41"/>
        <v>0.23064768003415029</v>
      </c>
      <c r="G187" s="9">
        <f t="shared" si="42"/>
        <v>1.0489361600226754</v>
      </c>
      <c r="H187" s="9">
        <f t="shared" si="43"/>
        <v>1.9230638208199542</v>
      </c>
      <c r="I187" s="9">
        <f t="shared" si="44"/>
        <v>4.0104467792650791</v>
      </c>
      <c r="J187" s="9">
        <f t="shared" si="45"/>
        <v>4.3356169888721077</v>
      </c>
      <c r="K187" s="11">
        <f t="shared" si="46"/>
        <v>0.53191489361702127</v>
      </c>
      <c r="L187" s="11">
        <f t="shared" si="47"/>
        <v>0.25839793281653745</v>
      </c>
      <c r="M187" s="11">
        <f t="shared" si="48"/>
        <v>0.23923444976076558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-0.2640867383699228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0.22787051746139225</v>
      </c>
      <c r="Q187" s="11">
        <f>2*'OddsRatio_working_3-way'!K187*'OddsRatio_working_3-way'!L187*'OddsRatio_working_3-way'!M187</f>
        <v>6.5763497102854895E-2</v>
      </c>
      <c r="R187" s="11">
        <f t="shared" si="49"/>
        <v>0</v>
      </c>
      <c r="S187" s="11">
        <f t="shared" si="50"/>
        <v>-0.86286240220892796</v>
      </c>
      <c r="T187" s="11">
        <f t="shared" si="51"/>
        <v>-0.24902233829983486</v>
      </c>
      <c r="U187" s="11">
        <f>'OddsRatio_working_3-way'!S187-'OddsRatio_working_3-way'!R187^2/3</f>
        <v>-0.86286240220892796</v>
      </c>
      <c r="V187" s="11">
        <f>'OddsRatio_working_3-way'!S187*'OddsRatio_working_3-way'!R187/3-2*'OddsRatio_working_3-way'!R187^3/27-'OddsRatio_working_3-way'!T187</f>
        <v>0.24902233829983486</v>
      </c>
      <c r="W187" s="11">
        <f>'OddsRatio_working_3-way'!V187^2+4*'OddsRatio_working_3-way'!U187^3/27</f>
        <v>-3.3162432110282421E-2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0.15425186958559028</v>
      </c>
      <c r="Y187" s="11">
        <f>IF('OddsRatio_working_3-way'!W187&gt;=0,IF('OddsRatio_working_3-way'!V187+SQRT('OddsRatio_working_3-way'!W187)&gt;0,0,PI()),ACOS('OddsRatio_working_3-way'!V187/(2*'OddsRatio_working_3-way'!X187)))</f>
        <v>0.63141356616936373</v>
      </c>
      <c r="Z187" s="11">
        <f>'OddsRatio_working_3-way'!X187^(1/3)*COS('OddsRatio_working_3-way'!Y187/3)</f>
        <v>0.52446808001133771</v>
      </c>
      <c r="AA187" s="11">
        <f>'OddsRatio_working_3-way'!X187^(1/3)*COS(('OddsRatio_working_3-way'!Y187+2*PI())/3)</f>
        <v>-0.3592676699447151</v>
      </c>
      <c r="AB187" s="11">
        <f>'OddsRatio_working_3-way'!X187^(1/3)*COS(('OddsRatio_working_3-way'!Y187+4*PI())/3)</f>
        <v>-0.16520041006662273</v>
      </c>
      <c r="AC187" s="11">
        <f>'OddsRatio_working_3-way'!X187^(1/3)*SIN('OddsRatio_working_3-way'!Y187/3)</f>
        <v>0.11204478473150967</v>
      </c>
      <c r="AD187" s="11">
        <f>'OddsRatio_working_3-way'!X187^(1/3)*SIN(('OddsRatio_working_3-way'!Y187+2*PI())/3)</f>
        <v>0.3981802883981132</v>
      </c>
      <c r="AE187" s="11">
        <f>'OddsRatio_working_3-way'!X187^(1/3)*SIN(('OddsRatio_working_3-way'!Y187+4*PI())/3)</f>
        <v>-0.51022507312962295</v>
      </c>
      <c r="AF187" s="11">
        <f>-'OddsRatio_working_3-way'!U187/(3*'OddsRatio_working_3-way'!X187^(1/3))*COS(('OddsRatio_working_3-way'!Y187)/3)</f>
        <v>0.52446808001133771</v>
      </c>
      <c r="AG187" s="11">
        <f>-'OddsRatio_working_3-way'!U187/(3*'OddsRatio_working_3-way'!X187^(1/3))*COS(('OddsRatio_working_3-way'!Y187+2*PI())/3)</f>
        <v>-0.3592676699447151</v>
      </c>
      <c r="AH187" s="11">
        <f>-'OddsRatio_working_3-way'!U187/(3*'OddsRatio_working_3-way'!X187^(1/3))*COS(('OddsRatio_working_3-way'!Y187+4*PI())/3)</f>
        <v>-0.16520041006662273</v>
      </c>
      <c r="AI187" s="11">
        <f>'OddsRatio_working_3-way'!U187/(3*'OddsRatio_working_3-way'!X187^(1/3))*SIN(('OddsRatio_working_3-way'!Y187)/3)</f>
        <v>-0.11204478473150967</v>
      </c>
      <c r="AJ187" s="11">
        <f>'OddsRatio_working_3-way'!U187/(3*'OddsRatio_working_3-way'!X187^(1/3))*SIN(('OddsRatio_working_3-way'!Y187+2*PI())/3)</f>
        <v>-0.3981802883981132</v>
      </c>
      <c r="AK187" s="11">
        <f>'OddsRatio_working_3-way'!U187/(3*'OddsRatio_working_3-way'!X187^(1/3))*SIN(('OddsRatio_working_3-way'!Y187+4*PI())/3)</f>
        <v>0.51022507312962295</v>
      </c>
      <c r="AL187" s="11">
        <f>'OddsRatio_working_3-way'!Z187+'OddsRatio_working_3-way'!AF187</f>
        <v>1.0489361600226754</v>
      </c>
      <c r="AM187" s="11">
        <f>'OddsRatio_working_3-way'!AA187+'OddsRatio_working_3-way'!AG187</f>
        <v>-0.71853533988943019</v>
      </c>
      <c r="AN187" s="11">
        <f>'OddsRatio_working_3-way'!AB187+'OddsRatio_working_3-way'!AH187</f>
        <v>-0.33040082013324545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1.0489361600226754</v>
      </c>
      <c r="AS187" s="11">
        <f>IF(('OddsRatio_working_3-way'!X187=0),IF(Q187&gt;0,-Q187^(1/3),(-Q187)^(1/3)),'OddsRatio_working_3-way'!AM187-'OddsRatio_working_3-way'!R187/3)</f>
        <v>-0.71853533988943019</v>
      </c>
      <c r="AT187" s="11">
        <f>IF(('OddsRatio_working_3-way'!X187=0),IF(Q187&gt;0,-Q187^(1/3),(-Q187)^(1/3)),'OddsRatio_working_3-way'!AN187-'OddsRatio_working_3-way'!R187/3)</f>
        <v>-0.33040082013324545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IF('True_Odds_Calculator_3-way'!A187="","",'True_Odds_Calculator_3-way'!A187)</f>
        <v>2.1800000000000002</v>
      </c>
      <c r="B188" s="4">
        <f>IF('True_Odds_Calculator_3-way'!B187="","",'True_Odds_Calculator_3-way'!B187)</f>
        <v>3.72</v>
      </c>
      <c r="C188" s="4">
        <f>IF('True_Odds_Calculator_3-way'!C187="","",'True_Odds_Calculator_3-way'!C187)</f>
        <v>3.32</v>
      </c>
      <c r="D188" s="9">
        <f t="shared" si="39"/>
        <v>0.44777587289216153</v>
      </c>
      <c r="E188" s="9">
        <f t="shared" si="40"/>
        <v>0.26022901091303763</v>
      </c>
      <c r="F188" s="9">
        <f t="shared" si="41"/>
        <v>0.29199511619480095</v>
      </c>
      <c r="G188" s="9">
        <f t="shared" si="42"/>
        <v>1.0451356956188196</v>
      </c>
      <c r="H188" s="9">
        <f t="shared" si="43"/>
        <v>2.2332601208302068</v>
      </c>
      <c r="I188" s="9">
        <f t="shared" si="44"/>
        <v>3.8427690920831896</v>
      </c>
      <c r="J188" s="9">
        <f t="shared" si="45"/>
        <v>3.4247148138356613</v>
      </c>
      <c r="K188" s="11">
        <f t="shared" si="46"/>
        <v>0.4587155963302752</v>
      </c>
      <c r="L188" s="11">
        <f t="shared" si="47"/>
        <v>0.26881720430107525</v>
      </c>
      <c r="M188" s="11">
        <f t="shared" si="48"/>
        <v>0.30120481927710846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-0.27656764970506476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0.23102174902629155</v>
      </c>
      <c r="Q188" s="11">
        <f>2*'OddsRatio_working_3-way'!K188*'OddsRatio_working_3-way'!L188*'OddsRatio_working_3-way'!M188</f>
        <v>7.4283520587232033E-2</v>
      </c>
      <c r="R188" s="11">
        <f t="shared" si="49"/>
        <v>0</v>
      </c>
      <c r="S188" s="11">
        <f t="shared" si="50"/>
        <v>-0.83531732389039737</v>
      </c>
      <c r="T188" s="11">
        <f t="shared" si="51"/>
        <v>-0.26859077938597997</v>
      </c>
      <c r="U188" s="11">
        <f>'OddsRatio_working_3-way'!S188-'OddsRatio_working_3-way'!R188^2/3</f>
        <v>-0.83531732389039737</v>
      </c>
      <c r="V188" s="11">
        <f>'OddsRatio_working_3-way'!S188*'OddsRatio_working_3-way'!R188/3-2*'OddsRatio_working_3-way'!R188^3/27-'OddsRatio_working_3-way'!T188</f>
        <v>0.26859077938597997</v>
      </c>
      <c r="W188" s="11">
        <f>'OddsRatio_working_3-way'!V188^2+4*'OddsRatio_working_3-way'!U188^3/27</f>
        <v>-1.4206677039202281E-2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0.14692488200639336</v>
      </c>
      <c r="Y188" s="11">
        <f>IF('OddsRatio_working_3-way'!W188&gt;=0,IF('OddsRatio_working_3-way'!V188+SQRT('OddsRatio_working_3-way'!W188)&gt;0,0,PI()),ACOS('OddsRatio_working_3-way'!V188/(2*'OddsRatio_working_3-way'!X188)))</f>
        <v>0.41765861519478809</v>
      </c>
      <c r="Z188" s="11">
        <f>'OddsRatio_working_3-way'!X188^(1/3)*COS('OddsRatio_working_3-way'!Y188/3)</f>
        <v>0.52256784780940979</v>
      </c>
      <c r="AA188" s="11">
        <f>'OddsRatio_working_3-way'!X188^(1/3)*COS(('OddsRatio_working_3-way'!Y188+2*PI())/3)</f>
        <v>-0.32469894026108936</v>
      </c>
      <c r="AB188" s="11">
        <f>'OddsRatio_working_3-way'!X188^(1/3)*COS(('OddsRatio_working_3-way'!Y188+4*PI())/3)</f>
        <v>-0.19786890754832012</v>
      </c>
      <c r="AC188" s="11">
        <f>'OddsRatio_working_3-way'!X188^(1/3)*SIN('OddsRatio_working_3-way'!Y188/3)</f>
        <v>7.322535352804635E-2</v>
      </c>
      <c r="AD188" s="11">
        <f>'OddsRatio_working_3-way'!X188^(1/3)*SIN(('OddsRatio_working_3-way'!Y188+2*PI())/3)</f>
        <v>0.41594435463988616</v>
      </c>
      <c r="AE188" s="11">
        <f>'OddsRatio_working_3-way'!X188^(1/3)*SIN(('OddsRatio_working_3-way'!Y188+4*PI())/3)</f>
        <v>-0.48916970816793243</v>
      </c>
      <c r="AF188" s="11">
        <f>-'OddsRatio_working_3-way'!U188/(3*'OddsRatio_working_3-way'!X188^(1/3))*COS(('OddsRatio_working_3-way'!Y188)/3)</f>
        <v>0.52256784780940968</v>
      </c>
      <c r="AG188" s="11">
        <f>-'OddsRatio_working_3-way'!U188/(3*'OddsRatio_working_3-way'!X188^(1/3))*COS(('OddsRatio_working_3-way'!Y188+2*PI())/3)</f>
        <v>-0.32469894026108931</v>
      </c>
      <c r="AH188" s="11">
        <f>-'OddsRatio_working_3-way'!U188/(3*'OddsRatio_working_3-way'!X188^(1/3))*COS(('OddsRatio_working_3-way'!Y188+4*PI())/3)</f>
        <v>-0.19786890754832007</v>
      </c>
      <c r="AI188" s="11">
        <f>'OddsRatio_working_3-way'!U188/(3*'OddsRatio_working_3-way'!X188^(1/3))*SIN(('OddsRatio_working_3-way'!Y188)/3)</f>
        <v>-7.3225353528046336E-2</v>
      </c>
      <c r="AJ188" s="11">
        <f>'OddsRatio_working_3-way'!U188/(3*'OddsRatio_working_3-way'!X188^(1/3))*SIN(('OddsRatio_working_3-way'!Y188+2*PI())/3)</f>
        <v>-0.41594435463988605</v>
      </c>
      <c r="AK188" s="11">
        <f>'OddsRatio_working_3-way'!U188/(3*'OddsRatio_working_3-way'!X188^(1/3))*SIN(('OddsRatio_working_3-way'!Y188+4*PI())/3)</f>
        <v>0.48916970816793232</v>
      </c>
      <c r="AL188" s="11">
        <f>'OddsRatio_working_3-way'!Z188+'OddsRatio_working_3-way'!AF188</f>
        <v>1.0451356956188196</v>
      </c>
      <c r="AM188" s="11">
        <f>'OddsRatio_working_3-way'!AA188+'OddsRatio_working_3-way'!AG188</f>
        <v>-0.64939788052217873</v>
      </c>
      <c r="AN188" s="11">
        <f>'OddsRatio_working_3-way'!AB188+'OddsRatio_working_3-way'!AH188</f>
        <v>-0.39573781509664019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1.0451356956188196</v>
      </c>
      <c r="AS188" s="11">
        <f>IF(('OddsRatio_working_3-way'!X188=0),IF(Q188&gt;0,-Q188^(1/3),(-Q188)^(1/3)),'OddsRatio_working_3-way'!AM188-'OddsRatio_working_3-way'!R188/3)</f>
        <v>-0.64939788052217873</v>
      </c>
      <c r="AT188" s="11">
        <f>IF(('OddsRatio_working_3-way'!X188=0),IF(Q188&gt;0,-Q188^(1/3),(-Q188)^(1/3)),'OddsRatio_working_3-way'!AN188-'OddsRatio_working_3-way'!R188/3)</f>
        <v>-0.39573781509664019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IF('True_Odds_Calculator_3-way'!A188="","",'True_Odds_Calculator_3-way'!A188)</f>
        <v>1.57</v>
      </c>
      <c r="B189" s="4">
        <f>IF('True_Odds_Calculator_3-way'!B188="","",'True_Odds_Calculator_3-way'!B188)</f>
        <v>4.08</v>
      </c>
      <c r="C189" s="4">
        <f>IF('True_Odds_Calculator_3-way'!C188="","",'True_Odds_Calculator_3-way'!C188)</f>
        <v>5.96</v>
      </c>
      <c r="D189" s="9">
        <f t="shared" si="39"/>
        <v>0.61575208360791078</v>
      </c>
      <c r="E189" s="9">
        <f t="shared" si="40"/>
        <v>0.22873073811292802</v>
      </c>
      <c r="F189" s="9">
        <f t="shared" si="41"/>
        <v>0.15551717827916109</v>
      </c>
      <c r="G189" s="9">
        <f t="shared" si="42"/>
        <v>1.0947898829918112</v>
      </c>
      <c r="H189" s="9">
        <f t="shared" si="43"/>
        <v>1.6240302333053325</v>
      </c>
      <c r="I189" s="9">
        <f t="shared" si="44"/>
        <v>4.3719528396147789</v>
      </c>
      <c r="J189" s="9">
        <f t="shared" si="45"/>
        <v>6.4301578196393852</v>
      </c>
      <c r="K189" s="11">
        <f t="shared" si="46"/>
        <v>0.63694267515923564</v>
      </c>
      <c r="L189" s="11">
        <f t="shared" si="47"/>
        <v>0.24509803921568626</v>
      </c>
      <c r="M189" s="11">
        <f t="shared" si="48"/>
        <v>0.16778523489932887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-0.22808733633238709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0.22552623836693231</v>
      </c>
      <c r="Q189" s="11">
        <f>2*'OddsRatio_working_3-way'!K189*'OddsRatio_working_3-way'!L189*'OddsRatio_working_3-way'!M189</f>
        <v>5.2387047239705525E-2</v>
      </c>
      <c r="R189" s="11">
        <f t="shared" si="49"/>
        <v>0</v>
      </c>
      <c r="S189" s="11">
        <f t="shared" si="50"/>
        <v>-0.98877141534187352</v>
      </c>
      <c r="T189" s="11">
        <f t="shared" si="51"/>
        <v>-0.2296797712756965</v>
      </c>
      <c r="U189" s="11">
        <f>'OddsRatio_working_3-way'!S189-'OddsRatio_working_3-way'!R189^2/3</f>
        <v>-0.98877141534187352</v>
      </c>
      <c r="V189" s="11">
        <f>'OddsRatio_working_3-way'!S189*'OddsRatio_working_3-way'!R189/3-2*'OddsRatio_working_3-way'!R189^3/27-'OddsRatio_working_3-way'!T189</f>
        <v>0.2296797712756965</v>
      </c>
      <c r="W189" s="11">
        <f>'OddsRatio_working_3-way'!V189^2+4*'OddsRatio_working_3-way'!U189^3/27</f>
        <v>-9.0460695059845789E-2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0.18921779276345951</v>
      </c>
      <c r="Y189" s="11">
        <f>IF('OddsRatio_working_3-way'!W189&gt;=0,IF('OddsRatio_working_3-way'!V189+SQRT('OddsRatio_working_3-way'!W189)&gt;0,0,PI()),ACOS('OddsRatio_working_3-way'!V189/(2*'OddsRatio_working_3-way'!X189)))</f>
        <v>0.91861804454105489</v>
      </c>
      <c r="Z189" s="11">
        <f>'OddsRatio_working_3-way'!X189^(1/3)*COS('OddsRatio_working_3-way'!Y189/3)</f>
        <v>0.54739494149590562</v>
      </c>
      <c r="AA189" s="11">
        <f>'OddsRatio_working_3-way'!X189^(1/3)*COS(('OddsRatio_working_3-way'!Y189+2*PI())/3)</f>
        <v>-0.42357054155785157</v>
      </c>
      <c r="AB189" s="11">
        <f>'OddsRatio_working_3-way'!X189^(1/3)*COS(('OddsRatio_working_3-way'!Y189+4*PI())/3)</f>
        <v>-0.12382439993805365</v>
      </c>
      <c r="AC189" s="11">
        <f>'OddsRatio_working_3-way'!X189^(1/3)*SIN('OddsRatio_working_3-way'!Y189/3)</f>
        <v>0.17305851555274196</v>
      </c>
      <c r="AD189" s="11">
        <f>'OddsRatio_working_3-way'!X189^(1/3)*SIN(('OddsRatio_working_3-way'!Y189+2*PI())/3)</f>
        <v>0.38752866746217995</v>
      </c>
      <c r="AE189" s="11">
        <f>'OddsRatio_working_3-way'!X189^(1/3)*SIN(('OddsRatio_working_3-way'!Y189+4*PI())/3)</f>
        <v>-0.56058718301492183</v>
      </c>
      <c r="AF189" s="11">
        <f>-'OddsRatio_working_3-way'!U189/(3*'OddsRatio_working_3-way'!X189^(1/3))*COS(('OddsRatio_working_3-way'!Y189)/3)</f>
        <v>0.54739494149590562</v>
      </c>
      <c r="AG189" s="11">
        <f>-'OddsRatio_working_3-way'!U189/(3*'OddsRatio_working_3-way'!X189^(1/3))*COS(('OddsRatio_working_3-way'!Y189+2*PI())/3)</f>
        <v>-0.42357054155785157</v>
      </c>
      <c r="AH189" s="11">
        <f>-'OddsRatio_working_3-way'!U189/(3*'OddsRatio_working_3-way'!X189^(1/3))*COS(('OddsRatio_working_3-way'!Y189+4*PI())/3)</f>
        <v>-0.12382439993805365</v>
      </c>
      <c r="AI189" s="11">
        <f>'OddsRatio_working_3-way'!U189/(3*'OddsRatio_working_3-way'!X189^(1/3))*SIN(('OddsRatio_working_3-way'!Y189)/3)</f>
        <v>-0.17305851555274196</v>
      </c>
      <c r="AJ189" s="11">
        <f>'OddsRatio_working_3-way'!U189/(3*'OddsRatio_working_3-way'!X189^(1/3))*SIN(('OddsRatio_working_3-way'!Y189+2*PI())/3)</f>
        <v>-0.38752866746217995</v>
      </c>
      <c r="AK189" s="11">
        <f>'OddsRatio_working_3-way'!U189/(3*'OddsRatio_working_3-way'!X189^(1/3))*SIN(('OddsRatio_working_3-way'!Y189+4*PI())/3)</f>
        <v>0.56058718301492183</v>
      </c>
      <c r="AL189" s="11">
        <f>'OddsRatio_working_3-way'!Z189+'OddsRatio_working_3-way'!AF189</f>
        <v>1.0947898829918112</v>
      </c>
      <c r="AM189" s="11">
        <f>'OddsRatio_working_3-way'!AA189+'OddsRatio_working_3-way'!AG189</f>
        <v>-0.84714108311570313</v>
      </c>
      <c r="AN189" s="11">
        <f>'OddsRatio_working_3-way'!AB189+'OddsRatio_working_3-way'!AH189</f>
        <v>-0.2476487998761073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1.0947898829918112</v>
      </c>
      <c r="AS189" s="11">
        <f>IF(('OddsRatio_working_3-way'!X189=0),IF(Q189&gt;0,-Q189^(1/3),(-Q189)^(1/3)),'OddsRatio_working_3-way'!AM189-'OddsRatio_working_3-way'!R189/3)</f>
        <v>-0.84714108311570313</v>
      </c>
      <c r="AT189" s="11">
        <f>IF(('OddsRatio_working_3-way'!X189=0),IF(Q189&gt;0,-Q189^(1/3),(-Q189)^(1/3)),'OddsRatio_working_3-way'!AN189-'OddsRatio_working_3-way'!R189/3)</f>
        <v>-0.2476487998761073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IF('True_Odds_Calculator_3-way'!A189="","",'True_Odds_Calculator_3-way'!A189)</f>
        <v>2.14</v>
      </c>
      <c r="B190" s="4">
        <f>IF('True_Odds_Calculator_3-way'!B189="","",'True_Odds_Calculator_3-way'!B189)</f>
        <v>3.27</v>
      </c>
      <c r="C190" s="4">
        <f>IF('True_Odds_Calculator_3-way'!C189="","",'True_Odds_Calculator_3-way'!C189)</f>
        <v>3.92</v>
      </c>
      <c r="D190" s="9">
        <f t="shared" si="39"/>
        <v>0.45645624590388023</v>
      </c>
      <c r="E190" s="9">
        <f t="shared" si="40"/>
        <v>0.29663596091399674</v>
      </c>
      <c r="F190" s="9">
        <f t="shared" si="41"/>
        <v>0.24690779318212311</v>
      </c>
      <c r="G190" s="9">
        <f t="shared" si="42"/>
        <v>1.0445530563544625</v>
      </c>
      <c r="H190" s="9">
        <f t="shared" si="43"/>
        <v>2.1907904842440873</v>
      </c>
      <c r="I190" s="9">
        <f t="shared" si="44"/>
        <v>3.3711354379246306</v>
      </c>
      <c r="J190" s="9">
        <f t="shared" si="45"/>
        <v>4.0500949245550304</v>
      </c>
      <c r="K190" s="11">
        <f t="shared" si="46"/>
        <v>0.46728971962616822</v>
      </c>
      <c r="L190" s="11">
        <f t="shared" si="47"/>
        <v>0.3058103975535168</v>
      </c>
      <c r="M190" s="11">
        <f t="shared" si="48"/>
        <v>0.25510204081632654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-0.27546470873353202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0.23075765502977319</v>
      </c>
      <c r="Q190" s="11">
        <f>2*'OddsRatio_working_3-way'!K190*'OddsRatio_working_3-way'!L190*'OddsRatio_working_3-way'!M190</f>
        <v>7.2909211699770354E-2</v>
      </c>
      <c r="R190" s="11">
        <f t="shared" si="49"/>
        <v>0</v>
      </c>
      <c r="S190" s="11">
        <f t="shared" si="50"/>
        <v>-0.83770315293998066</v>
      </c>
      <c r="T190" s="11">
        <f t="shared" si="51"/>
        <v>-0.26467714152921978</v>
      </c>
      <c r="U190" s="11">
        <f>'OddsRatio_working_3-way'!S190-'OddsRatio_working_3-way'!R190^2/3</f>
        <v>-0.83770315293998066</v>
      </c>
      <c r="V190" s="11">
        <f>'OddsRatio_working_3-way'!S190*'OddsRatio_working_3-way'!R190/3-2*'OddsRatio_working_3-way'!R190^3/27-'OddsRatio_working_3-way'!T190</f>
        <v>0.26467714152921978</v>
      </c>
      <c r="W190" s="11">
        <f>'OddsRatio_working_3-way'!V190^2+4*'OddsRatio_working_3-way'!U190^3/27</f>
        <v>-1.7035687241179251E-2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0.14755480040417007</v>
      </c>
      <c r="Y190" s="11">
        <f>IF('OddsRatio_working_3-way'!W190&gt;=0,IF('OddsRatio_working_3-way'!V190+SQRT('OddsRatio_working_3-way'!W190)&gt;0,0,PI()),ACOS('OddsRatio_working_3-way'!V190/(2*'OddsRatio_working_3-way'!X190)))</f>
        <v>0.45813831896481139</v>
      </c>
      <c r="Z190" s="11">
        <f>'OddsRatio_working_3-way'!X190^(1/3)*COS('OddsRatio_working_3-way'!Y190/3)</f>
        <v>0.52227652817723136</v>
      </c>
      <c r="AA190" s="11">
        <f>'OddsRatio_working_3-way'!X190^(1/3)*COS(('OddsRatio_working_3-way'!Y190+2*PI())/3)</f>
        <v>-0.33075298466801911</v>
      </c>
      <c r="AB190" s="11">
        <f>'OddsRatio_working_3-way'!X190^(1/3)*COS(('OddsRatio_working_3-way'!Y190+4*PI())/3)</f>
        <v>-0.19152354350921239</v>
      </c>
      <c r="AC190" s="11">
        <f>'OddsRatio_working_3-way'!X190^(1/3)*SIN('OddsRatio_working_3-way'!Y190/3)</f>
        <v>8.0384155332158175E-2</v>
      </c>
      <c r="AD190" s="11">
        <f>'OddsRatio_working_3-way'!X190^(1/3)*SIN(('OddsRatio_working_3-way'!Y190+2*PI())/3)</f>
        <v>0.41211266353574244</v>
      </c>
      <c r="AE190" s="11">
        <f>'OddsRatio_working_3-way'!X190^(1/3)*SIN(('OddsRatio_working_3-way'!Y190+4*PI())/3)</f>
        <v>-0.4924968188679007</v>
      </c>
      <c r="AF190" s="11">
        <f>-'OddsRatio_working_3-way'!U190/(3*'OddsRatio_working_3-way'!X190^(1/3))*COS(('OddsRatio_working_3-way'!Y190)/3)</f>
        <v>0.52227652817723125</v>
      </c>
      <c r="AG190" s="11">
        <f>-'OddsRatio_working_3-way'!U190/(3*'OddsRatio_working_3-way'!X190^(1/3))*COS(('OddsRatio_working_3-way'!Y190+2*PI())/3)</f>
        <v>-0.33075298466801906</v>
      </c>
      <c r="AH190" s="11">
        <f>-'OddsRatio_working_3-way'!U190/(3*'OddsRatio_working_3-way'!X190^(1/3))*COS(('OddsRatio_working_3-way'!Y190+4*PI())/3)</f>
        <v>-0.19152354350921233</v>
      </c>
      <c r="AI190" s="11">
        <f>'OddsRatio_working_3-way'!U190/(3*'OddsRatio_working_3-way'!X190^(1/3))*SIN(('OddsRatio_working_3-way'!Y190)/3)</f>
        <v>-8.0384155332158147E-2</v>
      </c>
      <c r="AJ190" s="11">
        <f>'OddsRatio_working_3-way'!U190/(3*'OddsRatio_working_3-way'!X190^(1/3))*SIN(('OddsRatio_working_3-way'!Y190+2*PI())/3)</f>
        <v>-0.41211266353574233</v>
      </c>
      <c r="AK190" s="11">
        <f>'OddsRatio_working_3-way'!U190/(3*'OddsRatio_working_3-way'!X190^(1/3))*SIN(('OddsRatio_working_3-way'!Y190+4*PI())/3)</f>
        <v>0.49249681886790059</v>
      </c>
      <c r="AL190" s="11">
        <f>'OddsRatio_working_3-way'!Z190+'OddsRatio_working_3-way'!AF190</f>
        <v>1.0445530563544625</v>
      </c>
      <c r="AM190" s="11">
        <f>'OddsRatio_working_3-way'!AA190+'OddsRatio_working_3-way'!AG190</f>
        <v>-0.66150596933603811</v>
      </c>
      <c r="AN190" s="11">
        <f>'OddsRatio_working_3-way'!AB190+'OddsRatio_working_3-way'!AH190</f>
        <v>-0.38304708701842471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1.0445530563544625</v>
      </c>
      <c r="AS190" s="11">
        <f>IF(('OddsRatio_working_3-way'!X190=0),IF(Q190&gt;0,-Q190^(1/3),(-Q190)^(1/3)),'OddsRatio_working_3-way'!AM190-'OddsRatio_working_3-way'!R190/3)</f>
        <v>-0.66150596933603811</v>
      </c>
      <c r="AT190" s="11">
        <f>IF(('OddsRatio_working_3-way'!X190=0),IF(Q190&gt;0,-Q190^(1/3),(-Q190)^(1/3)),'OddsRatio_working_3-way'!AN190-'OddsRatio_working_3-way'!R190/3)</f>
        <v>-0.38304708701842471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IF('True_Odds_Calculator_3-way'!A190="","",'True_Odds_Calculator_3-way'!A190)</f>
        <v>3.26</v>
      </c>
      <c r="B191" s="4">
        <f>IF('True_Odds_Calculator_3-way'!B190="","",'True_Odds_Calculator_3-way'!B190)</f>
        <v>3.48</v>
      </c>
      <c r="C191" s="4">
        <f>IF('True_Odds_Calculator_3-way'!C190="","",'True_Odds_Calculator_3-way'!C190)</f>
        <v>2.2999999999999998</v>
      </c>
      <c r="D191" s="9">
        <f t="shared" si="39"/>
        <v>0.29750231657485454</v>
      </c>
      <c r="E191" s="9">
        <f t="shared" si="40"/>
        <v>0.27845991069776205</v>
      </c>
      <c r="F191" s="9">
        <f t="shared" si="41"/>
        <v>0.42403777272738352</v>
      </c>
      <c r="G191" s="9">
        <f t="shared" si="42"/>
        <v>1.0448311344603258</v>
      </c>
      <c r="H191" s="9">
        <f t="shared" si="43"/>
        <v>3.3613183638803363</v>
      </c>
      <c r="I191" s="9">
        <f t="shared" si="44"/>
        <v>3.5911812134616077</v>
      </c>
      <c r="J191" s="9">
        <f t="shared" si="45"/>
        <v>2.3582804747984234</v>
      </c>
      <c r="K191" s="11">
        <f t="shared" si="46"/>
        <v>0.30674846625766872</v>
      </c>
      <c r="L191" s="11">
        <f t="shared" si="47"/>
        <v>0.28735632183908044</v>
      </c>
      <c r="M191" s="11">
        <f t="shared" si="48"/>
        <v>0.43478260869565222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-0.27924074772429741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0.2314793523483657</v>
      </c>
      <c r="Q191" s="11">
        <f>2*'OddsRatio_working_3-way'!K191*'OddsRatio_working_3-way'!L191*'OddsRatio_working_3-way'!M191</f>
        <v>7.6648792168333021E-2</v>
      </c>
      <c r="R191" s="11">
        <f t="shared" si="49"/>
        <v>0</v>
      </c>
      <c r="S191" s="11">
        <f t="shared" si="50"/>
        <v>-0.82895979270515363</v>
      </c>
      <c r="T191" s="11">
        <f t="shared" si="51"/>
        <v>-0.274489997584488</v>
      </c>
      <c r="U191" s="11">
        <f>'OddsRatio_working_3-way'!S191-'OddsRatio_working_3-way'!R191^2/3</f>
        <v>-0.82895979270515363</v>
      </c>
      <c r="V191" s="11">
        <f>'OddsRatio_working_3-way'!S191*'OddsRatio_working_3-way'!R191/3-2*'OddsRatio_working_3-way'!R191^3/27-'OddsRatio_working_3-way'!T191</f>
        <v>0.274489997584488</v>
      </c>
      <c r="W191" s="11">
        <f>'OddsRatio_working_3-way'!V191^2+4*'OddsRatio_working_3-way'!U191^3/27</f>
        <v>-9.046337035835586E-3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0.1452507278895426</v>
      </c>
      <c r="Y191" s="11">
        <f>IF('OddsRatio_working_3-way'!W191&gt;=0,IF('OddsRatio_working_3-way'!V191+SQRT('OddsRatio_working_3-way'!W191)&gt;0,0,PI()),ACOS('OddsRatio_working_3-way'!V191/(2*'OddsRatio_working_3-way'!X191)))</f>
        <v>0.33355809834336481</v>
      </c>
      <c r="Z191" s="11">
        <f>'OddsRatio_working_3-way'!X191^(1/3)*COS('OddsRatio_working_3-way'!Y191/3)</f>
        <v>0.52241556723016291</v>
      </c>
      <c r="AA191" s="11">
        <f>'OddsRatio_working_3-way'!X191^(1/3)*COS(('OddsRatio_working_3-way'!Y191+2*PI())/3)</f>
        <v>-0.3117194606113835</v>
      </c>
      <c r="AB191" s="11">
        <f>'OddsRatio_working_3-way'!X191^(1/3)*COS(('OddsRatio_working_3-way'!Y191+4*PI())/3)</f>
        <v>-0.21069610661877961</v>
      </c>
      <c r="AC191" s="11">
        <f>'OddsRatio_working_3-way'!X191^(1/3)*SIN('OddsRatio_working_3-way'!Y191/3)</f>
        <v>5.8325860622068772E-2</v>
      </c>
      <c r="AD191" s="11">
        <f>'OddsRatio_working_3-way'!X191^(1/3)*SIN(('OddsRatio_working_3-way'!Y191+2*PI())/3)</f>
        <v>0.42326222224274401</v>
      </c>
      <c r="AE191" s="11">
        <f>'OddsRatio_working_3-way'!X191^(1/3)*SIN(('OddsRatio_working_3-way'!Y191+4*PI())/3)</f>
        <v>-0.48158808286481275</v>
      </c>
      <c r="AF191" s="11">
        <f>-'OddsRatio_working_3-way'!U191/(3*'OddsRatio_working_3-way'!X191^(1/3))*COS(('OddsRatio_working_3-way'!Y191)/3)</f>
        <v>0.5224155672301628</v>
      </c>
      <c r="AG191" s="11">
        <f>-'OddsRatio_working_3-way'!U191/(3*'OddsRatio_working_3-way'!X191^(1/3))*COS(('OddsRatio_working_3-way'!Y191+2*PI())/3)</f>
        <v>-0.31171946061138345</v>
      </c>
      <c r="AH191" s="11">
        <f>-'OddsRatio_working_3-way'!U191/(3*'OddsRatio_working_3-way'!X191^(1/3))*COS(('OddsRatio_working_3-way'!Y191+4*PI())/3)</f>
        <v>-0.21069610661877955</v>
      </c>
      <c r="AI191" s="11">
        <f>'OddsRatio_working_3-way'!U191/(3*'OddsRatio_working_3-way'!X191^(1/3))*SIN(('OddsRatio_working_3-way'!Y191)/3)</f>
        <v>-5.8325860622068758E-2</v>
      </c>
      <c r="AJ191" s="11">
        <f>'OddsRatio_working_3-way'!U191/(3*'OddsRatio_working_3-way'!X191^(1/3))*SIN(('OddsRatio_working_3-way'!Y191+2*PI())/3)</f>
        <v>-0.42326222224274396</v>
      </c>
      <c r="AK191" s="11">
        <f>'OddsRatio_working_3-way'!U191/(3*'OddsRatio_working_3-way'!X191^(1/3))*SIN(('OddsRatio_working_3-way'!Y191+4*PI())/3)</f>
        <v>0.48158808286481264</v>
      </c>
      <c r="AL191" s="11">
        <f>'OddsRatio_working_3-way'!Z191+'OddsRatio_working_3-way'!AF191</f>
        <v>1.0448311344603258</v>
      </c>
      <c r="AM191" s="11">
        <f>'OddsRatio_working_3-way'!AA191+'OddsRatio_working_3-way'!AG191</f>
        <v>-0.6234389212227669</v>
      </c>
      <c r="AN191" s="11">
        <f>'OddsRatio_working_3-way'!AB191+'OddsRatio_working_3-way'!AH191</f>
        <v>-0.42139221323755915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1.0448311344603258</v>
      </c>
      <c r="AS191" s="11">
        <f>IF(('OddsRatio_working_3-way'!X191=0),IF(Q191&gt;0,-Q191^(1/3),(-Q191)^(1/3)),'OddsRatio_working_3-way'!AM191-'OddsRatio_working_3-way'!R191/3)</f>
        <v>-0.6234389212227669</v>
      </c>
      <c r="AT191" s="11">
        <f>IF(('OddsRatio_working_3-way'!X191=0),IF(Q191&gt;0,-Q191^(1/3),(-Q191)^(1/3)),'OddsRatio_working_3-way'!AN191-'OddsRatio_working_3-way'!R191/3)</f>
        <v>-0.42139221323755915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IF('True_Odds_Calculator_3-way'!A191="","",'True_Odds_Calculator_3-way'!A191)</f>
        <v>1.81</v>
      </c>
      <c r="B192" s="4">
        <f>IF('True_Odds_Calculator_3-way'!B191="","",'True_Odds_Calculator_3-way'!B191)</f>
        <v>3.63</v>
      </c>
      <c r="C192" s="4">
        <f>IF('True_Odds_Calculator_3-way'!C191="","",'True_Odds_Calculator_3-way'!C191)</f>
        <v>4.8</v>
      </c>
      <c r="D192" s="9">
        <f t="shared" si="39"/>
        <v>0.53765496325298734</v>
      </c>
      <c r="E192" s="9">
        <f t="shared" si="40"/>
        <v>0.26370509690102856</v>
      </c>
      <c r="F192" s="9">
        <f t="shared" si="41"/>
        <v>0.19863993984598416</v>
      </c>
      <c r="G192" s="9">
        <f t="shared" si="42"/>
        <v>1.0616406072204283</v>
      </c>
      <c r="H192" s="9">
        <f t="shared" si="43"/>
        <v>1.859928891848547</v>
      </c>
      <c r="I192" s="9">
        <f t="shared" si="44"/>
        <v>3.7921147969897264</v>
      </c>
      <c r="J192" s="9">
        <f t="shared" si="45"/>
        <v>5.034234307437627</v>
      </c>
      <c r="K192" s="11">
        <f t="shared" si="46"/>
        <v>0.5524861878453039</v>
      </c>
      <c r="L192" s="11">
        <f t="shared" si="47"/>
        <v>0.27548209366391185</v>
      </c>
      <c r="M192" s="11">
        <f t="shared" si="48"/>
        <v>0.20833333333333334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-0.25668348477238478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0.22956841138659323</v>
      </c>
      <c r="Q192" s="11">
        <f>2*'OddsRatio_working_3-way'!K192*'OddsRatio_working_3-way'!L192*'OddsRatio_working_3-way'!M192</f>
        <v>6.3416688228340665E-2</v>
      </c>
      <c r="R192" s="11">
        <f t="shared" si="49"/>
        <v>0</v>
      </c>
      <c r="S192" s="11">
        <f t="shared" si="50"/>
        <v>-0.89436377876108408</v>
      </c>
      <c r="T192" s="11">
        <f t="shared" si="51"/>
        <v>-0.247061817337316</v>
      </c>
      <c r="U192" s="11">
        <f>'OddsRatio_working_3-way'!S192-'OddsRatio_working_3-way'!R192^2/3</f>
        <v>-0.89436377876108408</v>
      </c>
      <c r="V192" s="11">
        <f>'OddsRatio_working_3-way'!S192*'OddsRatio_working_3-way'!R192/3-2*'OddsRatio_working_3-way'!R192^3/27-'OddsRatio_working_3-way'!T192</f>
        <v>0.247061817337316</v>
      </c>
      <c r="W192" s="11">
        <f>'OddsRatio_working_3-way'!V192^2+4*'OddsRatio_working_3-way'!U192^3/27</f>
        <v>-4.4944099038613419E-2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0.1627756436207754</v>
      </c>
      <c r="Y192" s="11">
        <f>IF('OddsRatio_working_3-way'!W192&gt;=0,IF('OddsRatio_working_3-way'!V192+SQRT('OddsRatio_working_3-way'!W192)&gt;0,0,PI()),ACOS('OddsRatio_working_3-way'!V192/(2*'OddsRatio_working_3-way'!X192)))</f>
        <v>0.70916958936184704</v>
      </c>
      <c r="Z192" s="11">
        <f>'OddsRatio_working_3-way'!X192^(1/3)*COS('OddsRatio_working_3-way'!Y192/3)</f>
        <v>0.53082030361021426</v>
      </c>
      <c r="AA192" s="11">
        <f>'OddsRatio_working_3-way'!X192^(1/3)*COS(('OddsRatio_working_3-way'!Y192+2*PI())/3)</f>
        <v>-0.3761499307765363</v>
      </c>
      <c r="AB192" s="11">
        <f>'OddsRatio_working_3-way'!X192^(1/3)*COS(('OddsRatio_working_3-way'!Y192+4*PI())/3)</f>
        <v>-0.15467037283367813</v>
      </c>
      <c r="AC192" s="11">
        <f>'OddsRatio_working_3-way'!X192^(1/3)*SIN('OddsRatio_working_3-way'!Y192/3)</f>
        <v>0.12787128239830861</v>
      </c>
      <c r="AD192" s="11">
        <f>'OddsRatio_working_3-way'!X192^(1/3)*SIN(('OddsRatio_working_3-way'!Y192+2*PI())/3)</f>
        <v>0.39576822657185989</v>
      </c>
      <c r="AE192" s="11">
        <f>'OddsRatio_working_3-way'!X192^(1/3)*SIN(('OddsRatio_working_3-way'!Y192+4*PI())/3)</f>
        <v>-0.52363950897016842</v>
      </c>
      <c r="AF192" s="11">
        <f>-'OddsRatio_working_3-way'!U192/(3*'OddsRatio_working_3-way'!X192^(1/3))*COS(('OddsRatio_working_3-way'!Y192)/3)</f>
        <v>0.53082030361021415</v>
      </c>
      <c r="AG192" s="11">
        <f>-'OddsRatio_working_3-way'!U192/(3*'OddsRatio_working_3-way'!X192^(1/3))*COS(('OddsRatio_working_3-way'!Y192+2*PI())/3)</f>
        <v>-0.37614993077653625</v>
      </c>
      <c r="AH192" s="11">
        <f>-'OddsRatio_working_3-way'!U192/(3*'OddsRatio_working_3-way'!X192^(1/3))*COS(('OddsRatio_working_3-way'!Y192+4*PI())/3)</f>
        <v>-0.15467037283367807</v>
      </c>
      <c r="AI192" s="11">
        <f>'OddsRatio_working_3-way'!U192/(3*'OddsRatio_working_3-way'!X192^(1/3))*SIN(('OddsRatio_working_3-way'!Y192)/3)</f>
        <v>-0.12787128239830858</v>
      </c>
      <c r="AJ192" s="11">
        <f>'OddsRatio_working_3-way'!U192/(3*'OddsRatio_working_3-way'!X192^(1/3))*SIN(('OddsRatio_working_3-way'!Y192+2*PI())/3)</f>
        <v>-0.39576822657185978</v>
      </c>
      <c r="AK192" s="11">
        <f>'OddsRatio_working_3-way'!U192/(3*'OddsRatio_working_3-way'!X192^(1/3))*SIN(('OddsRatio_working_3-way'!Y192+4*PI())/3)</f>
        <v>0.52363950897016831</v>
      </c>
      <c r="AL192" s="11">
        <f>'OddsRatio_working_3-way'!Z192+'OddsRatio_working_3-way'!AF192</f>
        <v>1.0616406072204283</v>
      </c>
      <c r="AM192" s="11">
        <f>'OddsRatio_working_3-way'!AA192+'OddsRatio_working_3-way'!AG192</f>
        <v>-0.75229986155307249</v>
      </c>
      <c r="AN192" s="11">
        <f>'OddsRatio_working_3-way'!AB192+'OddsRatio_working_3-way'!AH192</f>
        <v>-0.3093407456673562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1.0616406072204283</v>
      </c>
      <c r="AS192" s="11">
        <f>IF(('OddsRatio_working_3-way'!X192=0),IF(Q192&gt;0,-Q192^(1/3),(-Q192)^(1/3)),'OddsRatio_working_3-way'!AM192-'OddsRatio_working_3-way'!R192/3)</f>
        <v>-0.75229986155307249</v>
      </c>
      <c r="AT192" s="11">
        <f>IF(('OddsRatio_working_3-way'!X192=0),IF(Q192&gt;0,-Q192^(1/3),(-Q192)^(1/3)),'OddsRatio_working_3-way'!AN192-'OddsRatio_working_3-way'!R192/3)</f>
        <v>-0.3093407456673562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IF('True_Odds_Calculator_3-way'!A192="","",'True_Odds_Calculator_3-way'!A192)</f>
        <v>3.07</v>
      </c>
      <c r="B193" s="4">
        <f>IF('True_Odds_Calculator_3-way'!B192="","",'True_Odds_Calculator_3-way'!B192)</f>
        <v>2.74</v>
      </c>
      <c r="C193" s="4">
        <f>IF('True_Odds_Calculator_3-way'!C192="","",'True_Odds_Calculator_3-way'!C192)</f>
        <v>2.75</v>
      </c>
      <c r="D193" s="9">
        <f t="shared" si="39"/>
        <v>0.30829247043568453</v>
      </c>
      <c r="E193" s="9">
        <f t="shared" si="40"/>
        <v>0.34650201509274969</v>
      </c>
      <c r="F193" s="9">
        <f t="shared" si="41"/>
        <v>0.34520551447156556</v>
      </c>
      <c r="G193" s="9">
        <f t="shared" si="42"/>
        <v>1.083900058831881</v>
      </c>
      <c r="H193" s="9">
        <f t="shared" si="43"/>
        <v>3.2436731217819941</v>
      </c>
      <c r="I193" s="9">
        <f t="shared" si="44"/>
        <v>2.8859861023674731</v>
      </c>
      <c r="J193" s="9">
        <f t="shared" si="45"/>
        <v>2.8968251029557921</v>
      </c>
      <c r="K193" s="11">
        <f t="shared" si="46"/>
        <v>0.32573289902280134</v>
      </c>
      <c r="L193" s="11">
        <f t="shared" si="47"/>
        <v>0.36496350364963503</v>
      </c>
      <c r="M193" s="11">
        <f t="shared" si="48"/>
        <v>0.36363636363636365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-0.27248086562383145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0.24035499914622102</v>
      </c>
      <c r="Q193" s="11">
        <f>2*'OddsRatio_working_3-way'!K193*'OddsRatio_working_3-way'!L193*'OddsRatio_working_3-way'!M193</f>
        <v>8.6458632786410444E-2</v>
      </c>
      <c r="R193" s="11">
        <f t="shared" si="49"/>
        <v>0</v>
      </c>
      <c r="S193" s="11">
        <f t="shared" si="50"/>
        <v>-0.88209863322307114</v>
      </c>
      <c r="T193" s="11">
        <f t="shared" si="51"/>
        <v>-0.31730166662700404</v>
      </c>
      <c r="U193" s="11">
        <f>'OddsRatio_working_3-way'!S193-'OddsRatio_working_3-way'!R193^2/3</f>
        <v>-0.88209863322307114</v>
      </c>
      <c r="V193" s="11">
        <f>'OddsRatio_working_3-way'!S193*'OddsRatio_working_3-way'!R193/3-2*'OddsRatio_working_3-way'!R193^3/27-'OddsRatio_working_3-way'!T193</f>
        <v>0.31730166662700404</v>
      </c>
      <c r="W193" s="11">
        <f>'OddsRatio_working_3-way'!V193^2+4*'OddsRatio_working_3-way'!U193^3/27</f>
        <v>-1.0024940145222233E-3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0.1594387356155936</v>
      </c>
      <c r="Y193" s="11">
        <f>IF('OddsRatio_working_3-way'!W193&gt;=0,IF('OddsRatio_working_3-way'!V193+SQRT('OddsRatio_working_3-way'!W193)&gt;0,0,PI()),ACOS('OddsRatio_working_3-way'!V193/(2*'OddsRatio_working_3-way'!X193)))</f>
        <v>9.9456522703375461E-2</v>
      </c>
      <c r="Z193" s="11">
        <f>'OddsRatio_working_3-way'!X193^(1/3)*COS('OddsRatio_working_3-way'!Y193/3)</f>
        <v>0.5419500294159405</v>
      </c>
      <c r="AA193" s="11">
        <f>'OddsRatio_working_3-way'!X193^(1/3)*COS(('OddsRatio_working_3-way'!Y193+2*PI())/3)</f>
        <v>-0.28654044171187087</v>
      </c>
      <c r="AB193" s="11">
        <f>'OddsRatio_working_3-way'!X193^(1/3)*COS(('OddsRatio_working_3-way'!Y193+4*PI())/3)</f>
        <v>-0.25540958770406946</v>
      </c>
      <c r="AC193" s="11">
        <f>'OddsRatio_working_3-way'!X193^(1/3)*SIN('OddsRatio_working_3-way'!Y193/3)</f>
        <v>1.7973406941507029E-2</v>
      </c>
      <c r="AD193" s="11">
        <f>'OddsRatio_working_3-way'!X193^(1/3)*SIN(('OddsRatio_working_3-way'!Y193+2*PI())/3)</f>
        <v>0.4603557895851747</v>
      </c>
      <c r="AE193" s="11">
        <f>'OddsRatio_working_3-way'!X193^(1/3)*SIN(('OddsRatio_working_3-way'!Y193+4*PI())/3)</f>
        <v>-0.47832919652668182</v>
      </c>
      <c r="AF193" s="11">
        <f>-'OddsRatio_working_3-way'!U193/(3*'OddsRatio_working_3-way'!X193^(1/3))*COS(('OddsRatio_working_3-way'!Y193)/3)</f>
        <v>0.5419500294159405</v>
      </c>
      <c r="AG193" s="11">
        <f>-'OddsRatio_working_3-way'!U193/(3*'OddsRatio_working_3-way'!X193^(1/3))*COS(('OddsRatio_working_3-way'!Y193+2*PI())/3)</f>
        <v>-0.28654044171187087</v>
      </c>
      <c r="AH193" s="11">
        <f>-'OddsRatio_working_3-way'!U193/(3*'OddsRatio_working_3-way'!X193^(1/3))*COS(('OddsRatio_working_3-way'!Y193+4*PI())/3)</f>
        <v>-0.25540958770406946</v>
      </c>
      <c r="AI193" s="11">
        <f>'OddsRatio_working_3-way'!U193/(3*'OddsRatio_working_3-way'!X193^(1/3))*SIN(('OddsRatio_working_3-way'!Y193)/3)</f>
        <v>-1.7973406941507029E-2</v>
      </c>
      <c r="AJ193" s="11">
        <f>'OddsRatio_working_3-way'!U193/(3*'OddsRatio_working_3-way'!X193^(1/3))*SIN(('OddsRatio_working_3-way'!Y193+2*PI())/3)</f>
        <v>-0.4603557895851747</v>
      </c>
      <c r="AK193" s="11">
        <f>'OddsRatio_working_3-way'!U193/(3*'OddsRatio_working_3-way'!X193^(1/3))*SIN(('OddsRatio_working_3-way'!Y193+4*PI())/3)</f>
        <v>0.47832919652668182</v>
      </c>
      <c r="AL193" s="11">
        <f>'OddsRatio_working_3-way'!Z193+'OddsRatio_working_3-way'!AF193</f>
        <v>1.083900058831881</v>
      </c>
      <c r="AM193" s="11">
        <f>'OddsRatio_working_3-way'!AA193+'OddsRatio_working_3-way'!AG193</f>
        <v>-0.57308088342374175</v>
      </c>
      <c r="AN193" s="11">
        <f>'OddsRatio_working_3-way'!AB193+'OddsRatio_working_3-way'!AH193</f>
        <v>-0.51081917540813893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1.083900058831881</v>
      </c>
      <c r="AS193" s="11">
        <f>IF(('OddsRatio_working_3-way'!X193=0),IF(Q193&gt;0,-Q193^(1/3),(-Q193)^(1/3)),'OddsRatio_working_3-way'!AM193-'OddsRatio_working_3-way'!R193/3)</f>
        <v>-0.57308088342374175</v>
      </c>
      <c r="AT193" s="11">
        <f>IF(('OddsRatio_working_3-way'!X193=0),IF(Q193&gt;0,-Q193^(1/3),(-Q193)^(1/3)),'OddsRatio_working_3-way'!AN193-'OddsRatio_working_3-way'!R193/3)</f>
        <v>-0.51081917540813893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IF('True_Odds_Calculator_3-way'!A193="","",'True_Odds_Calculator_3-way'!A193)</f>
        <v>1.42</v>
      </c>
      <c r="B194" s="4">
        <f>IF('True_Odds_Calculator_3-way'!B193="","",'True_Odds_Calculator_3-way'!B193)</f>
        <v>4.74</v>
      </c>
      <c r="C194" s="4">
        <f>IF('True_Odds_Calculator_3-way'!C193="","",'True_Odds_Calculator_3-way'!C193)</f>
        <v>8.5</v>
      </c>
      <c r="D194" s="9">
        <f t="shared" si="39"/>
        <v>0.68963622775245559</v>
      </c>
      <c r="E194" s="9">
        <f t="shared" si="40"/>
        <v>0.19970054688127151</v>
      </c>
      <c r="F194" s="9">
        <f t="shared" si="41"/>
        <v>0.11066322536627285</v>
      </c>
      <c r="G194" s="9">
        <f t="shared" si="42"/>
        <v>1.0715234101062965</v>
      </c>
      <c r="H194" s="9">
        <f t="shared" si="43"/>
        <v>1.4500398322446444</v>
      </c>
      <c r="I194" s="9">
        <f t="shared" si="44"/>
        <v>5.0074975537975499</v>
      </c>
      <c r="J194" s="9">
        <f t="shared" si="45"/>
        <v>9.0364255757972227</v>
      </c>
      <c r="K194" s="11">
        <f t="shared" si="46"/>
        <v>0.70422535211267612</v>
      </c>
      <c r="L194" s="11">
        <f t="shared" si="47"/>
        <v>0.21097046413502107</v>
      </c>
      <c r="M194" s="11">
        <f t="shared" si="48"/>
        <v>0.11764705882352941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-0.20591905865573179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0.2038041103408737</v>
      </c>
      <c r="Q194" s="11">
        <f>2*'OddsRatio_working_3-way'!K194*'OddsRatio_working_3-way'!L194*'OddsRatio_working_3-way'!M194</f>
        <v>3.4957823386084691E-2</v>
      </c>
      <c r="R194" s="11">
        <f t="shared" si="49"/>
        <v>0</v>
      </c>
      <c r="S194" s="11">
        <f t="shared" si="50"/>
        <v>-0.98972922502334282</v>
      </c>
      <c r="T194" s="11">
        <f t="shared" si="51"/>
        <v>-0.16976487564722867</v>
      </c>
      <c r="U194" s="11">
        <f>'OddsRatio_working_3-way'!S194-'OddsRatio_working_3-way'!R194^2/3</f>
        <v>-0.98972922502334282</v>
      </c>
      <c r="V194" s="11">
        <f>'OddsRatio_working_3-way'!S194*'OddsRatio_working_3-way'!R194/3-2*'OddsRatio_working_3-way'!R194^3/27-'OddsRatio_working_3-way'!T194</f>
        <v>0.16976487564722867</v>
      </c>
      <c r="W194" s="11">
        <f>'OddsRatio_working_3-way'!V194^2+4*'OddsRatio_working_3-way'!U194^3/27</f>
        <v>-0.11480996967410666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0.18949279846317754</v>
      </c>
      <c r="Y194" s="11">
        <f>IF('OddsRatio_working_3-way'!W194&gt;=0,IF('OddsRatio_working_3-way'!V194+SQRT('OddsRatio_working_3-way'!W194)&gt;0,0,PI()),ACOS('OddsRatio_working_3-way'!V194/(2*'OddsRatio_working_3-way'!X194)))</f>
        <v>1.1063303064762933</v>
      </c>
      <c r="Z194" s="11">
        <f>'OddsRatio_working_3-way'!X194^(1/3)*COS('OddsRatio_working_3-way'!Y194/3)</f>
        <v>0.53576170505314813</v>
      </c>
      <c r="AA194" s="11">
        <f>'OddsRatio_working_3-way'!X194^(1/3)*COS(('OddsRatio_working_3-way'!Y194+2*PI())/3)</f>
        <v>-0.44719022987406065</v>
      </c>
      <c r="AB194" s="11">
        <f>'OddsRatio_working_3-way'!X194^(1/3)*COS(('OddsRatio_working_3-way'!Y194+4*PI())/3)</f>
        <v>-8.8571475179087644E-2</v>
      </c>
      <c r="AC194" s="11">
        <f>'OddsRatio_working_3-way'!X194^(1/3)*SIN('OddsRatio_working_3-way'!Y194/3)</f>
        <v>0.20704863455959108</v>
      </c>
      <c r="AD194" s="11">
        <f>'OddsRatio_working_3-way'!X194^(1/3)*SIN(('OddsRatio_working_3-way'!Y194+2*PI())/3)</f>
        <v>0.36045892967109633</v>
      </c>
      <c r="AE194" s="11">
        <f>'OddsRatio_working_3-way'!X194^(1/3)*SIN(('OddsRatio_working_3-way'!Y194+4*PI())/3)</f>
        <v>-0.56750756423068749</v>
      </c>
      <c r="AF194" s="11">
        <f>-'OddsRatio_working_3-way'!U194/(3*'OddsRatio_working_3-way'!X194^(1/3))*COS(('OddsRatio_working_3-way'!Y194)/3)</f>
        <v>0.53576170505314824</v>
      </c>
      <c r="AG194" s="11">
        <f>-'OddsRatio_working_3-way'!U194/(3*'OddsRatio_working_3-way'!X194^(1/3))*COS(('OddsRatio_working_3-way'!Y194+2*PI())/3)</f>
        <v>-0.44719022987406071</v>
      </c>
      <c r="AH194" s="11">
        <f>-'OddsRatio_working_3-way'!U194/(3*'OddsRatio_working_3-way'!X194^(1/3))*COS(('OddsRatio_working_3-way'!Y194+4*PI())/3)</f>
        <v>-8.8571475179087658E-2</v>
      </c>
      <c r="AI194" s="11">
        <f>'OddsRatio_working_3-way'!U194/(3*'OddsRatio_working_3-way'!X194^(1/3))*SIN(('OddsRatio_working_3-way'!Y194)/3)</f>
        <v>-0.2070486345595911</v>
      </c>
      <c r="AJ194" s="11">
        <f>'OddsRatio_working_3-way'!U194/(3*'OddsRatio_working_3-way'!X194^(1/3))*SIN(('OddsRatio_working_3-way'!Y194+2*PI())/3)</f>
        <v>-0.36045892967109644</v>
      </c>
      <c r="AK194" s="11">
        <f>'OddsRatio_working_3-way'!U194/(3*'OddsRatio_working_3-way'!X194^(1/3))*SIN(('OddsRatio_working_3-way'!Y194+4*PI())/3)</f>
        <v>0.5675075642306876</v>
      </c>
      <c r="AL194" s="11">
        <f>'OddsRatio_working_3-way'!Z194+'OddsRatio_working_3-way'!AF194</f>
        <v>1.0715234101062965</v>
      </c>
      <c r="AM194" s="11">
        <f>'OddsRatio_working_3-way'!AA194+'OddsRatio_working_3-way'!AG194</f>
        <v>-0.8943804597481213</v>
      </c>
      <c r="AN194" s="11">
        <f>'OddsRatio_working_3-way'!AB194+'OddsRatio_working_3-way'!AH194</f>
        <v>-0.17714295035817529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1.0715234101062965</v>
      </c>
      <c r="AS194" s="11">
        <f>IF(('OddsRatio_working_3-way'!X194=0),IF(Q194&gt;0,-Q194^(1/3),(-Q194)^(1/3)),'OddsRatio_working_3-way'!AM194-'OddsRatio_working_3-way'!R194/3)</f>
        <v>-0.8943804597481213</v>
      </c>
      <c r="AT194" s="11">
        <f>IF(('OddsRatio_working_3-way'!X194=0),IF(Q194&gt;0,-Q194^(1/3),(-Q194)^(1/3)),'OddsRatio_working_3-way'!AN194-'OddsRatio_working_3-way'!R194/3)</f>
        <v>-0.17714295035817529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IF('True_Odds_Calculator_3-way'!A194="","",'True_Odds_Calculator_3-way'!A194)</f>
        <v>2.25</v>
      </c>
      <c r="B195" s="4">
        <f>IF('True_Odds_Calculator_3-way'!B194="","",'True_Odds_Calculator_3-way'!B194)</f>
        <v>3.26</v>
      </c>
      <c r="C195" s="4">
        <f>IF('True_Odds_Calculator_3-way'!C194="","",'True_Odds_Calculator_3-way'!C194)</f>
        <v>3.41</v>
      </c>
      <c r="D195" s="9">
        <f t="shared" si="39"/>
        <v>0.42788611902334539</v>
      </c>
      <c r="E195" s="9">
        <f t="shared" si="40"/>
        <v>0.29261812088581102</v>
      </c>
      <c r="F195" s="9">
        <f t="shared" si="41"/>
        <v>0.27949576009084359</v>
      </c>
      <c r="G195" s="9">
        <f t="shared" si="42"/>
        <v>1.0696563511478439</v>
      </c>
      <c r="H195" s="9">
        <f t="shared" si="43"/>
        <v>2.3370704389348051</v>
      </c>
      <c r="I195" s="9">
        <f t="shared" si="44"/>
        <v>3.4174233535941272</v>
      </c>
      <c r="J195" s="9">
        <f t="shared" si="45"/>
        <v>3.5778718062663035</v>
      </c>
      <c r="K195" s="11">
        <f t="shared" si="46"/>
        <v>0.44444444444444442</v>
      </c>
      <c r="L195" s="11">
        <f t="shared" si="47"/>
        <v>0.30674846625766872</v>
      </c>
      <c r="M195" s="11">
        <f t="shared" si="48"/>
        <v>0.29325513196480935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-0.27219553540550967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0.23668307855919177</v>
      </c>
      <c r="Q195" s="11">
        <f>2*'OddsRatio_working_3-way'!K195*'OddsRatio_working_3-way'!L195*'OddsRatio_working_3-way'!M195</f>
        <v>7.9960499513240441E-2</v>
      </c>
      <c r="R195" s="11">
        <f t="shared" si="49"/>
        <v>0</v>
      </c>
      <c r="S195" s="11">
        <f t="shared" si="50"/>
        <v>-0.86953328682113618</v>
      </c>
      <c r="T195" s="11">
        <f t="shared" si="51"/>
        <v>-0.29376124554768107</v>
      </c>
      <c r="U195" s="11">
        <f>'OddsRatio_working_3-way'!S195-'OddsRatio_working_3-way'!R195^2/3</f>
        <v>-0.86953328682113618</v>
      </c>
      <c r="V195" s="11">
        <f>'OddsRatio_working_3-way'!S195*'OddsRatio_working_3-way'!R195/3-2*'OddsRatio_working_3-way'!R195^3/27-'OddsRatio_working_3-way'!T195</f>
        <v>0.29376124554768107</v>
      </c>
      <c r="W195" s="11">
        <f>'OddsRatio_working_3-way'!V195^2+4*'OddsRatio_working_3-way'!U195^3/27</f>
        <v>-1.1103412510038477E-2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0.15604412989260719</v>
      </c>
      <c r="Y195" s="11">
        <f>IF('OddsRatio_working_3-way'!W195&gt;=0,IF('OddsRatio_working_3-way'!V195+SQRT('OddsRatio_working_3-way'!W195)&gt;0,0,PI()),ACOS('OddsRatio_working_3-way'!V195/(2*'OddsRatio_working_3-way'!X195)))</f>
        <v>0.34440598111151965</v>
      </c>
      <c r="Z195" s="11">
        <f>'OddsRatio_working_3-way'!X195^(1/3)*COS('OddsRatio_working_3-way'!Y195/3)</f>
        <v>0.53482817557392204</v>
      </c>
      <c r="AA195" s="11">
        <f>'OddsRatio_working_3-way'!X195^(1/3)*COS(('OddsRatio_working_3-way'!Y195+2*PI())/3)</f>
        <v>-0.32082231434885528</v>
      </c>
      <c r="AB195" s="11">
        <f>'OddsRatio_working_3-way'!X195^(1/3)*COS(('OddsRatio_working_3-way'!Y195+4*PI())/3)</f>
        <v>-0.21400586122506679</v>
      </c>
      <c r="AC195" s="11">
        <f>'OddsRatio_working_3-way'!X195^(1/3)*SIN('OddsRatio_working_3-way'!Y195/3)</f>
        <v>6.1670507964900444E-2</v>
      </c>
      <c r="AD195" s="11">
        <f>'OddsRatio_working_3-way'!X195^(1/3)*SIN(('OddsRatio_working_3-way'!Y195+2*PI())/3)</f>
        <v>0.43233953272425019</v>
      </c>
      <c r="AE195" s="11">
        <f>'OddsRatio_working_3-way'!X195^(1/3)*SIN(('OddsRatio_working_3-way'!Y195+4*PI())/3)</f>
        <v>-0.49401004068915055</v>
      </c>
      <c r="AF195" s="11">
        <f>-'OddsRatio_working_3-way'!U195/(3*'OddsRatio_working_3-way'!X195^(1/3))*COS(('OddsRatio_working_3-way'!Y195)/3)</f>
        <v>0.53482817557392193</v>
      </c>
      <c r="AG195" s="11">
        <f>-'OddsRatio_working_3-way'!U195/(3*'OddsRatio_working_3-way'!X195^(1/3))*COS(('OddsRatio_working_3-way'!Y195+2*PI())/3)</f>
        <v>-0.32082231434885522</v>
      </c>
      <c r="AH195" s="11">
        <f>-'OddsRatio_working_3-way'!U195/(3*'OddsRatio_working_3-way'!X195^(1/3))*COS(('OddsRatio_working_3-way'!Y195+4*PI())/3)</f>
        <v>-0.21400586122506673</v>
      </c>
      <c r="AI195" s="11">
        <f>'OddsRatio_working_3-way'!U195/(3*'OddsRatio_working_3-way'!X195^(1/3))*SIN(('OddsRatio_working_3-way'!Y195)/3)</f>
        <v>-6.167050796490043E-2</v>
      </c>
      <c r="AJ195" s="11">
        <f>'OddsRatio_working_3-way'!U195/(3*'OddsRatio_working_3-way'!X195^(1/3))*SIN(('OddsRatio_working_3-way'!Y195+2*PI())/3)</f>
        <v>-0.43233953272425013</v>
      </c>
      <c r="AK195" s="11">
        <f>'OddsRatio_working_3-way'!U195/(3*'OddsRatio_working_3-way'!X195^(1/3))*SIN(('OddsRatio_working_3-way'!Y195+4*PI())/3)</f>
        <v>0.4940100406891505</v>
      </c>
      <c r="AL195" s="11">
        <f>'OddsRatio_working_3-way'!Z195+'OddsRatio_working_3-way'!AF195</f>
        <v>1.0696563511478439</v>
      </c>
      <c r="AM195" s="11">
        <f>'OddsRatio_working_3-way'!AA195+'OddsRatio_working_3-way'!AG195</f>
        <v>-0.64164462869771044</v>
      </c>
      <c r="AN195" s="11">
        <f>'OddsRatio_working_3-way'!AB195+'OddsRatio_working_3-way'!AH195</f>
        <v>-0.42801172245013352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1.0696563511478439</v>
      </c>
      <c r="AS195" s="11">
        <f>IF(('OddsRatio_working_3-way'!X195=0),IF(Q195&gt;0,-Q195^(1/3),(-Q195)^(1/3)),'OddsRatio_working_3-way'!AM195-'OddsRatio_working_3-way'!R195/3)</f>
        <v>-0.64164462869771044</v>
      </c>
      <c r="AT195" s="11">
        <f>IF(('OddsRatio_working_3-way'!X195=0),IF(Q195&gt;0,-Q195^(1/3),(-Q195)^(1/3)),'OddsRatio_working_3-way'!AN195-'OddsRatio_working_3-way'!R195/3)</f>
        <v>-0.42801172245013352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IF('True_Odds_Calculator_3-way'!A195="","",'True_Odds_Calculator_3-way'!A195)</f>
        <v>2.68</v>
      </c>
      <c r="B196" s="4">
        <f>IF('True_Odds_Calculator_3-way'!B195="","",'True_Odds_Calculator_3-way'!B195)</f>
        <v>3.28</v>
      </c>
      <c r="C196" s="4">
        <f>IF('True_Odds_Calculator_3-way'!C195="","",'True_Odds_Calculator_3-way'!C195)</f>
        <v>2.74</v>
      </c>
      <c r="D196" s="9">
        <f t="shared" ref="D196:D259" si="52">(K196/(AR196+K196-(AR196*K196)))</f>
        <v>0.35827645944107728</v>
      </c>
      <c r="E196" s="9">
        <f t="shared" ref="E196:E259" si="53">(L196/(AR196+L196-(AR196*L196)))</f>
        <v>0.29147433680048129</v>
      </c>
      <c r="F196" s="9">
        <f t="shared" ref="F196:F259" si="54">(M196/(AR196+M196-(AR196*M196)))</f>
        <v>0.35024920375844121</v>
      </c>
      <c r="G196" s="9">
        <f t="shared" ref="G196:G259" si="55">AR196</f>
        <v>1.0661551656160664</v>
      </c>
      <c r="H196" s="9">
        <f t="shared" ref="H196:H259" si="56">IF(A196="","",1/D196)</f>
        <v>2.7911406782349921</v>
      </c>
      <c r="I196" s="9">
        <f t="shared" ref="I196:I259" si="57">IF(B196="","",1/E196)</f>
        <v>3.430833777604632</v>
      </c>
      <c r="J196" s="9">
        <f t="shared" ref="J196:J259" si="58">IF(C196="","",1/F196)</f>
        <v>2.8551099881719559</v>
      </c>
      <c r="K196" s="11">
        <f t="shared" ref="K196:K259" si="59">1/A196</f>
        <v>0.37313432835820892</v>
      </c>
      <c r="L196" s="11">
        <f t="shared" ref="L196:L259" si="60">1/B196</f>
        <v>0.3048780487804878</v>
      </c>
      <c r="M196" s="11">
        <f t="shared" ref="M196:M259" si="61">1/C196</f>
        <v>0.36496350364963503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-0.27671593961826968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0.23665498393735435</v>
      </c>
      <c r="Q196" s="11">
        <f>2*'OddsRatio_working_3-way'!K196*'OddsRatio_working_3-way'!L196*'OddsRatio_working_3-way'!M196</f>
        <v>8.303683646924713E-2</v>
      </c>
      <c r="R196" s="11">
        <f t="shared" ref="R196:R259" si="62">O196/N196</f>
        <v>0</v>
      </c>
      <c r="S196" s="11">
        <f t="shared" ref="S196:S259" si="63">P196/N196</f>
        <v>-0.85522714833059665</v>
      </c>
      <c r="T196" s="11">
        <f t="shared" ref="T196:T259" si="64">Q196/N196</f>
        <v>-0.30007970116863036</v>
      </c>
      <c r="U196" s="11">
        <f>'OddsRatio_working_3-way'!S196-'OddsRatio_working_3-way'!R196^2/3</f>
        <v>-0.85522714833059665</v>
      </c>
      <c r="V196" s="11">
        <f>'OddsRatio_working_3-way'!S196*'OddsRatio_working_3-way'!R196/3-2*'OddsRatio_working_3-way'!R196^3/27-'OddsRatio_working_3-way'!T196</f>
        <v>0.30007970116863036</v>
      </c>
      <c r="W196" s="11">
        <f>'OddsRatio_working_3-way'!V196^2+4*'OddsRatio_working_3-way'!U196^3/27</f>
        <v>-2.6224930475109987E-3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0.15220900113081806</v>
      </c>
      <c r="Y196" s="11">
        <f>IF('OddsRatio_working_3-way'!W196&gt;=0,IF('OddsRatio_working_3-way'!V196+SQRT('OddsRatio_working_3-way'!W196)&gt;0,0,PI()),ACOS('OddsRatio_working_3-way'!V196/(2*'OddsRatio_working_3-way'!X196)))</f>
        <v>0.16902727722481159</v>
      </c>
      <c r="Z196" s="11">
        <f>'OddsRatio_working_3-way'!X196^(1/3)*COS('OddsRatio_working_3-way'!Y196/3)</f>
        <v>0.53307758280803308</v>
      </c>
      <c r="AA196" s="11">
        <f>'OddsRatio_working_3-way'!X196^(1/3)*COS(('OddsRatio_working_3-way'!Y196+2*PI())/3)</f>
        <v>-0.2925773227241123</v>
      </c>
      <c r="AB196" s="11">
        <f>'OddsRatio_working_3-way'!X196^(1/3)*COS(('OddsRatio_working_3-way'!Y196+4*PI())/3)</f>
        <v>-0.2405002600839207</v>
      </c>
      <c r="AC196" s="11">
        <f>'OddsRatio_working_3-way'!X196^(1/3)*SIN('OddsRatio_working_3-way'!Y196/3)</f>
        <v>3.0066706133919544E-2</v>
      </c>
      <c r="AD196" s="11">
        <f>'OddsRatio_working_3-way'!X196^(1/3)*SIN(('OddsRatio_working_3-way'!Y196+2*PI())/3)</f>
        <v>0.44662537583279965</v>
      </c>
      <c r="AE196" s="11">
        <f>'OddsRatio_working_3-way'!X196^(1/3)*SIN(('OddsRatio_working_3-way'!Y196+4*PI())/3)</f>
        <v>-0.47669208196671925</v>
      </c>
      <c r="AF196" s="11">
        <f>-'OddsRatio_working_3-way'!U196/(3*'OddsRatio_working_3-way'!X196^(1/3))*COS(('OddsRatio_working_3-way'!Y196)/3)</f>
        <v>0.53307758280803319</v>
      </c>
      <c r="AG196" s="11">
        <f>-'OddsRatio_working_3-way'!U196/(3*'OddsRatio_working_3-way'!X196^(1/3))*COS(('OddsRatio_working_3-way'!Y196+2*PI())/3)</f>
        <v>-0.29257732272411235</v>
      </c>
      <c r="AH196" s="11">
        <f>-'OddsRatio_working_3-way'!U196/(3*'OddsRatio_working_3-way'!X196^(1/3))*COS(('OddsRatio_working_3-way'!Y196+4*PI())/3)</f>
        <v>-0.24050026008392075</v>
      </c>
      <c r="AI196" s="11">
        <f>'OddsRatio_working_3-way'!U196/(3*'OddsRatio_working_3-way'!X196^(1/3))*SIN(('OddsRatio_working_3-way'!Y196)/3)</f>
        <v>-3.0066706133919551E-2</v>
      </c>
      <c r="AJ196" s="11">
        <f>'OddsRatio_working_3-way'!U196/(3*'OddsRatio_working_3-way'!X196^(1/3))*SIN(('OddsRatio_working_3-way'!Y196+2*PI())/3)</f>
        <v>-0.44662537583279971</v>
      </c>
      <c r="AK196" s="11">
        <f>'OddsRatio_working_3-way'!U196/(3*'OddsRatio_working_3-way'!X196^(1/3))*SIN(('OddsRatio_working_3-way'!Y196+4*PI())/3)</f>
        <v>0.47669208196671931</v>
      </c>
      <c r="AL196" s="11">
        <f>'OddsRatio_working_3-way'!Z196+'OddsRatio_working_3-way'!AF196</f>
        <v>1.0661551656160664</v>
      </c>
      <c r="AM196" s="11">
        <f>'OddsRatio_working_3-way'!AA196+'OddsRatio_working_3-way'!AG196</f>
        <v>-0.5851546454482246</v>
      </c>
      <c r="AN196" s="11">
        <f>'OddsRatio_working_3-way'!AB196+'OddsRatio_working_3-way'!AH196</f>
        <v>-0.48100052016784145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1.0661551656160664</v>
      </c>
      <c r="AS196" s="11">
        <f>IF(('OddsRatio_working_3-way'!X196=0),IF(Q196&gt;0,-Q196^(1/3),(-Q196)^(1/3)),'OddsRatio_working_3-way'!AM196-'OddsRatio_working_3-way'!R196/3)</f>
        <v>-0.5851546454482246</v>
      </c>
      <c r="AT196" s="11">
        <f>IF(('OddsRatio_working_3-way'!X196=0),IF(Q196&gt;0,-Q196^(1/3),(-Q196)^(1/3)),'OddsRatio_working_3-way'!AN196-'OddsRatio_working_3-way'!R196/3)</f>
        <v>-0.48100052016784145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IF('True_Odds_Calculator_3-way'!A196="","",'True_Odds_Calculator_3-way'!A196)</f>
        <v>2.48</v>
      </c>
      <c r="B197" s="4">
        <f>IF('True_Odds_Calculator_3-way'!B196="","",'True_Odds_Calculator_3-way'!B196)</f>
        <v>3.01</v>
      </c>
      <c r="C197" s="4">
        <f>IF('True_Odds_Calculator_3-way'!C196="","",'True_Odds_Calculator_3-way'!C196)</f>
        <v>3.25</v>
      </c>
      <c r="D197" s="9">
        <f t="shared" si="52"/>
        <v>0.38780408431341445</v>
      </c>
      <c r="E197" s="9">
        <f t="shared" si="53"/>
        <v>0.31807234567492104</v>
      </c>
      <c r="F197" s="9">
        <f t="shared" si="54"/>
        <v>0.29412357001166456</v>
      </c>
      <c r="G197" s="9">
        <f t="shared" si="55"/>
        <v>1.0666362364639859</v>
      </c>
      <c r="H197" s="9">
        <f t="shared" si="56"/>
        <v>2.5786216299666993</v>
      </c>
      <c r="I197" s="9">
        <f t="shared" si="57"/>
        <v>3.143938835292611</v>
      </c>
      <c r="J197" s="9">
        <f t="shared" si="58"/>
        <v>3.399931532043968</v>
      </c>
      <c r="K197" s="11">
        <f t="shared" si="59"/>
        <v>0.40322580645161293</v>
      </c>
      <c r="L197" s="11">
        <f t="shared" si="60"/>
        <v>0.33222591362126247</v>
      </c>
      <c r="M197" s="11">
        <f t="shared" si="61"/>
        <v>0.30769230769230771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-0.27589177514158758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0.23659761094119686</v>
      </c>
      <c r="Q197" s="11">
        <f>2*'OddsRatio_working_3-way'!K197*'OddsRatio_working_3-way'!L197*'OddsRatio_working_3-way'!M197</f>
        <v>8.2438191965573823E-2</v>
      </c>
      <c r="R197" s="11">
        <f t="shared" si="62"/>
        <v>0</v>
      </c>
      <c r="S197" s="11">
        <f t="shared" si="63"/>
        <v>-0.85757399190235017</v>
      </c>
      <c r="T197" s="11">
        <f t="shared" si="64"/>
        <v>-0.29880626895552276</v>
      </c>
      <c r="U197" s="11">
        <f>'OddsRatio_working_3-way'!S197-'OddsRatio_working_3-way'!R197^2/3</f>
        <v>-0.85757399190235017</v>
      </c>
      <c r="V197" s="11">
        <f>'OddsRatio_working_3-way'!S197*'OddsRatio_working_3-way'!R197/3-2*'OddsRatio_working_3-way'!R197^3/27-'OddsRatio_working_3-way'!T197</f>
        <v>0.29880626895552276</v>
      </c>
      <c r="W197" s="11">
        <f>'OddsRatio_working_3-way'!V197^2+4*'OddsRatio_working_3-way'!U197^3/27</f>
        <v>-4.1501237934834512E-3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0.15283594976363027</v>
      </c>
      <c r="Y197" s="11">
        <f>IF('OddsRatio_working_3-way'!W197&gt;=0,IF('OddsRatio_working_3-way'!V197+SQRT('OddsRatio_working_3-way'!W197)&gt;0,0,PI()),ACOS('OddsRatio_working_3-way'!V197/(2*'OddsRatio_working_3-way'!X197)))</f>
        <v>0.21234581517866502</v>
      </c>
      <c r="Z197" s="11">
        <f>'OddsRatio_working_3-way'!X197^(1/3)*COS('OddsRatio_working_3-way'!Y197/3)</f>
        <v>0.53331811823199293</v>
      </c>
      <c r="AA197" s="11">
        <f>'OddsRatio_working_3-way'!X197^(1/3)*COS(('OddsRatio_working_3-way'!Y197+2*PI())/3)</f>
        <v>-0.29940560931142979</v>
      </c>
      <c r="AB197" s="11">
        <f>'OddsRatio_working_3-way'!X197^(1/3)*COS(('OddsRatio_working_3-way'!Y197+4*PI())/3)</f>
        <v>-0.23391250892056312</v>
      </c>
      <c r="AC197" s="11">
        <f>'OddsRatio_working_3-way'!X197^(1/3)*SIN('OddsRatio_working_3-way'!Y197/3)</f>
        <v>3.7812459140730025E-2</v>
      </c>
      <c r="AD197" s="11">
        <f>'OddsRatio_working_3-way'!X197^(1/3)*SIN(('OddsRatio_working_3-way'!Y197+2*PI())/3)</f>
        <v>0.44296080911705371</v>
      </c>
      <c r="AE197" s="11">
        <f>'OddsRatio_working_3-way'!X197^(1/3)*SIN(('OddsRatio_working_3-way'!Y197+4*PI())/3)</f>
        <v>-0.48077326825778371</v>
      </c>
      <c r="AF197" s="11">
        <f>-'OddsRatio_working_3-way'!U197/(3*'OddsRatio_working_3-way'!X197^(1/3))*COS(('OddsRatio_working_3-way'!Y197)/3)</f>
        <v>0.53331811823199293</v>
      </c>
      <c r="AG197" s="11">
        <f>-'OddsRatio_working_3-way'!U197/(3*'OddsRatio_working_3-way'!X197^(1/3))*COS(('OddsRatio_working_3-way'!Y197+2*PI())/3)</f>
        <v>-0.29940560931142979</v>
      </c>
      <c r="AH197" s="11">
        <f>-'OddsRatio_working_3-way'!U197/(3*'OddsRatio_working_3-way'!X197^(1/3))*COS(('OddsRatio_working_3-way'!Y197+4*PI())/3)</f>
        <v>-0.23391250892056312</v>
      </c>
      <c r="AI197" s="11">
        <f>'OddsRatio_working_3-way'!U197/(3*'OddsRatio_working_3-way'!X197^(1/3))*SIN(('OddsRatio_working_3-way'!Y197)/3)</f>
        <v>-3.7812459140730025E-2</v>
      </c>
      <c r="AJ197" s="11">
        <f>'OddsRatio_working_3-way'!U197/(3*'OddsRatio_working_3-way'!X197^(1/3))*SIN(('OddsRatio_working_3-way'!Y197+2*PI())/3)</f>
        <v>-0.44296080911705371</v>
      </c>
      <c r="AK197" s="11">
        <f>'OddsRatio_working_3-way'!U197/(3*'OddsRatio_working_3-way'!X197^(1/3))*SIN(('OddsRatio_working_3-way'!Y197+4*PI())/3)</f>
        <v>0.48077326825778371</v>
      </c>
      <c r="AL197" s="11">
        <f>'OddsRatio_working_3-way'!Z197+'OddsRatio_working_3-way'!AF197</f>
        <v>1.0666362364639859</v>
      </c>
      <c r="AM197" s="11">
        <f>'OddsRatio_working_3-way'!AA197+'OddsRatio_working_3-way'!AG197</f>
        <v>-0.59881121862285958</v>
      </c>
      <c r="AN197" s="11">
        <f>'OddsRatio_working_3-way'!AB197+'OddsRatio_working_3-way'!AH197</f>
        <v>-0.46782501784112623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1.0666362364639859</v>
      </c>
      <c r="AS197" s="11">
        <f>IF(('OddsRatio_working_3-way'!X197=0),IF(Q197&gt;0,-Q197^(1/3),(-Q197)^(1/3)),'OddsRatio_working_3-way'!AM197-'OddsRatio_working_3-way'!R197/3)</f>
        <v>-0.59881121862285958</v>
      </c>
      <c r="AT197" s="11">
        <f>IF(('OddsRatio_working_3-way'!X197=0),IF(Q197&gt;0,-Q197^(1/3),(-Q197)^(1/3)),'OddsRatio_working_3-way'!AN197-'OddsRatio_working_3-way'!R197/3)</f>
        <v>-0.46782501784112623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IF('True_Odds_Calculator_3-way'!A197="","",'True_Odds_Calculator_3-way'!A197)</f>
        <v>1.68</v>
      </c>
      <c r="B198" s="4">
        <f>IF('True_Odds_Calculator_3-way'!B197="","",'True_Odds_Calculator_3-way'!B197)</f>
        <v>3.91</v>
      </c>
      <c r="C198" s="4">
        <f>IF('True_Odds_Calculator_3-way'!C197="","",'True_Odds_Calculator_3-way'!C197)</f>
        <v>5.54</v>
      </c>
      <c r="D198" s="9">
        <f t="shared" si="52"/>
        <v>0.58198036988521862</v>
      </c>
      <c r="E198" s="9">
        <f t="shared" si="53"/>
        <v>0.24547241922445484</v>
      </c>
      <c r="F198" s="9">
        <f t="shared" si="54"/>
        <v>0.17254721089032665</v>
      </c>
      <c r="G198" s="9">
        <f t="shared" si="55"/>
        <v>1.0562809022064397</v>
      </c>
      <c r="H198" s="9">
        <f t="shared" si="56"/>
        <v>1.7182710135003789</v>
      </c>
      <c r="I198" s="9">
        <f t="shared" si="57"/>
        <v>4.0737774254207393</v>
      </c>
      <c r="J198" s="9">
        <f t="shared" si="58"/>
        <v>5.7955152960172365</v>
      </c>
      <c r="K198" s="11">
        <f t="shared" si="59"/>
        <v>0.59523809523809523</v>
      </c>
      <c r="L198" s="11">
        <f t="shared" si="60"/>
        <v>0.25575447570332482</v>
      </c>
      <c r="M198" s="11">
        <f t="shared" si="61"/>
        <v>0.18050541516245489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-0.246866381146714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0.22340595318334522</v>
      </c>
      <c r="Q198" s="11">
        <f>2*'OddsRatio_working_3-way'!K198*'OddsRatio_working_3-way'!L198*'OddsRatio_working_3-way'!M198</f>
        <v>5.4958414067243604E-2</v>
      </c>
      <c r="R198" s="11">
        <f t="shared" si="62"/>
        <v>0</v>
      </c>
      <c r="S198" s="11">
        <f t="shared" si="63"/>
        <v>-0.90496710060562635</v>
      </c>
      <c r="T198" s="11">
        <f t="shared" si="64"/>
        <v>-0.222624132990314</v>
      </c>
      <c r="U198" s="11">
        <f>'OddsRatio_working_3-way'!S198-'OddsRatio_working_3-way'!R198^2/3</f>
        <v>-0.90496710060562635</v>
      </c>
      <c r="V198" s="11">
        <f>'OddsRatio_working_3-way'!S198*'OddsRatio_working_3-way'!R198/3-2*'OddsRatio_working_3-way'!R198^3/27-'OddsRatio_working_3-way'!T198</f>
        <v>0.222624132990314</v>
      </c>
      <c r="W198" s="11">
        <f>'OddsRatio_working_3-way'!V198^2+4*'OddsRatio_working_3-way'!U198^3/27</f>
        <v>-6.0236538619076713E-2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0.16567893892161259</v>
      </c>
      <c r="Y198" s="11">
        <f>IF('OddsRatio_working_3-way'!W198&gt;=0,IF('OddsRatio_working_3-way'!V198+SQRT('OddsRatio_working_3-way'!W198)&gt;0,0,PI()),ACOS('OddsRatio_working_3-way'!V198/(2*'OddsRatio_working_3-way'!X198)))</f>
        <v>0.83408720824704263</v>
      </c>
      <c r="Z198" s="11">
        <f>'OddsRatio_working_3-way'!X198^(1/3)*COS('OddsRatio_working_3-way'!Y198/3)</f>
        <v>0.52814045110321983</v>
      </c>
      <c r="AA198" s="11">
        <f>'OddsRatio_working_3-way'!X198^(1/3)*COS(('OddsRatio_working_3-way'!Y198+2*PI())/3)</f>
        <v>-0.3946172403883047</v>
      </c>
      <c r="AB198" s="11">
        <f>'OddsRatio_working_3-way'!X198^(1/3)*COS(('OddsRatio_working_3-way'!Y198+4*PI())/3)</f>
        <v>-0.13352321071491527</v>
      </c>
      <c r="AC198" s="11">
        <f>'OddsRatio_working_3-way'!X198^(1/3)*SIN('OddsRatio_working_3-way'!Y198/3)</f>
        <v>0.15074270831573552</v>
      </c>
      <c r="AD198" s="11">
        <f>'OddsRatio_working_3-way'!X198^(1/3)*SIN(('OddsRatio_working_3-way'!Y198+2*PI())/3)</f>
        <v>0.38201169326369377</v>
      </c>
      <c r="AE198" s="11">
        <f>'OddsRatio_working_3-way'!X198^(1/3)*SIN(('OddsRatio_working_3-way'!Y198+4*PI())/3)</f>
        <v>-0.53275440157942933</v>
      </c>
      <c r="AF198" s="11">
        <f>-'OddsRatio_working_3-way'!U198/(3*'OddsRatio_working_3-way'!X198^(1/3))*COS(('OddsRatio_working_3-way'!Y198)/3)</f>
        <v>0.52814045110321983</v>
      </c>
      <c r="AG198" s="11">
        <f>-'OddsRatio_working_3-way'!U198/(3*'OddsRatio_working_3-way'!X198^(1/3))*COS(('OddsRatio_working_3-way'!Y198+2*PI())/3)</f>
        <v>-0.3946172403883047</v>
      </c>
      <c r="AH198" s="11">
        <f>-'OddsRatio_working_3-way'!U198/(3*'OddsRatio_working_3-way'!X198^(1/3))*COS(('OddsRatio_working_3-way'!Y198+4*PI())/3)</f>
        <v>-0.13352321071491527</v>
      </c>
      <c r="AI198" s="11">
        <f>'OddsRatio_working_3-way'!U198/(3*'OddsRatio_working_3-way'!X198^(1/3))*SIN(('OddsRatio_working_3-way'!Y198)/3)</f>
        <v>-0.15074270831573552</v>
      </c>
      <c r="AJ198" s="11">
        <f>'OddsRatio_working_3-way'!U198/(3*'OddsRatio_working_3-way'!X198^(1/3))*SIN(('OddsRatio_working_3-way'!Y198+2*PI())/3)</f>
        <v>-0.38201169326369377</v>
      </c>
      <c r="AK198" s="11">
        <f>'OddsRatio_working_3-way'!U198/(3*'OddsRatio_working_3-way'!X198^(1/3))*SIN(('OddsRatio_working_3-way'!Y198+4*PI())/3)</f>
        <v>0.53275440157942933</v>
      </c>
      <c r="AL198" s="11">
        <f>'OddsRatio_working_3-way'!Z198+'OddsRatio_working_3-way'!AF198</f>
        <v>1.0562809022064397</v>
      </c>
      <c r="AM198" s="11">
        <f>'OddsRatio_working_3-way'!AA198+'OddsRatio_working_3-way'!AG198</f>
        <v>-0.7892344807766094</v>
      </c>
      <c r="AN198" s="11">
        <f>'OddsRatio_working_3-way'!AB198+'OddsRatio_working_3-way'!AH198</f>
        <v>-0.26704642142983054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1.0562809022064397</v>
      </c>
      <c r="AS198" s="11">
        <f>IF(('OddsRatio_working_3-way'!X198=0),IF(Q198&gt;0,-Q198^(1/3),(-Q198)^(1/3)),'OddsRatio_working_3-way'!AM198-'OddsRatio_working_3-way'!R198/3)</f>
        <v>-0.7892344807766094</v>
      </c>
      <c r="AT198" s="11">
        <f>IF(('OddsRatio_working_3-way'!X198=0),IF(Q198&gt;0,-Q198^(1/3),(-Q198)^(1/3)),'OddsRatio_working_3-way'!AN198-'OddsRatio_working_3-way'!R198/3)</f>
        <v>-0.26704642142983054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IF('True_Odds_Calculator_3-way'!A198="","",'True_Odds_Calculator_3-way'!A198)</f>
        <v>2.13</v>
      </c>
      <c r="B199" s="4">
        <f>IF('True_Odds_Calculator_3-way'!B198="","",'True_Odds_Calculator_3-way'!B198)</f>
        <v>3.53</v>
      </c>
      <c r="C199" s="4">
        <f>IF('True_Odds_Calculator_3-way'!C198="","",'True_Odds_Calculator_3-way'!C198)</f>
        <v>3.64</v>
      </c>
      <c r="D199" s="9">
        <f t="shared" si="52"/>
        <v>0.45891759730841158</v>
      </c>
      <c r="E199" s="9">
        <f t="shared" si="53"/>
        <v>0.27474048419040231</v>
      </c>
      <c r="F199" s="9">
        <f t="shared" si="54"/>
        <v>0.26634191850118621</v>
      </c>
      <c r="G199" s="9">
        <f t="shared" si="55"/>
        <v>1.0433986133702895</v>
      </c>
      <c r="H199" s="9">
        <f t="shared" si="56"/>
        <v>2.1790404331084274</v>
      </c>
      <c r="I199" s="9">
        <f t="shared" si="57"/>
        <v>3.6397984918268325</v>
      </c>
      <c r="J199" s="9">
        <f t="shared" si="58"/>
        <v>3.7545723392975643</v>
      </c>
      <c r="K199" s="11">
        <f t="shared" si="59"/>
        <v>0.46948356807511737</v>
      </c>
      <c r="L199" s="11">
        <f t="shared" si="60"/>
        <v>0.28328611898016998</v>
      </c>
      <c r="M199" s="11">
        <f t="shared" si="61"/>
        <v>0.27472527472527469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-0.27577011425712716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0.23018915410089652</v>
      </c>
      <c r="Q199" s="11">
        <f>2*'OddsRatio_working_3-way'!K199*'OddsRatio_working_3-way'!L199*'OddsRatio_working_3-way'!M199</f>
        <v>7.3075921936792534E-2</v>
      </c>
      <c r="R199" s="11">
        <f t="shared" si="62"/>
        <v>0</v>
      </c>
      <c r="S199" s="11">
        <f t="shared" si="63"/>
        <v>-0.8347139236642187</v>
      </c>
      <c r="T199" s="11">
        <f t="shared" si="64"/>
        <v>-0.26498854719499004</v>
      </c>
      <c r="U199" s="11">
        <f>'OddsRatio_working_3-way'!S199-'OddsRatio_working_3-way'!R199^2/3</f>
        <v>-0.8347139236642187</v>
      </c>
      <c r="V199" s="11">
        <f>'OddsRatio_working_3-way'!S199*'OddsRatio_working_3-way'!R199/3-2*'OddsRatio_working_3-way'!R199^3/27-'OddsRatio_working_3-way'!T199</f>
        <v>0.26498854719499004</v>
      </c>
      <c r="W199" s="11">
        <f>'OddsRatio_working_3-way'!V199^2+4*'OddsRatio_working_3-way'!U199^3/27</f>
        <v>-1.5941766339238952E-2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0.14676571166637528</v>
      </c>
      <c r="Y199" s="11">
        <f>IF('OddsRatio_working_3-way'!W199&gt;=0,IF('OddsRatio_working_3-way'!V199+SQRT('OddsRatio_working_3-way'!W199)&gt;0,0,PI()),ACOS('OddsRatio_working_3-way'!V199/(2*'OddsRatio_working_3-way'!X199)))</f>
        <v>0.44465200716310016</v>
      </c>
      <c r="Z199" s="11">
        <f>'OddsRatio_working_3-way'!X199^(1/3)*COS('OddsRatio_working_3-way'!Y199/3)</f>
        <v>0.52169930668514475</v>
      </c>
      <c r="AA199" s="11">
        <f>'OddsRatio_working_3-way'!X199^(1/3)*COS(('OddsRatio_working_3-way'!Y199+2*PI())/3)</f>
        <v>-0.32830968572645247</v>
      </c>
      <c r="AB199" s="11">
        <f>'OddsRatio_working_3-way'!X199^(1/3)*COS(('OddsRatio_working_3-way'!Y199+4*PI())/3)</f>
        <v>-0.19338962095869214</v>
      </c>
      <c r="AC199" s="11">
        <f>'OddsRatio_working_3-way'!X199^(1/3)*SIN('OddsRatio_working_3-way'!Y199/3)</f>
        <v>7.7896135712748199E-2</v>
      </c>
      <c r="AD199" s="11">
        <f>'OddsRatio_working_3-way'!X199^(1/3)*SIN(('OddsRatio_working_3-way'!Y199+2*PI())/3)</f>
        <v>0.41285678486969007</v>
      </c>
      <c r="AE199" s="11">
        <f>'OddsRatio_working_3-way'!X199^(1/3)*SIN(('OddsRatio_working_3-way'!Y199+4*PI())/3)</f>
        <v>-0.49075292058243825</v>
      </c>
      <c r="AF199" s="11">
        <f>-'OddsRatio_working_3-way'!U199/(3*'OddsRatio_working_3-way'!X199^(1/3))*COS(('OddsRatio_working_3-way'!Y199)/3)</f>
        <v>0.52169930668514475</v>
      </c>
      <c r="AG199" s="11">
        <f>-'OddsRatio_working_3-way'!U199/(3*'OddsRatio_working_3-way'!X199^(1/3))*COS(('OddsRatio_working_3-way'!Y199+2*PI())/3)</f>
        <v>-0.32830968572645247</v>
      </c>
      <c r="AH199" s="11">
        <f>-'OddsRatio_working_3-way'!U199/(3*'OddsRatio_working_3-way'!X199^(1/3))*COS(('OddsRatio_working_3-way'!Y199+4*PI())/3)</f>
        <v>-0.19338962095869214</v>
      </c>
      <c r="AI199" s="11">
        <f>'OddsRatio_working_3-way'!U199/(3*'OddsRatio_working_3-way'!X199^(1/3))*SIN(('OddsRatio_working_3-way'!Y199)/3)</f>
        <v>-7.7896135712748199E-2</v>
      </c>
      <c r="AJ199" s="11">
        <f>'OddsRatio_working_3-way'!U199/(3*'OddsRatio_working_3-way'!X199^(1/3))*SIN(('OddsRatio_working_3-way'!Y199+2*PI())/3)</f>
        <v>-0.41285678486969007</v>
      </c>
      <c r="AK199" s="11">
        <f>'OddsRatio_working_3-way'!U199/(3*'OddsRatio_working_3-way'!X199^(1/3))*SIN(('OddsRatio_working_3-way'!Y199+4*PI())/3)</f>
        <v>0.49075292058243825</v>
      </c>
      <c r="AL199" s="11">
        <f>'OddsRatio_working_3-way'!Z199+'OddsRatio_working_3-way'!AF199</f>
        <v>1.0433986133702895</v>
      </c>
      <c r="AM199" s="11">
        <f>'OddsRatio_working_3-way'!AA199+'OddsRatio_working_3-way'!AG199</f>
        <v>-0.65661937145290494</v>
      </c>
      <c r="AN199" s="11">
        <f>'OddsRatio_working_3-way'!AB199+'OddsRatio_working_3-way'!AH199</f>
        <v>-0.38677924191738428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1.0433986133702895</v>
      </c>
      <c r="AS199" s="11">
        <f>IF(('OddsRatio_working_3-way'!X199=0),IF(Q199&gt;0,-Q199^(1/3),(-Q199)^(1/3)),'OddsRatio_working_3-way'!AM199-'OddsRatio_working_3-way'!R199/3)</f>
        <v>-0.65661937145290494</v>
      </c>
      <c r="AT199" s="11">
        <f>IF(('OddsRatio_working_3-way'!X199=0),IF(Q199&gt;0,-Q199^(1/3),(-Q199)^(1/3)),'OddsRatio_working_3-way'!AN199-'OddsRatio_working_3-way'!R199/3)</f>
        <v>-0.38677924191738428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IF('True_Odds_Calculator_3-way'!A199="","",'True_Odds_Calculator_3-way'!A199)</f>
        <v>1.91</v>
      </c>
      <c r="B200" s="4">
        <f>IF('True_Odds_Calculator_3-way'!B199="","",'True_Odds_Calculator_3-way'!B199)</f>
        <v>3.61</v>
      </c>
      <c r="C200" s="4">
        <f>IF('True_Odds_Calculator_3-way'!C199="","",'True_Odds_Calculator_3-way'!C199)</f>
        <v>4.3600000000000003</v>
      </c>
      <c r="D200" s="9">
        <f t="shared" si="52"/>
        <v>0.5115519907887226</v>
      </c>
      <c r="E200" s="9">
        <f t="shared" si="53"/>
        <v>0.26748022217292017</v>
      </c>
      <c r="F200" s="9">
        <f t="shared" si="54"/>
        <v>0.22096778703835723</v>
      </c>
      <c r="G200" s="9">
        <f t="shared" si="55"/>
        <v>1.0492697980722236</v>
      </c>
      <c r="H200" s="9">
        <f t="shared" si="56"/>
        <v>1.9548355162457232</v>
      </c>
      <c r="I200" s="9">
        <f t="shared" si="57"/>
        <v>3.7385941729685035</v>
      </c>
      <c r="J200" s="9">
        <f t="shared" si="58"/>
        <v>4.5255465215226716</v>
      </c>
      <c r="K200" s="11">
        <f t="shared" si="59"/>
        <v>0.52356020942408377</v>
      </c>
      <c r="L200" s="11">
        <f t="shared" si="60"/>
        <v>0.2770083102493075</v>
      </c>
      <c r="M200" s="11">
        <f t="shared" si="61"/>
        <v>0.2293577981651376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-0.26545696125915219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0.22885551353514041</v>
      </c>
      <c r="Q200" s="11">
        <f>2*'OddsRatio_working_3-way'!K200*'OddsRatio_working_3-way'!L200*'OddsRatio_working_3-way'!M200</f>
        <v>6.6527765562540822E-2</v>
      </c>
      <c r="R200" s="11">
        <f t="shared" si="62"/>
        <v>0</v>
      </c>
      <c r="S200" s="11">
        <f t="shared" si="63"/>
        <v>-0.86211908872007448</v>
      </c>
      <c r="T200" s="11">
        <f t="shared" si="64"/>
        <v>-0.25061601416281237</v>
      </c>
      <c r="U200" s="11">
        <f>'OddsRatio_working_3-way'!S200-'OddsRatio_working_3-way'!R200^2/3</f>
        <v>-0.86211908872007448</v>
      </c>
      <c r="V200" s="11">
        <f>'OddsRatio_working_3-way'!S200*'OddsRatio_working_3-way'!R200/3-2*'OddsRatio_working_3-way'!R200^3/27-'OddsRatio_working_3-way'!T200</f>
        <v>0.25061601416281237</v>
      </c>
      <c r="W200" s="11">
        <f>'OddsRatio_working_3-way'!V200^2+4*'OddsRatio_working_3-way'!U200^3/27</f>
        <v>-3.2120417764169726E-2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0.15405259192806908</v>
      </c>
      <c r="Y200" s="11">
        <f>IF('OddsRatio_working_3-way'!W200&gt;=0,IF('OddsRatio_working_3-way'!V200+SQRT('OddsRatio_working_3-way'!W200)&gt;0,0,PI()),ACOS('OddsRatio_working_3-way'!V200/(2*'OddsRatio_working_3-way'!X200)))</f>
        <v>0.62080480512513325</v>
      </c>
      <c r="Z200" s="11">
        <f>'OddsRatio_working_3-way'!X200^(1/3)*COS('OddsRatio_working_3-way'!Y200/3)</f>
        <v>0.52463489903611182</v>
      </c>
      <c r="AA200" s="11">
        <f>'OddsRatio_working_3-way'!X200^(1/3)*COS(('OddsRatio_working_3-way'!Y200+2*PI())/3)</f>
        <v>-0.3577031885729331</v>
      </c>
      <c r="AB200" s="11">
        <f>'OddsRatio_working_3-way'!X200^(1/3)*COS(('OddsRatio_working_3-way'!Y200+4*PI())/3)</f>
        <v>-0.1669317104631789</v>
      </c>
      <c r="AC200" s="11">
        <f>'OddsRatio_working_3-way'!X200^(1/3)*SIN('OddsRatio_working_3-way'!Y200/3)</f>
        <v>0.11014196424036958</v>
      </c>
      <c r="AD200" s="11">
        <f>'OddsRatio_working_3-way'!X200^(1/3)*SIN(('OddsRatio_working_3-way'!Y200+2*PI())/3)</f>
        <v>0.39927616815697231</v>
      </c>
      <c r="AE200" s="11">
        <f>'OddsRatio_working_3-way'!X200^(1/3)*SIN(('OddsRatio_working_3-way'!Y200+4*PI())/3)</f>
        <v>-0.50941813239734179</v>
      </c>
      <c r="AF200" s="11">
        <f>-'OddsRatio_working_3-way'!U200/(3*'OddsRatio_working_3-way'!X200^(1/3))*COS(('OddsRatio_working_3-way'!Y200)/3)</f>
        <v>0.52463489903611182</v>
      </c>
      <c r="AG200" s="11">
        <f>-'OddsRatio_working_3-way'!U200/(3*'OddsRatio_working_3-way'!X200^(1/3))*COS(('OddsRatio_working_3-way'!Y200+2*PI())/3)</f>
        <v>-0.3577031885729331</v>
      </c>
      <c r="AH200" s="11">
        <f>-'OddsRatio_working_3-way'!U200/(3*'OddsRatio_working_3-way'!X200^(1/3))*COS(('OddsRatio_working_3-way'!Y200+4*PI())/3)</f>
        <v>-0.1669317104631789</v>
      </c>
      <c r="AI200" s="11">
        <f>'OddsRatio_working_3-way'!U200/(3*'OddsRatio_working_3-way'!X200^(1/3))*SIN(('OddsRatio_working_3-way'!Y200)/3)</f>
        <v>-0.11014196424036958</v>
      </c>
      <c r="AJ200" s="11">
        <f>'OddsRatio_working_3-way'!U200/(3*'OddsRatio_working_3-way'!X200^(1/3))*SIN(('OddsRatio_working_3-way'!Y200+2*PI())/3)</f>
        <v>-0.39927616815697231</v>
      </c>
      <c r="AK200" s="11">
        <f>'OddsRatio_working_3-way'!U200/(3*'OddsRatio_working_3-way'!X200^(1/3))*SIN(('OddsRatio_working_3-way'!Y200+4*PI())/3)</f>
        <v>0.50941813239734179</v>
      </c>
      <c r="AL200" s="11">
        <f>'OddsRatio_working_3-way'!Z200+'OddsRatio_working_3-way'!AF200</f>
        <v>1.0492697980722236</v>
      </c>
      <c r="AM200" s="11">
        <f>'OddsRatio_working_3-way'!AA200+'OddsRatio_working_3-way'!AG200</f>
        <v>-0.71540637714586619</v>
      </c>
      <c r="AN200" s="11">
        <f>'OddsRatio_working_3-way'!AB200+'OddsRatio_working_3-way'!AH200</f>
        <v>-0.33386342092635779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1.0492697980722236</v>
      </c>
      <c r="AS200" s="11">
        <f>IF(('OddsRatio_working_3-way'!X200=0),IF(Q200&gt;0,-Q200^(1/3),(-Q200)^(1/3)),'OddsRatio_working_3-way'!AM200-'OddsRatio_working_3-way'!R200/3)</f>
        <v>-0.71540637714586619</v>
      </c>
      <c r="AT200" s="11">
        <f>IF(('OddsRatio_working_3-way'!X200=0),IF(Q200&gt;0,-Q200^(1/3),(-Q200)^(1/3)),'OddsRatio_working_3-way'!AN200-'OddsRatio_working_3-way'!R200/3)</f>
        <v>-0.33386342092635779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IF('True_Odds_Calculator_3-way'!A200="","",'True_Odds_Calculator_3-way'!A200)</f>
        <v>1.92</v>
      </c>
      <c r="B201" s="4">
        <f>IF('True_Odds_Calculator_3-way'!B200="","",'True_Odds_Calculator_3-way'!B200)</f>
        <v>3.74</v>
      </c>
      <c r="C201" s="4">
        <f>IF('True_Odds_Calculator_3-way'!C200="","",'True_Odds_Calculator_3-way'!C200)</f>
        <v>4.18</v>
      </c>
      <c r="D201" s="9">
        <f t="shared" si="52"/>
        <v>0.5098393190610444</v>
      </c>
      <c r="E201" s="9">
        <f t="shared" si="53"/>
        <v>0.25884561039007992</v>
      </c>
      <c r="F201" s="9">
        <f t="shared" si="54"/>
        <v>0.23131507054887554</v>
      </c>
      <c r="G201" s="9">
        <f t="shared" si="55"/>
        <v>1.0450024722061486</v>
      </c>
      <c r="H201" s="9">
        <f t="shared" si="56"/>
        <v>1.9614022744296569</v>
      </c>
      <c r="I201" s="9">
        <f t="shared" si="57"/>
        <v>3.8633067738448474</v>
      </c>
      <c r="J201" s="9">
        <f t="shared" si="58"/>
        <v>4.3231078616155525</v>
      </c>
      <c r="K201" s="11">
        <f t="shared" si="59"/>
        <v>0.52083333333333337</v>
      </c>
      <c r="L201" s="11">
        <f t="shared" si="60"/>
        <v>0.26737967914438499</v>
      </c>
      <c r="M201" s="11">
        <f t="shared" si="61"/>
        <v>0.23923444976076558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-0.26706464447457967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0.22788040836169177</v>
      </c>
      <c r="Q201" s="11">
        <f>2*'OddsRatio_working_3-way'!K201*'OddsRatio_working_3-way'!L201*'OddsRatio_working_3-way'!M201</f>
        <v>6.6631698351371865E-2</v>
      </c>
      <c r="R201" s="11">
        <f t="shared" si="62"/>
        <v>0</v>
      </c>
      <c r="S201" s="11">
        <f t="shared" si="63"/>
        <v>-0.8532780848248237</v>
      </c>
      <c r="T201" s="11">
        <f t="shared" si="64"/>
        <v>-0.24949651603065021</v>
      </c>
      <c r="U201" s="11">
        <f>'OddsRatio_working_3-way'!S201-'OddsRatio_working_3-way'!R201^2/3</f>
        <v>-0.8532780848248237</v>
      </c>
      <c r="V201" s="11">
        <f>'OddsRatio_working_3-way'!S201*'OddsRatio_working_3-way'!R201/3-2*'OddsRatio_working_3-way'!R201^3/27-'OddsRatio_working_3-way'!T201</f>
        <v>0.24949651603065021</v>
      </c>
      <c r="W201" s="11">
        <f>'OddsRatio_working_3-way'!V201^2+4*'OddsRatio_working_3-way'!U201^3/27</f>
        <v>-2.9789664188698391E-2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0.15168897100657228</v>
      </c>
      <c r="Y201" s="11">
        <f>IF('OddsRatio_working_3-way'!W201&gt;=0,IF('OddsRatio_working_3-way'!V201+SQRT('OddsRatio_working_3-way'!W201)&gt;0,0,PI()),ACOS('OddsRatio_working_3-way'!V201/(2*'OddsRatio_working_3-way'!X201)))</f>
        <v>0.60518819621366338</v>
      </c>
      <c r="Z201" s="11">
        <f>'OddsRatio_working_3-way'!X201^(1/3)*COS('OddsRatio_working_3-way'!Y201/3)</f>
        <v>0.52250123610307431</v>
      </c>
      <c r="AA201" s="11">
        <f>'OddsRatio_working_3-way'!X201^(1/3)*COS(('OddsRatio_working_3-way'!Y201+2*PI())/3)</f>
        <v>-0.35379177056908184</v>
      </c>
      <c r="AB201" s="11">
        <f>'OddsRatio_working_3-way'!X201^(1/3)*COS(('OddsRatio_working_3-way'!Y201+4*PI())/3)</f>
        <v>-0.16870946553399233</v>
      </c>
      <c r="AC201" s="11">
        <f>'OddsRatio_working_3-way'!X201^(1/3)*SIN('OddsRatio_working_3-way'!Y201/3)</f>
        <v>0.10685731863424539</v>
      </c>
      <c r="AD201" s="11">
        <f>'OddsRatio_working_3-way'!X201^(1/3)*SIN(('OddsRatio_working_3-way'!Y201+2*PI())/3)</f>
        <v>0.39907068465691059</v>
      </c>
      <c r="AE201" s="11">
        <f>'OddsRatio_working_3-way'!X201^(1/3)*SIN(('OddsRatio_working_3-way'!Y201+4*PI())/3)</f>
        <v>-0.50592800329115595</v>
      </c>
      <c r="AF201" s="11">
        <f>-'OddsRatio_working_3-way'!U201/(3*'OddsRatio_working_3-way'!X201^(1/3))*COS(('OddsRatio_working_3-way'!Y201)/3)</f>
        <v>0.52250123610307431</v>
      </c>
      <c r="AG201" s="11">
        <f>-'OddsRatio_working_3-way'!U201/(3*'OddsRatio_working_3-way'!X201^(1/3))*COS(('OddsRatio_working_3-way'!Y201+2*PI())/3)</f>
        <v>-0.35379177056908184</v>
      </c>
      <c r="AH201" s="11">
        <f>-'OddsRatio_working_3-way'!U201/(3*'OddsRatio_working_3-way'!X201^(1/3))*COS(('OddsRatio_working_3-way'!Y201+4*PI())/3)</f>
        <v>-0.16870946553399233</v>
      </c>
      <c r="AI201" s="11">
        <f>'OddsRatio_working_3-way'!U201/(3*'OddsRatio_working_3-way'!X201^(1/3))*SIN(('OddsRatio_working_3-way'!Y201)/3)</f>
        <v>-0.10685731863424539</v>
      </c>
      <c r="AJ201" s="11">
        <f>'OddsRatio_working_3-way'!U201/(3*'OddsRatio_working_3-way'!X201^(1/3))*SIN(('OddsRatio_working_3-way'!Y201+2*PI())/3)</f>
        <v>-0.39907068465691059</v>
      </c>
      <c r="AK201" s="11">
        <f>'OddsRatio_working_3-way'!U201/(3*'OddsRatio_working_3-way'!X201^(1/3))*SIN(('OddsRatio_working_3-way'!Y201+4*PI())/3)</f>
        <v>0.50592800329115595</v>
      </c>
      <c r="AL201" s="11">
        <f>'OddsRatio_working_3-way'!Z201+'OddsRatio_working_3-way'!AF201</f>
        <v>1.0450024722061486</v>
      </c>
      <c r="AM201" s="11">
        <f>'OddsRatio_working_3-way'!AA201+'OddsRatio_working_3-way'!AG201</f>
        <v>-0.70758354113816369</v>
      </c>
      <c r="AN201" s="11">
        <f>'OddsRatio_working_3-way'!AB201+'OddsRatio_working_3-way'!AH201</f>
        <v>-0.33741893106798465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1.0450024722061486</v>
      </c>
      <c r="AS201" s="11">
        <f>IF(('OddsRatio_working_3-way'!X201=0),IF(Q201&gt;0,-Q201^(1/3),(-Q201)^(1/3)),'OddsRatio_working_3-way'!AM201-'OddsRatio_working_3-way'!R201/3)</f>
        <v>-0.70758354113816369</v>
      </c>
      <c r="AT201" s="11">
        <f>IF(('OddsRatio_working_3-way'!X201=0),IF(Q201&gt;0,-Q201^(1/3),(-Q201)^(1/3)),'OddsRatio_working_3-way'!AN201-'OddsRatio_working_3-way'!R201/3)</f>
        <v>-0.33741893106798465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3.91</v>
      </c>
      <c r="B2" s="4">
        <f>IF('True_Odds_Calculator_3-way'!B3="","",'True_Odds_Calculator_3-way'!B3)</f>
        <v>3.12</v>
      </c>
      <c r="C2" s="4">
        <f>IF('True_Odds_Calculator_3-way'!C3="","",'True_Odds_Calculator_3-way'!C3)</f>
        <v>2.1800000000000002</v>
      </c>
      <c r="D2" s="4">
        <f>IF(A2="","",((1/A2)+(1/B2)+(1/C2))-1)</f>
        <v>3.4982892546420397E-2</v>
      </c>
      <c r="E2" s="4">
        <f>IF(A2="","",(3*A2)/(3-($D2*A2)))</f>
        <v>4.0967905855752784</v>
      </c>
      <c r="F2" s="4">
        <f>IF(B2="","",(3*B2)/(3-($D2*B2)))</f>
        <v>3.237798250204861</v>
      </c>
      <c r="G2" s="4">
        <f>IF(C2="","",(3*C2)/(3-($D2*C2)))</f>
        <v>2.2368630768792532</v>
      </c>
      <c r="I2" s="4">
        <f>IF(A2="","",D2+1)</f>
        <v>1.0349828925464204</v>
      </c>
    </row>
    <row r="3" spans="1:9" x14ac:dyDescent="0.2">
      <c r="A3" s="4">
        <f>IF('True_Odds_Calculator_3-way'!A4="","",'True_Odds_Calculator_3-way'!A4)</f>
        <v>1.93</v>
      </c>
      <c r="B3" s="4">
        <f>IF('True_Odds_Calculator_3-way'!B4="","",'True_Odds_Calculator_3-way'!B4)</f>
        <v>3.7</v>
      </c>
      <c r="C3" s="4">
        <f>IF('True_Odds_Calculator_3-way'!C4="","",'True_Odds_Calculator_3-way'!C4)</f>
        <v>4.1500000000000004</v>
      </c>
      <c r="D3" s="4">
        <f t="shared" ref="D3:D66" si="0">IF(A3="","",((1/A3)+(1/B3)+(1/C3))-1)</f>
        <v>2.9368840717863609E-2</v>
      </c>
      <c r="E3" s="4">
        <f t="shared" ref="E3:E66" si="1">IF(A3="","",(3*A3)/(3-($D3*A3)))</f>
        <v>1.9671675740380772</v>
      </c>
      <c r="F3" s="4">
        <f t="shared" ref="F3:F66" si="2">IF(B3="","",(3*B3)/(3-($D3*B3)))</f>
        <v>3.8390566603981751</v>
      </c>
      <c r="G3" s="4">
        <f t="shared" ref="G3:G66" si="3">IF(C3="","",(3*C3)/(3-($D3*C3)))</f>
        <v>4.3257414493994686</v>
      </c>
      <c r="I3" s="4">
        <f t="shared" ref="I3:I66" si="4">IF(A3="","",D3+1)</f>
        <v>1.0293688407178636</v>
      </c>
    </row>
    <row r="4" spans="1:9" x14ac:dyDescent="0.2">
      <c r="A4" s="4">
        <f>IF('True_Odds_Calculator_3-way'!A5="","",'True_Odds_Calculator_3-way'!A5)</f>
        <v>3.64</v>
      </c>
      <c r="B4" s="4">
        <f>IF('True_Odds_Calculator_3-way'!B5="","",'True_Odds_Calculator_3-way'!B5)</f>
        <v>3.11</v>
      </c>
      <c r="C4" s="4">
        <f>IF('True_Odds_Calculator_3-way'!C5="","",'True_Odds_Calculator_3-way'!C5)</f>
        <v>2.3199999999999998</v>
      </c>
      <c r="D4" s="4">
        <f t="shared" si="0"/>
        <v>2.7303165844024146E-2</v>
      </c>
      <c r="E4" s="4">
        <f t="shared" si="1"/>
        <v>3.7647169452146851</v>
      </c>
      <c r="F4" s="4">
        <f t="shared" si="2"/>
        <v>3.2005904133868635</v>
      </c>
      <c r="G4" s="4">
        <f t="shared" si="3"/>
        <v>2.3700421319518443</v>
      </c>
      <c r="I4" s="4">
        <f t="shared" si="4"/>
        <v>1.0273031658440241</v>
      </c>
    </row>
    <row r="5" spans="1:9" x14ac:dyDescent="0.2">
      <c r="A5" s="4">
        <f>IF('True_Odds_Calculator_3-way'!A6="","",'True_Odds_Calculator_3-way'!A6)</f>
        <v>3.6</v>
      </c>
      <c r="B5" s="4">
        <f>IF('True_Odds_Calculator_3-way'!B6="","",'True_Odds_Calculator_3-way'!B6)</f>
        <v>3.32</v>
      </c>
      <c r="C5" s="4">
        <f>IF('True_Odds_Calculator_3-way'!C6="","",'True_Odds_Calculator_3-way'!C6)</f>
        <v>2.2200000000000002</v>
      </c>
      <c r="D5" s="4">
        <f t="shared" si="0"/>
        <v>2.9433047505336596E-2</v>
      </c>
      <c r="E5" s="4">
        <f t="shared" si="1"/>
        <v>3.7318061118862236</v>
      </c>
      <c r="F5" s="4">
        <f t="shared" si="2"/>
        <v>3.4317819671791896</v>
      </c>
      <c r="G5" s="4">
        <f t="shared" si="3"/>
        <v>2.2694292009360502</v>
      </c>
      <c r="I5" s="4">
        <f t="shared" si="4"/>
        <v>1.0294330475053366</v>
      </c>
    </row>
    <row r="6" spans="1:9" x14ac:dyDescent="0.2">
      <c r="A6" s="4">
        <f>IF('True_Odds_Calculator_3-way'!A7="","",'True_Odds_Calculator_3-way'!A7)</f>
        <v>11.55</v>
      </c>
      <c r="B6" s="4">
        <f>IF('True_Odds_Calculator_3-way'!B7="","",'True_Odds_Calculator_3-way'!B7)</f>
        <v>5.2</v>
      </c>
      <c r="C6" s="4">
        <f>IF('True_Odds_Calculator_3-way'!C7="","",'True_Odds_Calculator_3-way'!C7)</f>
        <v>1.33</v>
      </c>
      <c r="D6" s="4">
        <f t="shared" si="0"/>
        <v>3.0767478135899085E-2</v>
      </c>
      <c r="E6" s="4">
        <f t="shared" si="1"/>
        <v>13.101993953078951</v>
      </c>
      <c r="F6" s="4">
        <f t="shared" si="2"/>
        <v>5.4929401193761631</v>
      </c>
      <c r="G6" s="4">
        <f t="shared" si="3"/>
        <v>1.3483924077057297</v>
      </c>
      <c r="I6" s="4">
        <f t="shared" si="4"/>
        <v>1.0307674781358991</v>
      </c>
    </row>
    <row r="7" spans="1:9" x14ac:dyDescent="0.2">
      <c r="A7" s="4">
        <f>IF('True_Odds_Calculator_3-way'!A8="","",'True_Odds_Calculator_3-way'!A8)</f>
        <v>3.42</v>
      </c>
      <c r="B7" s="4">
        <f>IF('True_Odds_Calculator_3-way'!B8="","",'True_Odds_Calculator_3-way'!B8)</f>
        <v>2.99</v>
      </c>
      <c r="C7" s="4">
        <f>IF('True_Odds_Calculator_3-way'!C8="","",'True_Odds_Calculator_3-way'!C8)</f>
        <v>2.5</v>
      </c>
      <c r="D7" s="4">
        <f t="shared" si="0"/>
        <v>2.6845821353830512E-2</v>
      </c>
      <c r="E7" s="4">
        <f t="shared" si="1"/>
        <v>3.5279708538229055</v>
      </c>
      <c r="F7" s="4">
        <f t="shared" si="2"/>
        <v>3.0722008356133106</v>
      </c>
      <c r="G7" s="4">
        <f t="shared" si="3"/>
        <v>2.5572086385627739</v>
      </c>
      <c r="I7" s="4">
        <f t="shared" si="4"/>
        <v>1.0268458213538305</v>
      </c>
    </row>
    <row r="8" spans="1:9" x14ac:dyDescent="0.2">
      <c r="A8" s="4">
        <f>IF('True_Odds_Calculator_3-way'!A9="","",'True_Odds_Calculator_3-way'!A9)</f>
        <v>1.68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6.38</v>
      </c>
      <c r="D8" s="4">
        <f t="shared" si="0"/>
        <v>2.9755684928098658E-2</v>
      </c>
      <c r="E8" s="4">
        <f t="shared" si="1"/>
        <v>1.7084685246319726</v>
      </c>
      <c r="F8" s="4">
        <f t="shared" si="2"/>
        <v>3.7333044366698656</v>
      </c>
      <c r="G8" s="4">
        <f t="shared" si="3"/>
        <v>6.8110031631269754</v>
      </c>
      <c r="I8" s="4">
        <f t="shared" si="4"/>
        <v>1.0297556849280987</v>
      </c>
    </row>
    <row r="9" spans="1:9" x14ac:dyDescent="0.2">
      <c r="A9" s="4">
        <f>IF('True_Odds_Calculator_3-way'!A10="","",'True_Odds_Calculator_3-way'!A10)</f>
        <v>2.84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2.76</v>
      </c>
      <c r="D9" s="4">
        <f t="shared" si="0"/>
        <v>2.6931516636048203E-2</v>
      </c>
      <c r="E9" s="4">
        <f t="shared" si="1"/>
        <v>2.9143005862013407</v>
      </c>
      <c r="F9" s="4">
        <f t="shared" si="2"/>
        <v>3.2946451088631719</v>
      </c>
      <c r="G9" s="4">
        <f t="shared" si="3"/>
        <v>2.8301219174619985</v>
      </c>
      <c r="I9" s="4">
        <f t="shared" si="4"/>
        <v>1.0269315166360482</v>
      </c>
    </row>
    <row r="10" spans="1:9" x14ac:dyDescent="0.2">
      <c r="A10" s="4">
        <f>IF('True_Odds_Calculator_3-way'!A11="","",'True_Odds_Calculator_3-way'!A11)</f>
        <v>4.55</v>
      </c>
      <c r="B10" s="4">
        <f>IF('True_Odds_Calculator_3-way'!B11="","",'True_Odds_Calculator_3-way'!B11)</f>
        <v>3.41</v>
      </c>
      <c r="C10" s="4">
        <f>IF('True_Odds_Calculator_3-way'!C11="","",'True_Odds_Calculator_3-way'!C11)</f>
        <v>1.93</v>
      </c>
      <c r="D10" s="4">
        <f t="shared" si="0"/>
        <v>3.1170066770935811E-2</v>
      </c>
      <c r="E10" s="4">
        <f t="shared" si="1"/>
        <v>4.7757727526332996</v>
      </c>
      <c r="F10" s="4">
        <f t="shared" si="2"/>
        <v>3.5352539626852266</v>
      </c>
      <c r="G10" s="4">
        <f t="shared" si="3"/>
        <v>1.9694937519614699</v>
      </c>
      <c r="I10" s="4">
        <f t="shared" si="4"/>
        <v>1.0311700667709358</v>
      </c>
    </row>
    <row r="11" spans="1:9" x14ac:dyDescent="0.2">
      <c r="A11" s="4">
        <f>IF('True_Odds_Calculator_3-way'!A12="","",'True_Odds_Calculator_3-way'!A12)</f>
        <v>1.18</v>
      </c>
      <c r="B11" s="4">
        <f>IF('True_Odds_Calculator_3-way'!B12="","",'True_Odds_Calculator_3-way'!B12)</f>
        <v>6.64</v>
      </c>
      <c r="C11" s="4">
        <f>IF('True_Odds_Calculator_3-way'!C12="","",'True_Odds_Calculator_3-way'!C12)</f>
        <v>17.11</v>
      </c>
      <c r="D11" s="4">
        <f t="shared" si="0"/>
        <v>5.6505390351587526E-2</v>
      </c>
      <c r="E11" s="4">
        <f t="shared" si="1"/>
        <v>1.2068221700698676</v>
      </c>
      <c r="F11" s="4">
        <f t="shared" si="2"/>
        <v>7.5891374826320845</v>
      </c>
      <c r="G11" s="4">
        <f t="shared" si="3"/>
        <v>25.246007525702939</v>
      </c>
      <c r="I11" s="4">
        <f t="shared" si="4"/>
        <v>1.0565053903515875</v>
      </c>
    </row>
    <row r="12" spans="1: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3.52</v>
      </c>
      <c r="C12" s="4">
        <f>IF('True_Odds_Calculator_3-way'!C13="","",'True_Odds_Calculator_3-way'!C13)</f>
        <v>6.7</v>
      </c>
      <c r="D12" s="4">
        <f t="shared" si="0"/>
        <v>4.6841572949530175E-2</v>
      </c>
      <c r="E12" s="4">
        <f t="shared" si="1"/>
        <v>1.6725678348144748</v>
      </c>
      <c r="F12" s="4">
        <f t="shared" si="2"/>
        <v>3.7247131351914207</v>
      </c>
      <c r="G12" s="4">
        <f t="shared" si="3"/>
        <v>7.4827966561381576</v>
      </c>
      <c r="I12" s="4">
        <f t="shared" si="4"/>
        <v>1.0468415729495302</v>
      </c>
    </row>
    <row r="13" spans="1:9" x14ac:dyDescent="0.2">
      <c r="A13" s="4">
        <f>IF('True_Odds_Calculator_3-way'!A14="","",'True_Odds_Calculator_3-way'!A14)</f>
        <v>2.19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3.89</v>
      </c>
      <c r="D13" s="4">
        <f t="shared" si="0"/>
        <v>3.4203233819390277E-2</v>
      </c>
      <c r="E13" s="4">
        <f t="shared" si="1"/>
        <v>2.2460809595324021</v>
      </c>
      <c r="F13" s="4">
        <f t="shared" si="2"/>
        <v>3.235076065619741</v>
      </c>
      <c r="G13" s="4">
        <f t="shared" si="3"/>
        <v>4.0705287358011706</v>
      </c>
      <c r="I13" s="4">
        <f t="shared" si="4"/>
        <v>1.0342032338193903</v>
      </c>
    </row>
    <row r="14" spans="1:9" x14ac:dyDescent="0.2">
      <c r="A14" s="4">
        <f>IF('True_Odds_Calculator_3-way'!A15="","",'True_Odds_Calculator_3-way'!A15)</f>
        <v>3.46</v>
      </c>
      <c r="B14" s="4">
        <f>IF('True_Odds_Calculator_3-way'!B15="","",'True_Odds_Calculator_3-way'!B15)</f>
        <v>3.41</v>
      </c>
      <c r="C14" s="4">
        <f>IF('True_Odds_Calculator_3-way'!C15="","",'True_Odds_Calculator_3-way'!C15)</f>
        <v>2.16</v>
      </c>
      <c r="D14" s="4">
        <f t="shared" si="0"/>
        <v>4.5235435968234761E-2</v>
      </c>
      <c r="E14" s="4">
        <f t="shared" si="1"/>
        <v>3.6504495612485419</v>
      </c>
      <c r="F14" s="4">
        <f t="shared" si="2"/>
        <v>3.5948379855233989</v>
      </c>
      <c r="G14" s="4">
        <f t="shared" si="3"/>
        <v>2.2327185581066322</v>
      </c>
      <c r="I14" s="4">
        <f t="shared" si="4"/>
        <v>1.0452354359682348</v>
      </c>
    </row>
    <row r="15" spans="1:9" x14ac:dyDescent="0.2">
      <c r="A15" s="4">
        <f>IF('True_Odds_Calculator_3-way'!A16="","",'True_Odds_Calculator_3-way'!A16)</f>
        <v>2.15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3.82</v>
      </c>
      <c r="D15" s="4">
        <f t="shared" si="0"/>
        <v>4.5367721361427193E-2</v>
      </c>
      <c r="E15" s="4">
        <f t="shared" si="1"/>
        <v>2.2222533076811275</v>
      </c>
      <c r="F15" s="4">
        <f t="shared" si="2"/>
        <v>3.2965356031057111</v>
      </c>
      <c r="G15" s="4">
        <f t="shared" si="3"/>
        <v>4.0542042087677945</v>
      </c>
      <c r="I15" s="4">
        <f t="shared" si="4"/>
        <v>1.0453677213614272</v>
      </c>
    </row>
    <row r="16" spans="1:9" x14ac:dyDescent="0.2">
      <c r="A16" s="4">
        <f>IF('True_Odds_Calculator_3-way'!A17="","",'True_Odds_Calculator_3-way'!A17)</f>
        <v>1.45</v>
      </c>
      <c r="B16" s="4">
        <f>IF('True_Odds_Calculator_3-way'!B17="","",'True_Odds_Calculator_3-way'!B17)</f>
        <v>4.5199999999999996</v>
      </c>
      <c r="C16" s="4">
        <f>IF('True_Odds_Calculator_3-way'!C17="","",'True_Odds_Calculator_3-way'!C17)</f>
        <v>7.11</v>
      </c>
      <c r="D16" s="4">
        <f t="shared" si="0"/>
        <v>5.1541086556904592E-2</v>
      </c>
      <c r="E16" s="4">
        <f t="shared" si="1"/>
        <v>1.4870445476771368</v>
      </c>
      <c r="F16" s="4">
        <f t="shared" si="2"/>
        <v>4.9005536559733081</v>
      </c>
      <c r="G16" s="4">
        <f t="shared" si="3"/>
        <v>8.099355513017203</v>
      </c>
      <c r="I16" s="4">
        <f t="shared" si="4"/>
        <v>1.0515410865569046</v>
      </c>
    </row>
    <row r="17" spans="1:9" x14ac:dyDescent="0.2">
      <c r="A17" s="4">
        <f>IF('True_Odds_Calculator_3-way'!A18="","",'True_Odds_Calculator_3-way'!A18)</f>
        <v>2.62</v>
      </c>
      <c r="B17" s="4">
        <f>IF('True_Odds_Calculator_3-way'!B18="","",'True_Odds_Calculator_3-way'!B18)</f>
        <v>3.09</v>
      </c>
      <c r="C17" s="4">
        <f>IF('True_Odds_Calculator_3-way'!C18="","",'True_Odds_Calculator_3-way'!C18)</f>
        <v>2.96</v>
      </c>
      <c r="D17" s="4">
        <f t="shared" si="0"/>
        <v>4.3141822620070602E-2</v>
      </c>
      <c r="E17" s="4">
        <f t="shared" si="1"/>
        <v>2.7225791361817038</v>
      </c>
      <c r="F17" s="4">
        <f t="shared" si="2"/>
        <v>3.2336926150003005</v>
      </c>
      <c r="G17" s="4">
        <f t="shared" si="3"/>
        <v>3.0915988462501751</v>
      </c>
      <c r="I17" s="4">
        <f t="shared" si="4"/>
        <v>1.0431418226200706</v>
      </c>
    </row>
    <row r="18" spans="1:9" x14ac:dyDescent="0.2">
      <c r="A18" s="4">
        <f>IF('True_Odds_Calculator_3-way'!A19="","",'True_Odds_Calculator_3-way'!A19)</f>
        <v>2.39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3.18</v>
      </c>
      <c r="D18" s="4">
        <f t="shared" si="0"/>
        <v>2.7860701383498609E-2</v>
      </c>
      <c r="E18" s="4">
        <f t="shared" si="1"/>
        <v>2.4442518617434557</v>
      </c>
      <c r="F18" s="4">
        <f t="shared" si="2"/>
        <v>3.5001952200035693</v>
      </c>
      <c r="G18" s="4">
        <f t="shared" si="3"/>
        <v>3.2767707183142547</v>
      </c>
      <c r="I18" s="4">
        <f t="shared" si="4"/>
        <v>1.0278607013834986</v>
      </c>
    </row>
    <row r="19" spans="1:9" x14ac:dyDescent="0.2">
      <c r="A19" s="4">
        <f>IF('True_Odds_Calculator_3-way'!A20="","",'True_Odds_Calculator_3-way'!A20)</f>
        <v>3.16</v>
      </c>
      <c r="B19" s="4">
        <f>IF('True_Odds_Calculator_3-way'!B20="","",'True_Odds_Calculator_3-way'!B20)</f>
        <v>3.56</v>
      </c>
      <c r="C19" s="4">
        <f>IF('True_Odds_Calculator_3-way'!C20="","",'True_Odds_Calculator_3-way'!C20)</f>
        <v>2.3199999999999998</v>
      </c>
      <c r="D19" s="4">
        <f t="shared" si="0"/>
        <v>2.8389055365646731E-2</v>
      </c>
      <c r="E19" s="4">
        <f t="shared" si="1"/>
        <v>3.2574066825890045</v>
      </c>
      <c r="F19" s="4">
        <f t="shared" si="2"/>
        <v>3.6841116260581259</v>
      </c>
      <c r="G19" s="4">
        <f t="shared" si="3"/>
        <v>2.3720770608902018</v>
      </c>
      <c r="I19" s="4">
        <f t="shared" si="4"/>
        <v>1.0283890553656467</v>
      </c>
    </row>
    <row r="20" spans="1:9" x14ac:dyDescent="0.2">
      <c r="A20" s="4">
        <f>IF('True_Odds_Calculator_3-way'!A21="","",'True_Odds_Calculator_3-way'!A21)</f>
        <v>3.45</v>
      </c>
      <c r="B20" s="4">
        <f>IF('True_Odds_Calculator_3-way'!B21="","",'True_Odds_Calculator_3-way'!B21)</f>
        <v>3.9</v>
      </c>
      <c r="C20" s="4">
        <f>IF('True_Odds_Calculator_3-way'!C21="","",'True_Odds_Calculator_3-way'!C21)</f>
        <v>2.0699999999999998</v>
      </c>
      <c r="D20" s="4">
        <f t="shared" si="0"/>
        <v>2.9357116313638132E-2</v>
      </c>
      <c r="E20" s="4">
        <f t="shared" si="1"/>
        <v>3.5705440070765153</v>
      </c>
      <c r="F20" s="4">
        <f t="shared" si="2"/>
        <v>4.0547463586137615</v>
      </c>
      <c r="G20" s="4">
        <f t="shared" si="3"/>
        <v>2.112797696937974</v>
      </c>
      <c r="I20" s="4">
        <f t="shared" si="4"/>
        <v>1.0293571163136381</v>
      </c>
    </row>
    <row r="21" spans="1:9" x14ac:dyDescent="0.2">
      <c r="A21" s="4">
        <f>IF('True_Odds_Calculator_3-way'!A22="","",'True_Odds_Calculator_3-way'!A22)</f>
        <v>2.44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3.04</v>
      </c>
      <c r="D21" s="4">
        <f t="shared" si="0"/>
        <v>2.7800775035285552E-2</v>
      </c>
      <c r="E21" s="4">
        <f t="shared" si="1"/>
        <v>2.4964479255615517</v>
      </c>
      <c r="F21" s="4">
        <f t="shared" si="2"/>
        <v>3.5746148806349098</v>
      </c>
      <c r="G21" s="4">
        <f t="shared" si="3"/>
        <v>3.128123789291946</v>
      </c>
      <c r="I21" s="4">
        <f t="shared" si="4"/>
        <v>1.0278007750352856</v>
      </c>
    </row>
    <row r="22" spans="1:9" x14ac:dyDescent="0.2">
      <c r="A22" s="4">
        <f>IF('True_Odds_Calculator_3-way'!A23="","",'True_Odds_Calculator_3-way'!A23)</f>
        <v>2.94</v>
      </c>
      <c r="B22" s="4">
        <f>IF('True_Odds_Calculator_3-way'!B23="","",'True_Odds_Calculator_3-way'!B23)</f>
        <v>3.24</v>
      </c>
      <c r="C22" s="4">
        <f>IF('True_Odds_Calculator_3-way'!C23="","",'True_Odds_Calculator_3-way'!C23)</f>
        <v>2.64</v>
      </c>
      <c r="D22" s="4">
        <f t="shared" si="0"/>
        <v>2.756590851828955E-2</v>
      </c>
      <c r="E22" s="4">
        <f t="shared" si="1"/>
        <v>3.0216280437866958</v>
      </c>
      <c r="F22" s="4">
        <f t="shared" si="2"/>
        <v>3.3394184312175725</v>
      </c>
      <c r="G22" s="4">
        <f t="shared" si="3"/>
        <v>2.7056332500154929</v>
      </c>
      <c r="I22" s="4">
        <f t="shared" si="4"/>
        <v>1.0275659085182896</v>
      </c>
    </row>
    <row r="23" spans="1:9" x14ac:dyDescent="0.2">
      <c r="A23" s="4">
        <f>IF('True_Odds_Calculator_3-way'!A24="","",'True_Odds_Calculator_3-way'!A24)</f>
        <v>2.46</v>
      </c>
      <c r="B23" s="4">
        <f>IF('True_Odds_Calculator_3-way'!B24="","",'True_Odds_Calculator_3-way'!B24)</f>
        <v>3.07</v>
      </c>
      <c r="C23" s="4">
        <f>IF('True_Odds_Calculator_3-way'!C24="","",'True_Odds_Calculator_3-way'!C24)</f>
        <v>3.38</v>
      </c>
      <c r="D23" s="4">
        <f t="shared" si="0"/>
        <v>2.8094952229132275E-2</v>
      </c>
      <c r="E23" s="4">
        <f t="shared" si="1"/>
        <v>2.5180095536605247</v>
      </c>
      <c r="F23" s="4">
        <f t="shared" si="2"/>
        <v>3.1608767917231666</v>
      </c>
      <c r="G23" s="4">
        <f t="shared" si="3"/>
        <v>3.4904866287355798</v>
      </c>
      <c r="I23" s="4">
        <f t="shared" si="4"/>
        <v>1.0280949522291323</v>
      </c>
    </row>
    <row r="24" spans="1:9" x14ac:dyDescent="0.2">
      <c r="A24" s="4">
        <f>IF('True_Odds_Calculator_3-way'!A25="","",'True_Odds_Calculator_3-way'!A25)</f>
        <v>2.35</v>
      </c>
      <c r="B24" s="4">
        <f>IF('True_Odds_Calculator_3-way'!B25="","",'True_Odds_Calculator_3-way'!B25)</f>
        <v>3.15</v>
      </c>
      <c r="C24" s="4">
        <f>IF('True_Odds_Calculator_3-way'!C25="","",'True_Odds_Calculator_3-way'!C25)</f>
        <v>3.5</v>
      </c>
      <c r="D24" s="4">
        <f t="shared" si="0"/>
        <v>2.8706518068219999E-2</v>
      </c>
      <c r="E24" s="4">
        <f t="shared" si="1"/>
        <v>2.4040595399188094</v>
      </c>
      <c r="F24" s="4">
        <f t="shared" si="2"/>
        <v>3.2478976234003651</v>
      </c>
      <c r="G24" s="4">
        <f t="shared" si="3"/>
        <v>3.6212800652262529</v>
      </c>
      <c r="I24" s="4">
        <f t="shared" si="4"/>
        <v>1.02870651806822</v>
      </c>
    </row>
    <row r="25" spans="1:9" x14ac:dyDescent="0.2">
      <c r="A25" s="4">
        <f>IF('True_Odds_Calculator_3-way'!A26="","",'True_Odds_Calculator_3-way'!A26)</f>
        <v>2.33</v>
      </c>
      <c r="B25" s="4">
        <f>IF('True_Odds_Calculator_3-way'!B26="","",'True_Odds_Calculator_3-way'!B26)</f>
        <v>3.26</v>
      </c>
      <c r="C25" s="4">
        <f>IF('True_Odds_Calculator_3-way'!C26="","",'True_Odds_Calculator_3-way'!C26)</f>
        <v>3.42</v>
      </c>
      <c r="D25" s="4">
        <f t="shared" si="0"/>
        <v>2.8330676432605451E-2</v>
      </c>
      <c r="E25" s="4">
        <f t="shared" si="1"/>
        <v>2.3824215945665332</v>
      </c>
      <c r="F25" s="4">
        <f t="shared" si="2"/>
        <v>3.3635502642314781</v>
      </c>
      <c r="G25" s="4">
        <f t="shared" si="3"/>
        <v>3.534142084896422</v>
      </c>
      <c r="I25" s="4">
        <f t="shared" si="4"/>
        <v>1.0283306764326055</v>
      </c>
    </row>
    <row r="26" spans="1:9" x14ac:dyDescent="0.2">
      <c r="A26" s="4">
        <f>IF('True_Odds_Calculator_3-way'!A27="","",'True_Odds_Calculator_3-way'!A27)</f>
        <v>2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4.1900000000000004</v>
      </c>
      <c r="D26" s="4">
        <f t="shared" si="0"/>
        <v>2.8518556950641649E-2</v>
      </c>
      <c r="E26" s="4">
        <f t="shared" si="1"/>
        <v>2.0387616943256077</v>
      </c>
      <c r="F26" s="4">
        <f t="shared" si="2"/>
        <v>3.5669840225370653</v>
      </c>
      <c r="G26" s="4">
        <f t="shared" si="3"/>
        <v>4.3638147467988224</v>
      </c>
      <c r="I26" s="4">
        <f t="shared" si="4"/>
        <v>1.0285185569506416</v>
      </c>
    </row>
    <row r="27" spans="1:9" x14ac:dyDescent="0.2">
      <c r="A27" s="4">
        <f>IF('True_Odds_Calculator_3-way'!A28="","",'True_Odds_Calculator_3-way'!A28)</f>
        <v>2.0299999999999998</v>
      </c>
      <c r="B27" s="4">
        <f>IF('True_Odds_Calculator_3-way'!B28="","",'True_Odds_Calculator_3-way'!B28)</f>
        <v>3.3</v>
      </c>
      <c r="C27" s="4">
        <f>IF('True_Odds_Calculator_3-way'!C28="","",'True_Odds_Calculator_3-way'!C28)</f>
        <v>3.98</v>
      </c>
      <c r="D27" s="4">
        <f t="shared" si="0"/>
        <v>4.6897421875761847E-2</v>
      </c>
      <c r="E27" s="4">
        <f t="shared" si="1"/>
        <v>2.0965311564751379</v>
      </c>
      <c r="F27" s="4">
        <f t="shared" si="2"/>
        <v>3.4794974034075432</v>
      </c>
      <c r="G27" s="4">
        <f t="shared" si="3"/>
        <v>4.2440533103548539</v>
      </c>
      <c r="I27" s="4">
        <f t="shared" si="4"/>
        <v>1.0468974218757618</v>
      </c>
    </row>
    <row r="28" spans="1:9" x14ac:dyDescent="0.2">
      <c r="A28" s="4">
        <f>IF('True_Odds_Calculator_3-way'!A29="","",'True_Odds_Calculator_3-way'!A29)</f>
        <v>3.84</v>
      </c>
      <c r="B28" s="4">
        <f>IF('True_Odds_Calculator_3-way'!B29="","",'True_Odds_Calculator_3-way'!B29)</f>
        <v>3.13</v>
      </c>
      <c r="C28" s="4">
        <f>IF('True_Odds_Calculator_3-way'!C29="","",'True_Odds_Calculator_3-way'!C29)</f>
        <v>2.23</v>
      </c>
      <c r="D28" s="4">
        <f t="shared" si="0"/>
        <v>2.8335977831583037E-2</v>
      </c>
      <c r="E28" s="4">
        <f t="shared" si="1"/>
        <v>3.9845186989078805</v>
      </c>
      <c r="F28" s="4">
        <f t="shared" si="2"/>
        <v>3.225353945404827</v>
      </c>
      <c r="G28" s="4">
        <f t="shared" si="3"/>
        <v>2.2779812950923497</v>
      </c>
      <c r="I28" s="4">
        <f t="shared" si="4"/>
        <v>1.028335977831583</v>
      </c>
    </row>
    <row r="29" spans="1: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4.53</v>
      </c>
      <c r="C29" s="4">
        <f>IF('True_Odds_Calculator_3-way'!C30="","",'True_Odds_Calculator_3-way'!C30)</f>
        <v>9.31</v>
      </c>
      <c r="D29" s="4">
        <f t="shared" si="0"/>
        <v>3.2387289595930069E-2</v>
      </c>
      <c r="E29" s="4">
        <f t="shared" si="1"/>
        <v>1.4421074842884647</v>
      </c>
      <c r="F29" s="4">
        <f t="shared" si="2"/>
        <v>4.7629301827210009</v>
      </c>
      <c r="G29" s="4">
        <f t="shared" si="3"/>
        <v>10.350292996868454</v>
      </c>
      <c r="I29" s="4">
        <f t="shared" si="4"/>
        <v>1.0323872895959301</v>
      </c>
    </row>
    <row r="30" spans="1:9" x14ac:dyDescent="0.2">
      <c r="A30" s="4">
        <f>IF('True_Odds_Calculator_3-way'!A31="","",'True_Odds_Calculator_3-way'!A31)</f>
        <v>3.27</v>
      </c>
      <c r="B30" s="4">
        <f>IF('True_Odds_Calculator_3-way'!B31="","",'True_Odds_Calculator_3-way'!B31)</f>
        <v>3.42</v>
      </c>
      <c r="C30" s="4">
        <f>IF('True_Odds_Calculator_3-way'!C31="","",'True_Odds_Calculator_3-way'!C31)</f>
        <v>2.33</v>
      </c>
      <c r="D30" s="4">
        <f t="shared" si="0"/>
        <v>2.7392607728453422E-2</v>
      </c>
      <c r="E30" s="4">
        <f t="shared" si="1"/>
        <v>3.370640386595011</v>
      </c>
      <c r="F30" s="4">
        <f t="shared" si="2"/>
        <v>3.5302408532843148</v>
      </c>
      <c r="G30" s="4">
        <f t="shared" si="3"/>
        <v>2.3806481108081754</v>
      </c>
      <c r="I30" s="4">
        <f t="shared" si="4"/>
        <v>1.0273926077284534</v>
      </c>
    </row>
    <row r="31" spans="1:9" x14ac:dyDescent="0.2">
      <c r="A31" s="4">
        <f>IF('True_Odds_Calculator_3-way'!A32="","",'True_Odds_Calculator_3-way'!A32)</f>
        <v>3.27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2.33</v>
      </c>
      <c r="D31" s="4">
        <f t="shared" si="0"/>
        <v>2.7392607728453422E-2</v>
      </c>
      <c r="E31" s="4">
        <f t="shared" si="1"/>
        <v>3.370640386595011</v>
      </c>
      <c r="F31" s="4">
        <f t="shared" si="2"/>
        <v>3.5302408532843148</v>
      </c>
      <c r="G31" s="4">
        <f t="shared" si="3"/>
        <v>2.3806481108081754</v>
      </c>
      <c r="I31" s="4">
        <f t="shared" si="4"/>
        <v>1.0273926077284534</v>
      </c>
    </row>
    <row r="32" spans="1:9" x14ac:dyDescent="0.2">
      <c r="A32" s="4">
        <f>IF('True_Odds_Calculator_3-way'!A33="","",'True_Odds_Calculator_3-way'!A33)</f>
        <v>2.98</v>
      </c>
      <c r="B32" s="4">
        <f>IF('True_Odds_Calculator_3-way'!B33="","",'True_Odds_Calculator_3-way'!B33)</f>
        <v>3.11</v>
      </c>
      <c r="C32" s="4">
        <f>IF('True_Odds_Calculator_3-way'!C33="","",'True_Odds_Calculator_3-way'!C33)</f>
        <v>2.62</v>
      </c>
      <c r="D32" s="4">
        <f t="shared" si="0"/>
        <v>3.8793267471763482E-2</v>
      </c>
      <c r="E32" s="4">
        <f t="shared" si="1"/>
        <v>3.0994356547920838</v>
      </c>
      <c r="F32" s="4">
        <f t="shared" si="2"/>
        <v>3.2403113478520105</v>
      </c>
      <c r="G32" s="4">
        <f t="shared" si="3"/>
        <v>2.7118769078466247</v>
      </c>
      <c r="I32" s="4">
        <f t="shared" si="4"/>
        <v>1.0387932674717635</v>
      </c>
    </row>
    <row r="33" spans="1:9" x14ac:dyDescent="0.2">
      <c r="A33" s="4">
        <f>IF('True_Odds_Calculator_3-way'!A34="","",'True_Odds_Calculator_3-way'!A34)</f>
        <v>2.4300000000000002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3.13</v>
      </c>
      <c r="D33" s="4">
        <f t="shared" si="0"/>
        <v>3.9653426944871617E-2</v>
      </c>
      <c r="E33" s="4">
        <f t="shared" si="1"/>
        <v>2.5106399366225078</v>
      </c>
      <c r="F33" s="4">
        <f t="shared" si="2"/>
        <v>3.3849634321826461</v>
      </c>
      <c r="G33" s="4">
        <f t="shared" si="3"/>
        <v>3.2650821361112699</v>
      </c>
      <c r="I33" s="4">
        <f t="shared" si="4"/>
        <v>1.0396534269448716</v>
      </c>
    </row>
    <row r="34" spans="1:9" x14ac:dyDescent="0.2">
      <c r="A34" s="4">
        <f>IF('True_Odds_Calculator_3-way'!A35="","",'True_Odds_Calculator_3-way'!A35)</f>
        <v>4.3600000000000003</v>
      </c>
      <c r="B34" s="4">
        <f>IF('True_Odds_Calculator_3-way'!B35="","",'True_Odds_Calculator_3-way'!B35)</f>
        <v>3.37</v>
      </c>
      <c r="C34" s="4">
        <f>IF('True_Odds_Calculator_3-way'!C35="","",'True_Odds_Calculator_3-way'!C35)</f>
        <v>1.94</v>
      </c>
      <c r="D34" s="4">
        <f t="shared" si="0"/>
        <v>4.1557620735421352E-2</v>
      </c>
      <c r="E34" s="4">
        <f t="shared" si="1"/>
        <v>4.6402580134320157</v>
      </c>
      <c r="F34" s="4">
        <f t="shared" si="2"/>
        <v>3.5350258248986552</v>
      </c>
      <c r="G34" s="4">
        <f t="shared" si="3"/>
        <v>1.9935751964424395</v>
      </c>
      <c r="I34" s="4">
        <f t="shared" si="4"/>
        <v>1.0415576207354214</v>
      </c>
    </row>
    <row r="35" spans="1: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2.78</v>
      </c>
      <c r="C35" s="4">
        <f>IF('True_Odds_Calculator_3-way'!C36="","",'True_Odds_Calculator_3-way'!C36)</f>
        <v>2.89</v>
      </c>
      <c r="D35" s="4">
        <f t="shared" si="0"/>
        <v>5.4165047210630979E-2</v>
      </c>
      <c r="E35" s="4">
        <f t="shared" si="1"/>
        <v>3.0268447225113322</v>
      </c>
      <c r="F35" s="4">
        <f t="shared" si="2"/>
        <v>2.9269102410878856</v>
      </c>
      <c r="G35" s="4">
        <f t="shared" si="3"/>
        <v>3.0490989186953819</v>
      </c>
      <c r="I35" s="4">
        <f t="shared" si="4"/>
        <v>1.054165047210631</v>
      </c>
    </row>
    <row r="36" spans="1:9" x14ac:dyDescent="0.2">
      <c r="A36" s="4">
        <f>IF('True_Odds_Calculator_3-way'!A37="","",'True_Odds_Calculator_3-way'!A37)</f>
        <v>1.46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8.3800000000000008</v>
      </c>
      <c r="D36" s="4">
        <f t="shared" si="0"/>
        <v>6.3330606605705109E-2</v>
      </c>
      <c r="E36" s="4">
        <f t="shared" si="1"/>
        <v>1.5064295059513748</v>
      </c>
      <c r="F36" s="4">
        <f t="shared" si="2"/>
        <v>4.2024371937579472</v>
      </c>
      <c r="G36" s="4">
        <f t="shared" si="3"/>
        <v>10.181066185453098</v>
      </c>
      <c r="I36" s="4">
        <f t="shared" si="4"/>
        <v>1.0633306066057051</v>
      </c>
    </row>
    <row r="37" spans="1:9" x14ac:dyDescent="0.2">
      <c r="A37" s="4">
        <f>IF('True_Odds_Calculator_3-way'!A38="","",'True_Odds_Calculator_3-way'!A38)</f>
        <v>2.06</v>
      </c>
      <c r="B37" s="4">
        <f>IF('True_Odds_Calculator_3-way'!B38="","",'True_Odds_Calculator_3-way'!B38)</f>
        <v>3.09</v>
      </c>
      <c r="C37" s="4">
        <f>IF('True_Odds_Calculator_3-way'!C38="","",'True_Odds_Calculator_3-way'!C38)</f>
        <v>4.25</v>
      </c>
      <c r="D37" s="4">
        <f t="shared" si="0"/>
        <v>4.4355606320197971E-2</v>
      </c>
      <c r="E37" s="4">
        <f t="shared" si="1"/>
        <v>2.1247134960226504</v>
      </c>
      <c r="F37" s="4">
        <f t="shared" si="2"/>
        <v>3.2379289089788372</v>
      </c>
      <c r="G37" s="4">
        <f t="shared" si="3"/>
        <v>4.5349640287769786</v>
      </c>
      <c r="I37" s="4">
        <f t="shared" si="4"/>
        <v>1.044355606320198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4.9400000000000004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1.77</v>
      </c>
      <c r="D40" s="4">
        <f t="shared" si="0"/>
        <v>4.7512946027927327E-2</v>
      </c>
      <c r="E40" s="4">
        <f t="shared" si="1"/>
        <v>5.3593009005717551</v>
      </c>
      <c r="F40" s="4">
        <f t="shared" si="2"/>
        <v>3.783945832811074</v>
      </c>
      <c r="G40" s="4">
        <f t="shared" si="3"/>
        <v>1.821048802135552</v>
      </c>
      <c r="I40" s="4">
        <f t="shared" si="4"/>
        <v>1.0475129460279273</v>
      </c>
    </row>
    <row r="41" spans="1:9" x14ac:dyDescent="0.2">
      <c r="A41" s="4">
        <f>IF('True_Odds_Calculator_3-way'!A40="","",'True_Odds_Calculator_3-way'!A40)</f>
        <v>3.4</v>
      </c>
      <c r="B41" s="4">
        <f>IF('True_Odds_Calculator_3-way'!B40="","",'True_Odds_Calculator_3-way'!B40)</f>
        <v>3.2</v>
      </c>
      <c r="C41" s="4">
        <f>IF('True_Odds_Calculator_3-way'!C40="","",'True_Odds_Calculator_3-way'!C40)</f>
        <v>2.2799999999999998</v>
      </c>
      <c r="D41" s="4">
        <f t="shared" si="0"/>
        <v>4.5214138286893801E-2</v>
      </c>
      <c r="E41" s="4">
        <f t="shared" si="1"/>
        <v>3.5836351028584637</v>
      </c>
      <c r="F41" s="4">
        <f t="shared" si="2"/>
        <v>3.3621512216278742</v>
      </c>
      <c r="G41" s="4">
        <f t="shared" si="3"/>
        <v>2.3611350829991373</v>
      </c>
      <c r="I41" s="4">
        <f t="shared" si="4"/>
        <v>1.0452141382868938</v>
      </c>
    </row>
    <row r="42" spans="1:9" x14ac:dyDescent="0.2">
      <c r="A42" s="4">
        <f>IF('True_Odds_Calculator_3-way'!A41="","",'True_Odds_Calculator_3-way'!A41)</f>
        <v>1.79</v>
      </c>
      <c r="B42" s="4">
        <f>IF('True_Odds_Calculator_3-way'!B41="","",'True_Odds_Calculator_3-way'!B41)</f>
        <v>4.3499999999999996</v>
      </c>
      <c r="C42" s="4">
        <f>IF('True_Odds_Calculator_3-way'!C41="","",'True_Odds_Calculator_3-way'!C41)</f>
        <v>3.84</v>
      </c>
      <c r="D42" s="4">
        <f t="shared" si="0"/>
        <v>4.8960942015026099E-2</v>
      </c>
      <c r="E42" s="4">
        <f t="shared" si="1"/>
        <v>1.8438655107726805</v>
      </c>
      <c r="F42" s="4">
        <f t="shared" si="2"/>
        <v>4.682420814267056</v>
      </c>
      <c r="G42" s="4">
        <f t="shared" si="3"/>
        <v>4.0967429013005381</v>
      </c>
      <c r="I42" s="4">
        <f t="shared" si="4"/>
        <v>1.0489609420150261</v>
      </c>
    </row>
    <row r="43" spans="1:9" x14ac:dyDescent="0.2">
      <c r="A43" s="4">
        <f>IF('True_Odds_Calculator_3-way'!A42="","",'True_Odds_Calculator_3-way'!A42)</f>
        <v>3.04</v>
      </c>
      <c r="B43" s="4">
        <f>IF('True_Odds_Calculator_3-way'!B42="","",'True_Odds_Calculator_3-way'!B42)</f>
        <v>3.18</v>
      </c>
      <c r="C43" s="4">
        <f>IF('True_Odds_Calculator_3-way'!C42="","",'True_Odds_Calculator_3-way'!C42)</f>
        <v>2.5</v>
      </c>
      <c r="D43" s="4">
        <f t="shared" si="0"/>
        <v>4.3412777226083943E-2</v>
      </c>
      <c r="E43" s="4">
        <f t="shared" si="1"/>
        <v>3.1798884249675448</v>
      </c>
      <c r="F43" s="4">
        <f t="shared" si="2"/>
        <v>3.3333946337605971</v>
      </c>
      <c r="G43" s="4">
        <f t="shared" si="3"/>
        <v>2.5938380961920977</v>
      </c>
      <c r="I43" s="4">
        <f t="shared" si="4"/>
        <v>1.0434127772260839</v>
      </c>
    </row>
    <row r="44" spans="1:9" x14ac:dyDescent="0.2">
      <c r="A44" s="4">
        <f>IF('True_Odds_Calculator_3-way'!A43="","",'True_Odds_Calculator_3-way'!A43)</f>
        <v>1.43</v>
      </c>
      <c r="B44" s="4">
        <f>IF('True_Odds_Calculator_3-way'!B43="","",'True_Odds_Calculator_3-way'!B43)</f>
        <v>4.6100000000000003</v>
      </c>
      <c r="C44" s="4">
        <f>IF('True_Odds_Calculator_3-way'!C43="","",'True_Odds_Calculator_3-way'!C43)</f>
        <v>8.65</v>
      </c>
      <c r="D44" s="4">
        <f t="shared" si="0"/>
        <v>3.1827375413196579E-2</v>
      </c>
      <c r="E44" s="4">
        <f t="shared" si="1"/>
        <v>1.452028799997148</v>
      </c>
      <c r="F44" s="4">
        <f t="shared" si="2"/>
        <v>4.8470603518853776</v>
      </c>
      <c r="G44" s="4">
        <f t="shared" si="3"/>
        <v>9.5240080514441736</v>
      </c>
      <c r="I44" s="4">
        <f t="shared" si="4"/>
        <v>1.0318273754131966</v>
      </c>
    </row>
    <row r="45" spans="1:9" x14ac:dyDescent="0.2">
      <c r="A45" s="4">
        <f>IF('True_Odds_Calculator_3-way'!A44="","",'True_Odds_Calculator_3-way'!A44)</f>
        <v>1.61</v>
      </c>
      <c r="B45" s="4">
        <f>IF('True_Odds_Calculator_3-way'!B44="","",'True_Odds_Calculator_3-way'!B44)</f>
        <v>4.32</v>
      </c>
      <c r="C45" s="4">
        <f>IF('True_Odds_Calculator_3-way'!C44="","",'True_Odds_Calculator_3-way'!C44)</f>
        <v>5.54</v>
      </c>
      <c r="D45" s="4">
        <f t="shared" si="0"/>
        <v>3.3104909066296706E-2</v>
      </c>
      <c r="E45" s="4">
        <f t="shared" si="1"/>
        <v>1.6391211195107263</v>
      </c>
      <c r="F45" s="4">
        <f t="shared" si="2"/>
        <v>4.536247781231812</v>
      </c>
      <c r="G45" s="4">
        <f t="shared" si="3"/>
        <v>5.9007338843353221</v>
      </c>
      <c r="I45" s="4">
        <f t="shared" si="4"/>
        <v>1.0331049090662967</v>
      </c>
    </row>
    <row r="46" spans="1:9" x14ac:dyDescent="0.2">
      <c r="A46" s="4">
        <f>IF('True_Odds_Calculator_3-way'!A45="","",'True_Odds_Calculator_3-way'!A45)</f>
        <v>4.09</v>
      </c>
      <c r="B46" s="4">
        <f>IF('True_Odds_Calculator_3-way'!B45="","",'True_Odds_Calculator_3-way'!B45)</f>
        <v>4.07</v>
      </c>
      <c r="C46" s="4">
        <f>IF('True_Odds_Calculator_3-way'!C45="","",'True_Odds_Calculator_3-way'!C45)</f>
        <v>1.85</v>
      </c>
      <c r="D46" s="4">
        <f t="shared" si="0"/>
        <v>3.0739563746898568E-2</v>
      </c>
      <c r="E46" s="4">
        <f t="shared" si="1"/>
        <v>4.2689023191403868</v>
      </c>
      <c r="F46" s="4">
        <f t="shared" si="2"/>
        <v>4.2471190563261692</v>
      </c>
      <c r="G46" s="4">
        <f t="shared" si="3"/>
        <v>1.8857463286799108</v>
      </c>
      <c r="I46" s="4">
        <f t="shared" si="4"/>
        <v>1.0307395637468986</v>
      </c>
    </row>
    <row r="47" spans="1:9" x14ac:dyDescent="0.2">
      <c r="A47" s="4">
        <f>IF('True_Odds_Calculator_3-way'!A46="","",'True_Odds_Calculator_3-way'!A46)</f>
        <v>2.15</v>
      </c>
      <c r="B47" s="4">
        <f>IF('True_Odds_Calculator_3-way'!B46="","",'True_Odds_Calculator_3-way'!B46)</f>
        <v>3.33</v>
      </c>
      <c r="C47" s="4">
        <f>IF('True_Odds_Calculator_3-way'!C46="","",'True_Odds_Calculator_3-way'!C46)</f>
        <v>3.8</v>
      </c>
      <c r="D47" s="4">
        <f t="shared" si="0"/>
        <v>2.8574474106909831E-2</v>
      </c>
      <c r="E47" s="4">
        <f t="shared" si="1"/>
        <v>2.1949489842569232</v>
      </c>
      <c r="F47" s="4">
        <f t="shared" si="2"/>
        <v>3.4390795783015764</v>
      </c>
      <c r="G47" s="4">
        <f t="shared" si="3"/>
        <v>3.9427035278318536</v>
      </c>
      <c r="I47" s="4">
        <f t="shared" si="4"/>
        <v>1.0285744741069098</v>
      </c>
    </row>
    <row r="48" spans="1: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3.93</v>
      </c>
      <c r="C48" s="4">
        <f>IF('True_Odds_Calculator_3-way'!C47="","",'True_Odds_Calculator_3-way'!C47)</f>
        <v>4.78</v>
      </c>
      <c r="D48" s="4">
        <f t="shared" si="0"/>
        <v>3.1839765310971657E-2</v>
      </c>
      <c r="E48" s="4">
        <f t="shared" si="1"/>
        <v>1.7935014027320946</v>
      </c>
      <c r="F48" s="4">
        <f t="shared" si="2"/>
        <v>4.1010554003307078</v>
      </c>
      <c r="G48" s="4">
        <f t="shared" si="3"/>
        <v>5.0354555028342389</v>
      </c>
      <c r="I48" s="4">
        <f t="shared" si="4"/>
        <v>1.0318397653109717</v>
      </c>
    </row>
    <row r="49" spans="1:9" x14ac:dyDescent="0.2">
      <c r="A49" s="4">
        <f>IF('True_Odds_Calculator_3-way'!A48="","",'True_Odds_Calculator_3-way'!A48)</f>
        <v>2.13</v>
      </c>
      <c r="B49" s="4">
        <f>IF('True_Odds_Calculator_3-way'!B48="","",'True_Odds_Calculator_3-way'!B48)</f>
        <v>3.02</v>
      </c>
      <c r="C49" s="4">
        <f>IF('True_Odds_Calculator_3-way'!C48="","",'True_Odds_Calculator_3-way'!C48)</f>
        <v>4.08</v>
      </c>
      <c r="D49" s="4">
        <f t="shared" si="0"/>
        <v>4.5707435105373229E-2</v>
      </c>
      <c r="E49" s="4">
        <f t="shared" si="1"/>
        <v>2.2014418034420489</v>
      </c>
      <c r="F49" s="4">
        <f t="shared" si="2"/>
        <v>3.1656587704341432</v>
      </c>
      <c r="G49" s="4">
        <f t="shared" si="3"/>
        <v>4.3504320427746226</v>
      </c>
      <c r="I49" s="4">
        <f t="shared" si="4"/>
        <v>1.0457074351053732</v>
      </c>
    </row>
    <row r="50" spans="1:9" x14ac:dyDescent="0.2">
      <c r="A50" s="4">
        <f>IF('True_Odds_Calculator_3-way'!A49="","",'True_Odds_Calculator_3-way'!A49)</f>
        <v>2.3199999999999998</v>
      </c>
      <c r="B50" s="4">
        <f>IF('True_Odds_Calculator_3-way'!B49="","",'True_Odds_Calculator_3-way'!B49)</f>
        <v>3.29</v>
      </c>
      <c r="C50" s="4">
        <f>IF('True_Odds_Calculator_3-way'!C49="","",'True_Odds_Calculator_3-way'!C49)</f>
        <v>3.23</v>
      </c>
      <c r="D50" s="4">
        <f t="shared" si="0"/>
        <v>4.4583373759589984E-2</v>
      </c>
      <c r="E50" s="4">
        <f t="shared" si="1"/>
        <v>2.4028448250320062</v>
      </c>
      <c r="F50" s="4">
        <f t="shared" si="2"/>
        <v>3.4591274646608094</v>
      </c>
      <c r="G50" s="4">
        <f t="shared" si="3"/>
        <v>3.3928622478834591</v>
      </c>
      <c r="I50" s="4">
        <f t="shared" si="4"/>
        <v>1.04458337375959</v>
      </c>
    </row>
    <row r="51" spans="1:9" x14ac:dyDescent="0.2">
      <c r="A51" s="4">
        <f>IF('True_Odds_Calculator_3-way'!A50="","",'True_Odds_Calculator_3-way'!A50)</f>
        <v>2.39</v>
      </c>
      <c r="B51" s="4">
        <f>IF('True_Odds_Calculator_3-way'!B50="","",'True_Odds_Calculator_3-way'!B50)</f>
        <v>2.97</v>
      </c>
      <c r="C51" s="4">
        <f>IF('True_Odds_Calculator_3-way'!C50="","",'True_Odds_Calculator_3-way'!C50)</f>
        <v>3.47</v>
      </c>
      <c r="D51" s="4">
        <f t="shared" si="0"/>
        <v>4.3294816581686657E-2</v>
      </c>
      <c r="E51" s="4">
        <f t="shared" si="1"/>
        <v>2.4753796492822877</v>
      </c>
      <c r="F51" s="4">
        <f t="shared" si="2"/>
        <v>3.1030003946080837</v>
      </c>
      <c r="G51" s="4">
        <f t="shared" si="3"/>
        <v>3.6529302393687004</v>
      </c>
      <c r="I51" s="4">
        <f t="shared" si="4"/>
        <v>1.0432948165816867</v>
      </c>
    </row>
    <row r="52" spans="1:9" x14ac:dyDescent="0.2">
      <c r="A52" s="4">
        <f>IF('True_Odds_Calculator_3-way'!A51="","",'True_Odds_Calculator_3-way'!A51)</f>
        <v>1.34</v>
      </c>
      <c r="B52" s="4">
        <f>IF('True_Odds_Calculator_3-way'!B51="","",'True_Odds_Calculator_3-way'!B51)</f>
        <v>5.13</v>
      </c>
      <c r="C52" s="4">
        <f>IF('True_Odds_Calculator_3-way'!C51="","",'True_Odds_Calculator_3-way'!C51)</f>
        <v>9.27</v>
      </c>
      <c r="D52" s="4">
        <f t="shared" si="0"/>
        <v>4.9075295751978665E-2</v>
      </c>
      <c r="E52" s="4">
        <f t="shared" si="1"/>
        <v>1.370031499798829</v>
      </c>
      <c r="F52" s="4">
        <f t="shared" si="2"/>
        <v>5.5999399967203827</v>
      </c>
      <c r="G52" s="4">
        <f t="shared" si="3"/>
        <v>10.926999278779125</v>
      </c>
      <c r="I52" s="4">
        <f t="shared" si="4"/>
        <v>1.0490752957519787</v>
      </c>
    </row>
    <row r="53" spans="1:9" x14ac:dyDescent="0.2">
      <c r="A53" s="4">
        <f>IF('True_Odds_Calculator_3-way'!A52="","",'True_Odds_Calculator_3-way'!A52)</f>
        <v>3.56</v>
      </c>
      <c r="B53" s="4">
        <f>IF('True_Odds_Calculator_3-way'!B52="","",'True_Odds_Calculator_3-way'!B52)</f>
        <v>3.94</v>
      </c>
      <c r="C53" s="4">
        <f>IF('True_Odds_Calculator_3-way'!C52="","",'True_Odds_Calculator_3-way'!C52)</f>
        <v>2.02</v>
      </c>
      <c r="D53" s="4">
        <f t="shared" si="0"/>
        <v>2.9755487953974313E-2</v>
      </c>
      <c r="E53" s="4">
        <f t="shared" si="1"/>
        <v>3.6903040672194662</v>
      </c>
      <c r="F53" s="4">
        <f t="shared" si="2"/>
        <v>4.1002324687533296</v>
      </c>
      <c r="G53" s="4">
        <f t="shared" si="3"/>
        <v>2.0612988687977691</v>
      </c>
      <c r="I53" s="4">
        <f t="shared" si="4"/>
        <v>1.0297554879539743</v>
      </c>
    </row>
    <row r="54" spans="1:9" x14ac:dyDescent="0.2">
      <c r="A54" s="4">
        <f>IF('True_Odds_Calculator_3-way'!A53="","",'True_Odds_Calculator_3-way'!A53)</f>
        <v>2.2799999999999998</v>
      </c>
      <c r="B54" s="4">
        <f>IF('True_Odds_Calculator_3-way'!B53="","",'True_Odds_Calculator_3-way'!B53)</f>
        <v>3.45</v>
      </c>
      <c r="C54" s="4">
        <f>IF('True_Odds_Calculator_3-way'!C53="","",'True_Odds_Calculator_3-way'!C53)</f>
        <v>3.29</v>
      </c>
      <c r="D54" s="4">
        <f t="shared" si="0"/>
        <v>3.2402931472993224E-2</v>
      </c>
      <c r="E54" s="4">
        <f t="shared" si="1"/>
        <v>2.337565418779548</v>
      </c>
      <c r="F54" s="4">
        <f t="shared" si="2"/>
        <v>3.5835345792114857</v>
      </c>
      <c r="G54" s="4">
        <f t="shared" si="3"/>
        <v>3.4112183779565752</v>
      </c>
      <c r="I54" s="4">
        <f t="shared" si="4"/>
        <v>1.0324029314729932</v>
      </c>
    </row>
    <row r="55" spans="1:9" x14ac:dyDescent="0.2">
      <c r="A55" s="4">
        <f>IF('True_Odds_Calculator_3-way'!A54="","",'True_Odds_Calculator_3-way'!A54)</f>
        <v>1.52</v>
      </c>
      <c r="B55" s="4">
        <f>IF('True_Odds_Calculator_3-way'!B54="","",'True_Odds_Calculator_3-way'!B54)</f>
        <v>4.62</v>
      </c>
      <c r="C55" s="4">
        <f>IF('True_Odds_Calculator_3-way'!C54="","",'True_Odds_Calculator_3-way'!C54)</f>
        <v>6.13</v>
      </c>
      <c r="D55" s="4">
        <f t="shared" si="0"/>
        <v>3.7477090323316808E-2</v>
      </c>
      <c r="E55" s="4">
        <f t="shared" si="1"/>
        <v>1.549421014258779</v>
      </c>
      <c r="F55" s="4">
        <f t="shared" si="2"/>
        <v>4.9029737528926116</v>
      </c>
      <c r="G55" s="4">
        <f t="shared" si="3"/>
        <v>6.6383530469347241</v>
      </c>
      <c r="I55" s="4">
        <f t="shared" si="4"/>
        <v>1.0374770903233168</v>
      </c>
    </row>
    <row r="56" spans="1:9" x14ac:dyDescent="0.2">
      <c r="A56" s="4">
        <f>IF('True_Odds_Calculator_3-way'!A55="","",'True_Odds_Calculator_3-way'!A55)</f>
        <v>1.4</v>
      </c>
      <c r="B56" s="4">
        <f>IF('True_Odds_Calculator_3-way'!B55="","",'True_Odds_Calculator_3-way'!B55)</f>
        <v>5.26</v>
      </c>
      <c r="C56" s="4">
        <f>IF('True_Odds_Calculator_3-way'!C55="","",'True_Odds_Calculator_3-way'!C55)</f>
        <v>7.74</v>
      </c>
      <c r="D56" s="4">
        <f t="shared" si="0"/>
        <v>3.3598749135047568E-2</v>
      </c>
      <c r="E56" s="4">
        <f t="shared" si="1"/>
        <v>1.4223008470318612</v>
      </c>
      <c r="F56" s="4">
        <f t="shared" si="2"/>
        <v>5.5892623662437355</v>
      </c>
      <c r="G56" s="4">
        <f t="shared" si="3"/>
        <v>8.4746205573089277</v>
      </c>
      <c r="I56" s="4">
        <f t="shared" si="4"/>
        <v>1.0335987491350476</v>
      </c>
    </row>
    <row r="57" spans="1:9" x14ac:dyDescent="0.2">
      <c r="A57" s="4">
        <f>IF('True_Odds_Calculator_3-way'!A56="","",'True_Odds_Calculator_3-way'!A56)</f>
        <v>2.98</v>
      </c>
      <c r="B57" s="4">
        <f>IF('True_Odds_Calculator_3-way'!B56="","",'True_Odds_Calculator_3-way'!B56)</f>
        <v>3.4</v>
      </c>
      <c r="C57" s="4">
        <f>IF('True_Odds_Calculator_3-way'!C56="","",'True_Odds_Calculator_3-way'!C56)</f>
        <v>2.4500000000000002</v>
      </c>
      <c r="D57" s="4">
        <f t="shared" si="0"/>
        <v>3.7851382163603731E-2</v>
      </c>
      <c r="E57" s="4">
        <f t="shared" si="1"/>
        <v>3.0964225127232807</v>
      </c>
      <c r="F57" s="4">
        <f t="shared" si="2"/>
        <v>3.5523913105698504</v>
      </c>
      <c r="G57" s="4">
        <f t="shared" si="3"/>
        <v>2.5281500794394427</v>
      </c>
      <c r="I57" s="4">
        <f t="shared" si="4"/>
        <v>1.0378513821636037</v>
      </c>
    </row>
    <row r="58" spans="1:9" x14ac:dyDescent="0.2">
      <c r="A58" s="4">
        <f>IF('True_Odds_Calculator_3-way'!A57="","",'True_Odds_Calculator_3-way'!A57)</f>
        <v>1.73</v>
      </c>
      <c r="B58" s="4">
        <f>IF('True_Odds_Calculator_3-way'!B57="","",'True_Odds_Calculator_3-way'!B57)</f>
        <v>3.94</v>
      </c>
      <c r="C58" s="4">
        <f>IF('True_Odds_Calculator_3-way'!C57="","",'True_Odds_Calculator_3-way'!C57)</f>
        <v>4.75</v>
      </c>
      <c r="D58" s="4">
        <f t="shared" si="0"/>
        <v>4.2368104469383328E-2</v>
      </c>
      <c r="E58" s="4">
        <f t="shared" si="1"/>
        <v>1.7733263956402074</v>
      </c>
      <c r="F58" s="4">
        <f t="shared" si="2"/>
        <v>4.1721529589897237</v>
      </c>
      <c r="G58" s="4">
        <f t="shared" si="3"/>
        <v>5.0915559958798235</v>
      </c>
      <c r="I58" s="4">
        <f t="shared" si="4"/>
        <v>1.0423681044693833</v>
      </c>
    </row>
    <row r="59" spans="1:9" x14ac:dyDescent="0.2">
      <c r="A59" s="4">
        <f>IF('True_Odds_Calculator_3-way'!A58="","",'True_Odds_Calculator_3-way'!A58)</f>
        <v>1.91</v>
      </c>
      <c r="B59" s="4">
        <f>IF('True_Odds_Calculator_3-way'!B58="","",'True_Odds_Calculator_3-way'!B58)</f>
        <v>3.67</v>
      </c>
      <c r="C59" s="4">
        <f>IF('True_Odds_Calculator_3-way'!C58="","",'True_Odds_Calculator_3-way'!C58)</f>
        <v>4.08</v>
      </c>
      <c r="D59" s="4">
        <f t="shared" si="0"/>
        <v>4.1137812672467522E-2</v>
      </c>
      <c r="E59" s="4">
        <f t="shared" si="1"/>
        <v>1.9613703973521015</v>
      </c>
      <c r="F59" s="4">
        <f t="shared" si="2"/>
        <v>3.864481001515367</v>
      </c>
      <c r="G59" s="4">
        <f t="shared" si="3"/>
        <v>4.3217932020509577</v>
      </c>
      <c r="I59" s="4">
        <f t="shared" si="4"/>
        <v>1.0411378126724675</v>
      </c>
    </row>
    <row r="60" spans="1:9" x14ac:dyDescent="0.2">
      <c r="A60" s="4">
        <f>IF('True_Odds_Calculator_3-way'!A59="","",'True_Odds_Calculator_3-way'!A59)</f>
        <v>2.4500000000000002</v>
      </c>
      <c r="B60" s="4">
        <f>IF('True_Odds_Calculator_3-way'!B59="","",'True_Odds_Calculator_3-way'!B59)</f>
        <v>3.38</v>
      </c>
      <c r="C60" s="4">
        <f>IF('True_Odds_Calculator_3-way'!C59="","",'True_Odds_Calculator_3-way'!C59)</f>
        <v>2.99</v>
      </c>
      <c r="D60" s="4">
        <f t="shared" si="0"/>
        <v>3.8469414006919944E-2</v>
      </c>
      <c r="E60" s="4">
        <f t="shared" si="1"/>
        <v>2.5294674912458555</v>
      </c>
      <c r="F60" s="4">
        <f t="shared" si="2"/>
        <v>3.5331338152272713</v>
      </c>
      <c r="G60" s="4">
        <f t="shared" si="3"/>
        <v>3.109210819870166</v>
      </c>
      <c r="I60" s="4">
        <f t="shared" si="4"/>
        <v>1.0384694140069199</v>
      </c>
    </row>
    <row r="61" spans="1:9" x14ac:dyDescent="0.2">
      <c r="A61" s="4">
        <f>IF('True_Odds_Calculator_3-way'!A60="","",'True_Odds_Calculator_3-way'!A60)</f>
        <v>3.74</v>
      </c>
      <c r="B61" s="4">
        <f>IF('True_Odds_Calculator_3-way'!B60="","",'True_Odds_Calculator_3-way'!B60)</f>
        <v>3.14</v>
      </c>
      <c r="C61" s="4">
        <f>IF('True_Odds_Calculator_3-way'!C60="","",'True_Odds_Calculator_3-way'!C60)</f>
        <v>2.2599999999999998</v>
      </c>
      <c r="D61" s="4">
        <f t="shared" si="0"/>
        <v>2.8328892830197461E-2</v>
      </c>
      <c r="E61" s="4">
        <f t="shared" si="1"/>
        <v>3.8769199666402692</v>
      </c>
      <c r="F61" s="4">
        <f t="shared" si="2"/>
        <v>3.2359488202071289</v>
      </c>
      <c r="G61" s="4">
        <f t="shared" si="3"/>
        <v>2.3092826298352125</v>
      </c>
      <c r="I61" s="4">
        <f t="shared" si="4"/>
        <v>1.0283288928301975</v>
      </c>
    </row>
    <row r="62" spans="1:9" x14ac:dyDescent="0.2">
      <c r="A62" s="4">
        <f>IF('True_Odds_Calculator_3-way'!A61="","",'True_Odds_Calculator_3-way'!A61)</f>
        <v>1.97</v>
      </c>
      <c r="B62" s="4">
        <f>IF('True_Odds_Calculator_3-way'!B61="","",'True_Odds_Calculator_3-way'!B61)</f>
        <v>3.44</v>
      </c>
      <c r="C62" s="4">
        <f>IF('True_Odds_Calculator_3-way'!C61="","",'True_Odds_Calculator_3-way'!C61)</f>
        <v>4.32</v>
      </c>
      <c r="D62" s="4">
        <f t="shared" si="0"/>
        <v>2.9793369098055633E-2</v>
      </c>
      <c r="E62" s="4">
        <f t="shared" si="1"/>
        <v>2.0093107838321216</v>
      </c>
      <c r="F62" s="4">
        <f t="shared" si="2"/>
        <v>3.5616778247401677</v>
      </c>
      <c r="G62" s="4">
        <f t="shared" si="3"/>
        <v>4.5136465000624924</v>
      </c>
      <c r="I62" s="4">
        <f t="shared" si="4"/>
        <v>1.0297933690980556</v>
      </c>
    </row>
    <row r="63" spans="1:9" x14ac:dyDescent="0.2">
      <c r="A63" s="4">
        <f>IF('True_Odds_Calculator_3-way'!A62="","",'True_Odds_Calculator_3-way'!A62)</f>
        <v>2.59</v>
      </c>
      <c r="B63" s="4">
        <f>IF('True_Odds_Calculator_3-way'!B62="","",'True_Odds_Calculator_3-way'!B62)</f>
        <v>3.11</v>
      </c>
      <c r="C63" s="4">
        <f>IF('True_Odds_Calculator_3-way'!C62="","",'True_Odds_Calculator_3-way'!C62)</f>
        <v>3.14</v>
      </c>
      <c r="D63" s="4">
        <f t="shared" si="0"/>
        <v>2.6115132040132494E-2</v>
      </c>
      <c r="E63" s="4">
        <f t="shared" si="1"/>
        <v>2.6497412354640288</v>
      </c>
      <c r="F63" s="4">
        <f t="shared" si="2"/>
        <v>3.1965388966539812</v>
      </c>
      <c r="G63" s="4">
        <f t="shared" si="3"/>
        <v>3.2282401951720425</v>
      </c>
      <c r="I63" s="4">
        <f t="shared" si="4"/>
        <v>1.0261151320401325</v>
      </c>
    </row>
    <row r="64" spans="1:9" x14ac:dyDescent="0.2">
      <c r="A64" s="4">
        <f>IF('True_Odds_Calculator_3-way'!A63="","",'True_Odds_Calculator_3-way'!A63)</f>
        <v>3.25</v>
      </c>
      <c r="B64" s="4">
        <f>IF('True_Odds_Calculator_3-way'!B63="","",'True_Odds_Calculator_3-way'!B63)</f>
        <v>3.51</v>
      </c>
      <c r="C64" s="4">
        <f>IF('True_Odds_Calculator_3-way'!C63="","",'True_Odds_Calculator_3-way'!C63)</f>
        <v>2.29</v>
      </c>
      <c r="D64" s="4">
        <f t="shared" si="0"/>
        <v>2.927381530001627E-2</v>
      </c>
      <c r="E64" s="4">
        <f t="shared" si="1"/>
        <v>3.3564439124201386</v>
      </c>
      <c r="F64" s="4">
        <f t="shared" si="2"/>
        <v>3.6344823428338886</v>
      </c>
      <c r="G64" s="4">
        <f t="shared" si="3"/>
        <v>2.3423412046975631</v>
      </c>
      <c r="I64" s="4">
        <f t="shared" si="4"/>
        <v>1.0292738153000163</v>
      </c>
    </row>
    <row r="65" spans="1:9" x14ac:dyDescent="0.2">
      <c r="A65" s="4">
        <f>IF('True_Odds_Calculator_3-way'!A64="","",'True_Odds_Calculator_3-way'!A64)</f>
        <v>2.89</v>
      </c>
      <c r="B65" s="4">
        <f>IF('True_Odds_Calculator_3-way'!B64="","",'True_Odds_Calculator_3-way'!B64)</f>
        <v>3.16</v>
      </c>
      <c r="C65" s="4">
        <f>IF('True_Odds_Calculator_3-way'!C64="","",'True_Odds_Calculator_3-way'!C64)</f>
        <v>2.74</v>
      </c>
      <c r="D65" s="4">
        <f t="shared" si="0"/>
        <v>2.7439961097841303E-2</v>
      </c>
      <c r="E65" s="4">
        <f t="shared" si="1"/>
        <v>2.9684679754209959</v>
      </c>
      <c r="F65" s="4">
        <f t="shared" si="2"/>
        <v>3.2540532873822623</v>
      </c>
      <c r="G65" s="4">
        <f t="shared" si="3"/>
        <v>2.8104346383245349</v>
      </c>
      <c r="I65" s="4">
        <f t="shared" si="4"/>
        <v>1.0274399610978413</v>
      </c>
    </row>
    <row r="66" spans="1:9" x14ac:dyDescent="0.2">
      <c r="A66" s="4">
        <f>IF('True_Odds_Calculator_3-way'!A65="","",'True_Odds_Calculator_3-way'!A65)</f>
        <v>2.31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3.32</v>
      </c>
      <c r="D66" s="4">
        <f t="shared" si="0"/>
        <v>3.8983300958029155E-2</v>
      </c>
      <c r="E66" s="4">
        <f t="shared" si="1"/>
        <v>2.3814853843275801</v>
      </c>
      <c r="F66" s="4">
        <f t="shared" si="2"/>
        <v>3.4260230727994618</v>
      </c>
      <c r="G66" s="4">
        <f t="shared" si="3"/>
        <v>3.4696875958630558</v>
      </c>
      <c r="I66" s="4">
        <f t="shared" si="4"/>
        <v>1.0389833009580292</v>
      </c>
    </row>
    <row r="67" spans="1:9" x14ac:dyDescent="0.2">
      <c r="A67" s="4">
        <f>IF('True_Odds_Calculator_3-way'!A66="","",'True_Odds_Calculator_3-way'!A66)</f>
        <v>2.6</v>
      </c>
      <c r="B67" s="4">
        <f>IF('True_Odds_Calculator_3-way'!B66="","",'True_Odds_Calculator_3-way'!B66)</f>
        <v>3.12</v>
      </c>
      <c r="C67" s="4">
        <f>IF('True_Odds_Calculator_3-way'!C66="","",'True_Odds_Calculator_3-way'!C66)</f>
        <v>3</v>
      </c>
      <c r="D67" s="4">
        <f t="shared" ref="D67:D130" si="5">IF(A67="","",((1/A67)+(1/B67)+(1/C67))-1)</f>
        <v>3.8461538461538325E-2</v>
      </c>
      <c r="E67" s="4">
        <f t="shared" ref="E67:E130" si="6">IF(A67="","",(3*A67)/(3-($D67*A67)))</f>
        <v>2.6896551724137931</v>
      </c>
      <c r="F67" s="4">
        <f t="shared" ref="F67:F130" si="7">IF(B67="","",(3*B67)/(3-($D67*B67)))</f>
        <v>3.2499999999999996</v>
      </c>
      <c r="G67" s="4">
        <f t="shared" ref="G67:G130" si="8">IF(C67="","",(3*C67)/(3-($D67*C67)))</f>
        <v>3.1199999999999997</v>
      </c>
      <c r="I67" s="4">
        <f t="shared" ref="I67:I130" si="9">IF(A67="","",D67+1)</f>
        <v>1.0384615384615383</v>
      </c>
    </row>
    <row r="68" spans="1:9" x14ac:dyDescent="0.2">
      <c r="A68" s="4">
        <f>IF('True_Odds_Calculator_3-way'!A67="","",'True_Odds_Calculator_3-way'!A67)</f>
        <v>6.35</v>
      </c>
      <c r="B68" s="4">
        <f>IF('True_Odds_Calculator_3-way'!B67="","",'True_Odds_Calculator_3-way'!B67)</f>
        <v>3.97</v>
      </c>
      <c r="C68" s="4">
        <f>IF('True_Odds_Calculator_3-way'!C67="","",'True_Odds_Calculator_3-way'!C67)</f>
        <v>1.57</v>
      </c>
      <c r="D68" s="4">
        <f t="shared" si="5"/>
        <v>4.6312158885608579E-2</v>
      </c>
      <c r="E68" s="4">
        <f t="shared" si="6"/>
        <v>7.040125188881702</v>
      </c>
      <c r="F68" s="4">
        <f t="shared" si="7"/>
        <v>4.2291920557824136</v>
      </c>
      <c r="G68" s="4">
        <f t="shared" si="8"/>
        <v>1.6089967662668929</v>
      </c>
      <c r="I68" s="4">
        <f t="shared" si="9"/>
        <v>1.0463121588856086</v>
      </c>
    </row>
    <row r="69" spans="1:9" x14ac:dyDescent="0.2">
      <c r="A69" s="4">
        <f>IF('True_Odds_Calculator_3-way'!A68="","",'True_Odds_Calculator_3-way'!A68)</f>
        <v>1.58</v>
      </c>
      <c r="B69" s="4">
        <f>IF('True_Odds_Calculator_3-way'!B68="","",'True_Odds_Calculator_3-way'!B68)</f>
        <v>3.57</v>
      </c>
      <c r="C69" s="4">
        <f>IF('True_Odds_Calculator_3-way'!C68="","",'True_Odds_Calculator_3-way'!C68)</f>
        <v>6.7</v>
      </c>
      <c r="D69" s="4">
        <f t="shared" si="5"/>
        <v>6.2277168566273966E-2</v>
      </c>
      <c r="E69" s="4">
        <f t="shared" si="6"/>
        <v>1.6335803048322401</v>
      </c>
      <c r="F69" s="4">
        <f t="shared" si="7"/>
        <v>3.8557488976147112</v>
      </c>
      <c r="G69" s="4">
        <f t="shared" si="8"/>
        <v>7.7824236591704397</v>
      </c>
      <c r="I69" s="4">
        <f t="shared" si="9"/>
        <v>1.062277168566274</v>
      </c>
    </row>
    <row r="70" spans="1:9" x14ac:dyDescent="0.2">
      <c r="A70" s="4">
        <f>IF('True_Odds_Calculator_3-way'!A69="","",'True_Odds_Calculator_3-way'!A69)</f>
        <v>1.9</v>
      </c>
      <c r="B70" s="4">
        <f>IF('True_Odds_Calculator_3-way'!B69="","",'True_Odds_Calculator_3-way'!B69)</f>
        <v>3.39</v>
      </c>
      <c r="C70" s="4">
        <f>IF('True_Odds_Calculator_3-way'!C69="","",'True_Odds_Calculator_3-way'!C69)</f>
        <v>4.2300000000000004</v>
      </c>
      <c r="D70" s="4">
        <f t="shared" si="5"/>
        <v>5.7707659596490046E-2</v>
      </c>
      <c r="E70" s="4">
        <f t="shared" si="6"/>
        <v>1.9720757896321621</v>
      </c>
      <c r="F70" s="4">
        <f t="shared" si="7"/>
        <v>3.6264816163111226</v>
      </c>
      <c r="G70" s="4">
        <f t="shared" si="8"/>
        <v>4.604672033206521</v>
      </c>
      <c r="I70" s="4">
        <f t="shared" si="9"/>
        <v>1.05770765959649</v>
      </c>
    </row>
    <row r="71" spans="1:9" x14ac:dyDescent="0.2">
      <c r="A71" s="4">
        <f>IF('True_Odds_Calculator_3-way'!A70="","",'True_Odds_Calculator_3-way'!A70)</f>
        <v>3.56</v>
      </c>
      <c r="B71" s="4">
        <f>IF('True_Odds_Calculator_3-way'!B70="","",'True_Odds_Calculator_3-way'!B70)</f>
        <v>3.06</v>
      </c>
      <c r="C71" s="4">
        <f>IF('True_Odds_Calculator_3-way'!C70="","",'True_Odds_Calculator_3-way'!C70)</f>
        <v>2.29</v>
      </c>
      <c r="D71" s="4">
        <f t="shared" si="5"/>
        <v>4.4377484732832873E-2</v>
      </c>
      <c r="E71" s="4">
        <f t="shared" si="6"/>
        <v>3.757895599449343</v>
      </c>
      <c r="F71" s="4">
        <f t="shared" si="7"/>
        <v>3.2050779644014185</v>
      </c>
      <c r="G71" s="4">
        <f t="shared" si="8"/>
        <v>2.3702932411183166</v>
      </c>
      <c r="I71" s="4">
        <f t="shared" si="9"/>
        <v>1.0443774847328329</v>
      </c>
    </row>
    <row r="72" spans="1:9" x14ac:dyDescent="0.2">
      <c r="A72" s="4">
        <f>IF('True_Odds_Calculator_3-way'!A71="","",'True_Odds_Calculator_3-way'!A71)</f>
        <v>3.96</v>
      </c>
      <c r="B72" s="4">
        <f>IF('True_Odds_Calculator_3-way'!B71="","",'True_Odds_Calculator_3-way'!B71)</f>
        <v>3.57</v>
      </c>
      <c r="C72" s="4">
        <f>IF('True_Odds_Calculator_3-way'!C71="","",'True_Odds_Calculator_3-way'!C71)</f>
        <v>1.94</v>
      </c>
      <c r="D72" s="4">
        <f t="shared" si="5"/>
        <v>4.8101214868952802E-2</v>
      </c>
      <c r="E72" s="4">
        <f t="shared" si="6"/>
        <v>4.2284815302242214</v>
      </c>
      <c r="F72" s="4">
        <f t="shared" si="7"/>
        <v>3.786755576959612</v>
      </c>
      <c r="G72" s="4">
        <f t="shared" si="8"/>
        <v>2.0022818835848057</v>
      </c>
      <c r="I72" s="4">
        <f t="shared" si="9"/>
        <v>1.0481012148689528</v>
      </c>
    </row>
    <row r="73" spans="1:9" x14ac:dyDescent="0.2">
      <c r="A73" s="4">
        <f>IF('True_Odds_Calculator_3-way'!A72="","",'True_Odds_Calculator_3-way'!A72)</f>
        <v>5.82</v>
      </c>
      <c r="B73" s="4">
        <f>IF('True_Odds_Calculator_3-way'!B72="","",'True_Odds_Calculator_3-way'!B72)</f>
        <v>4.88</v>
      </c>
      <c r="C73" s="4">
        <f>IF('True_Odds_Calculator_3-way'!C72="","",'True_Odds_Calculator_3-way'!C72)</f>
        <v>1.48</v>
      </c>
      <c r="D73" s="4">
        <f t="shared" si="5"/>
        <v>5.2415014304485252E-2</v>
      </c>
      <c r="E73" s="4">
        <f t="shared" si="6"/>
        <v>6.4787973346441996</v>
      </c>
      <c r="F73" s="4">
        <f t="shared" si="7"/>
        <v>5.3348594914671423</v>
      </c>
      <c r="G73" s="4">
        <f t="shared" si="8"/>
        <v>1.5192858043356479</v>
      </c>
      <c r="I73" s="4">
        <f t="shared" si="9"/>
        <v>1.0524150143044853</v>
      </c>
    </row>
    <row r="74" spans="1:9" x14ac:dyDescent="0.2">
      <c r="A74" s="4">
        <f>IF('True_Odds_Calculator_3-way'!A73="","",'True_Odds_Calculator_3-way'!A73)</f>
        <v>1.67</v>
      </c>
      <c r="B74" s="4">
        <f>IF('True_Odds_Calculator_3-way'!B73="","",'True_Odds_Calculator_3-way'!B73)</f>
        <v>4.21</v>
      </c>
      <c r="C74" s="4">
        <f>IF('True_Odds_Calculator_3-way'!C73="","",'True_Odds_Calculator_3-way'!C73)</f>
        <v>4.6900000000000004</v>
      </c>
      <c r="D74" s="4">
        <f t="shared" si="5"/>
        <v>4.95517026256731E-2</v>
      </c>
      <c r="E74" s="4">
        <f t="shared" si="6"/>
        <v>1.7173716023964465</v>
      </c>
      <c r="F74" s="4">
        <f t="shared" si="7"/>
        <v>4.5246318400375642</v>
      </c>
      <c r="G74" s="4">
        <f t="shared" si="8"/>
        <v>5.0838225234082755</v>
      </c>
      <c r="I74" s="4">
        <f t="shared" si="9"/>
        <v>1.0495517026256731</v>
      </c>
    </row>
    <row r="75" spans="1:9" x14ac:dyDescent="0.2">
      <c r="A75" s="4">
        <f>IF('True_Odds_Calculator_3-way'!A74="","",'True_Odds_Calculator_3-way'!A74)</f>
        <v>6.97</v>
      </c>
      <c r="B75" s="4">
        <f>IF('True_Odds_Calculator_3-way'!B74="","",'True_Odds_Calculator_3-way'!B74)</f>
        <v>4.6500000000000004</v>
      </c>
      <c r="C75" s="4">
        <f>IF('True_Odds_Calculator_3-way'!C74="","",'True_Odds_Calculator_3-way'!C74)</f>
        <v>1.44</v>
      </c>
      <c r="D75" s="4">
        <f t="shared" si="5"/>
        <v>5.2970230840828414E-2</v>
      </c>
      <c r="E75" s="4">
        <f t="shared" si="6"/>
        <v>7.9481602332448924</v>
      </c>
      <c r="F75" s="4">
        <f t="shared" si="7"/>
        <v>5.0659326107108207</v>
      </c>
      <c r="G75" s="4">
        <f t="shared" si="8"/>
        <v>1.4775682223131192</v>
      </c>
      <c r="I75" s="4">
        <f t="shared" si="9"/>
        <v>1.0529702308408284</v>
      </c>
    </row>
    <row r="76" spans="1:9" x14ac:dyDescent="0.2">
      <c r="A76" s="4">
        <f>IF('True_Odds_Calculator_3-way'!A75="","",'True_Odds_Calculator_3-way'!A75)</f>
        <v>2.04</v>
      </c>
      <c r="B76" s="4">
        <f>IF('True_Odds_Calculator_3-way'!B75="","",'True_Odds_Calculator_3-way'!B75)</f>
        <v>3.85</v>
      </c>
      <c r="C76" s="4">
        <f>IF('True_Odds_Calculator_3-way'!C75="","",'True_Odds_Calculator_3-way'!C75)</f>
        <v>3.38</v>
      </c>
      <c r="D76" s="4">
        <f t="shared" si="5"/>
        <v>4.5794326337312619E-2</v>
      </c>
      <c r="E76" s="4">
        <f t="shared" si="6"/>
        <v>2.1055676762378339</v>
      </c>
      <c r="F76" s="4">
        <f t="shared" si="7"/>
        <v>4.0903896882986679</v>
      </c>
      <c r="G76" s="4">
        <f t="shared" si="8"/>
        <v>3.5638780792542124</v>
      </c>
      <c r="I76" s="4">
        <f t="shared" si="9"/>
        <v>1.0457943263373126</v>
      </c>
    </row>
    <row r="77" spans="1:9" x14ac:dyDescent="0.2">
      <c r="A77" s="4">
        <f>IF('True_Odds_Calculator_3-way'!A76="","",'True_Odds_Calculator_3-way'!A76)</f>
        <v>2.19</v>
      </c>
      <c r="B77" s="4">
        <f>IF('True_Odds_Calculator_3-way'!B76="","",'True_Odds_Calculator_3-way'!B76)</f>
        <v>3.68</v>
      </c>
      <c r="C77" s="4">
        <f>IF('True_Odds_Calculator_3-way'!C76="","",'True_Odds_Calculator_3-way'!C76)</f>
        <v>3.15</v>
      </c>
      <c r="D77" s="4">
        <f t="shared" si="5"/>
        <v>4.5820452461310168E-2</v>
      </c>
      <c r="E77" s="4">
        <f t="shared" si="6"/>
        <v>2.2657881912772466</v>
      </c>
      <c r="F77" s="4">
        <f t="shared" si="7"/>
        <v>3.8991577020194268</v>
      </c>
      <c r="G77" s="4">
        <f t="shared" si="8"/>
        <v>3.3092110237164762</v>
      </c>
      <c r="I77" s="4">
        <f t="shared" si="9"/>
        <v>1.0458204524613102</v>
      </c>
    </row>
    <row r="78" spans="1: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3.54</v>
      </c>
      <c r="C78" s="4">
        <f>IF('True_Odds_Calculator_3-way'!C77="","",'True_Odds_Calculator_3-way'!C77)</f>
        <v>3.88</v>
      </c>
      <c r="D78" s="4">
        <f t="shared" si="5"/>
        <v>2.8022712517881798E-2</v>
      </c>
      <c r="E78" s="4">
        <f t="shared" si="6"/>
        <v>2.0900215159330728</v>
      </c>
      <c r="F78" s="4">
        <f t="shared" si="7"/>
        <v>3.6610595259559244</v>
      </c>
      <c r="G78" s="4">
        <f t="shared" si="8"/>
        <v>4.0259098768656507</v>
      </c>
      <c r="I78" s="4">
        <f t="shared" si="9"/>
        <v>1.0280227125178818</v>
      </c>
    </row>
    <row r="79" spans="1:9" x14ac:dyDescent="0.2">
      <c r="A79" s="4">
        <f>IF('True_Odds_Calculator_3-way'!A78="","",'True_Odds_Calculator_3-way'!A78)</f>
        <v>1.61</v>
      </c>
      <c r="B79" s="4">
        <f>IF('True_Odds_Calculator_3-way'!B78="","",'True_Odds_Calculator_3-way'!B78)</f>
        <v>4.01</v>
      </c>
      <c r="C79" s="4">
        <f>IF('True_Odds_Calculator_3-way'!C78="","",'True_Odds_Calculator_3-way'!C78)</f>
        <v>6.16</v>
      </c>
      <c r="D79" s="4">
        <f t="shared" si="5"/>
        <v>3.2832233363513819E-2</v>
      </c>
      <c r="E79" s="4">
        <f t="shared" si="6"/>
        <v>1.6388769549767364</v>
      </c>
      <c r="F79" s="4">
        <f t="shared" si="7"/>
        <v>4.1940594527184443</v>
      </c>
      <c r="G79" s="4">
        <f t="shared" si="8"/>
        <v>6.6052997091887669</v>
      </c>
      <c r="I79" s="4">
        <f t="shared" si="9"/>
        <v>1.0328322333635138</v>
      </c>
    </row>
    <row r="80" spans="1:9" x14ac:dyDescent="0.2">
      <c r="A80" s="4">
        <f>IF('True_Odds_Calculator_3-way'!A79="","",'True_Odds_Calculator_3-way'!A79)</f>
        <v>1.49</v>
      </c>
      <c r="B80" s="4">
        <f>IF('True_Odds_Calculator_3-way'!B79="","",'True_Odds_Calculator_3-way'!B79)</f>
        <v>4.63</v>
      </c>
      <c r="C80" s="4">
        <f>IF('True_Odds_Calculator_3-way'!C79="","",'True_Odds_Calculator_3-way'!C79)</f>
        <v>7</v>
      </c>
      <c r="D80" s="4">
        <f t="shared" si="5"/>
        <v>2.9980803836747727E-2</v>
      </c>
      <c r="E80" s="4">
        <f t="shared" si="6"/>
        <v>1.5125221596497054</v>
      </c>
      <c r="F80" s="4">
        <f t="shared" si="7"/>
        <v>4.8546253292317596</v>
      </c>
      <c r="G80" s="4">
        <f t="shared" si="8"/>
        <v>7.5265192250744235</v>
      </c>
      <c r="I80" s="4">
        <f t="shared" si="9"/>
        <v>1.0299808038367477</v>
      </c>
    </row>
    <row r="81" spans="1: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4.3</v>
      </c>
      <c r="C81" s="4">
        <f>IF('True_Odds_Calculator_3-way'!C80="","",'True_Odds_Calculator_3-way'!C80)</f>
        <v>6.42</v>
      </c>
      <c r="D81" s="4">
        <f t="shared" si="5"/>
        <v>2.9347020435914084E-2</v>
      </c>
      <c r="E81" s="4">
        <f t="shared" si="6"/>
        <v>1.5841752278485852</v>
      </c>
      <c r="F81" s="4">
        <f t="shared" si="7"/>
        <v>4.4888179180147416</v>
      </c>
      <c r="G81" s="4">
        <f t="shared" si="8"/>
        <v>6.8502112389290426</v>
      </c>
      <c r="I81" s="4">
        <f t="shared" si="9"/>
        <v>1.0293470204359141</v>
      </c>
    </row>
    <row r="82" spans="1:9" x14ac:dyDescent="0.2">
      <c r="A82" s="4">
        <f>IF('True_Odds_Calculator_3-way'!A81="","",'True_Odds_Calculator_3-way'!A81)</f>
        <v>2.64</v>
      </c>
      <c r="B82" s="4">
        <f>IF('True_Odds_Calculator_3-way'!B81="","",'True_Odds_Calculator_3-way'!B81)</f>
        <v>3.26</v>
      </c>
      <c r="C82" s="4">
        <f>IF('True_Odds_Calculator_3-way'!C81="","",'True_Odds_Calculator_3-way'!C81)</f>
        <v>2.92</v>
      </c>
      <c r="D82" s="4">
        <f t="shared" si="5"/>
        <v>2.8002098470204961E-2</v>
      </c>
      <c r="E82" s="4">
        <f t="shared" si="6"/>
        <v>2.7066980379902437</v>
      </c>
      <c r="F82" s="4">
        <f t="shared" si="7"/>
        <v>3.3623116015350161</v>
      </c>
      <c r="G82" s="4">
        <f t="shared" si="8"/>
        <v>3.0018156127406321</v>
      </c>
      <c r="I82" s="4">
        <f t="shared" si="9"/>
        <v>1.028002098470205</v>
      </c>
    </row>
    <row r="83" spans="1:9" x14ac:dyDescent="0.2">
      <c r="A83" s="4">
        <f>IF('True_Odds_Calculator_3-way'!A82="","",'True_Odds_Calculator_3-way'!A82)</f>
        <v>1.99</v>
      </c>
      <c r="B83" s="4">
        <f>IF('True_Odds_Calculator_3-way'!B82="","",'True_Odds_Calculator_3-way'!B82)</f>
        <v>3.57</v>
      </c>
      <c r="C83" s="4">
        <f>IF('True_Odds_Calculator_3-way'!C82="","",'True_Odds_Calculator_3-way'!C82)</f>
        <v>4.07</v>
      </c>
      <c r="D83" s="4">
        <f t="shared" si="5"/>
        <v>2.8324853332243105E-2</v>
      </c>
      <c r="E83" s="4">
        <f t="shared" si="6"/>
        <v>2.0281057118984323</v>
      </c>
      <c r="F83" s="4">
        <f t="shared" si="7"/>
        <v>3.6945299526583453</v>
      </c>
      <c r="G83" s="4">
        <f t="shared" si="8"/>
        <v>4.2326496551339829</v>
      </c>
      <c r="I83" s="4">
        <f t="shared" si="9"/>
        <v>1.0283248533322431</v>
      </c>
    </row>
    <row r="84" spans="1:9" x14ac:dyDescent="0.2">
      <c r="A84" s="4">
        <f>IF('True_Odds_Calculator_3-way'!A83="","",'True_Odds_Calculator_3-way'!A83)</f>
        <v>1.9</v>
      </c>
      <c r="B84" s="4">
        <f>IF('True_Odds_Calculator_3-way'!B83="","",'True_Odds_Calculator_3-way'!B83)</f>
        <v>3.75</v>
      </c>
      <c r="C84" s="4">
        <f>IF('True_Odds_Calculator_3-way'!C83="","",'True_Odds_Calculator_3-way'!C83)</f>
        <v>4.22</v>
      </c>
      <c r="D84" s="4">
        <f t="shared" si="5"/>
        <v>2.9949280784900667E-2</v>
      </c>
      <c r="E84" s="4">
        <f t="shared" si="6"/>
        <v>1.936735767426381</v>
      </c>
      <c r="F84" s="4">
        <f t="shared" si="7"/>
        <v>3.8958472801088386</v>
      </c>
      <c r="G84" s="4">
        <f t="shared" si="8"/>
        <v>4.4056020904051385</v>
      </c>
      <c r="I84" s="4">
        <f t="shared" si="9"/>
        <v>1.0299492807849007</v>
      </c>
    </row>
    <row r="85" spans="1:9" x14ac:dyDescent="0.2">
      <c r="A85" s="4">
        <f>IF('True_Odds_Calculator_3-way'!A84="","",'True_Odds_Calculator_3-way'!A84)</f>
        <v>1.63</v>
      </c>
      <c r="B85" s="4">
        <f>IF('True_Odds_Calculator_3-way'!B84="","",'True_Odds_Calculator_3-way'!B84)</f>
        <v>4.07</v>
      </c>
      <c r="C85" s="4">
        <f>IF('True_Odds_Calculator_3-way'!C84="","",'True_Odds_Calculator_3-way'!C84)</f>
        <v>5.91</v>
      </c>
      <c r="D85" s="4">
        <f t="shared" si="5"/>
        <v>2.8401915948239598E-2</v>
      </c>
      <c r="E85" s="4">
        <f t="shared" si="6"/>
        <v>1.6555479317078587</v>
      </c>
      <c r="F85" s="4">
        <f t="shared" si="7"/>
        <v>4.2331099057302675</v>
      </c>
      <c r="G85" s="4">
        <f t="shared" si="8"/>
        <v>6.2602734053726135</v>
      </c>
      <c r="I85" s="4">
        <f t="shared" si="9"/>
        <v>1.0284019159482396</v>
      </c>
    </row>
    <row r="86" spans="1:9" x14ac:dyDescent="0.2">
      <c r="A86" s="4">
        <f>IF('True_Odds_Calculator_3-way'!A85="","",'True_Odds_Calculator_3-way'!A85)</f>
        <v>1.69</v>
      </c>
      <c r="B86" s="4">
        <f>IF('True_Odds_Calculator_3-way'!B85="","",'True_Odds_Calculator_3-way'!B85)</f>
        <v>3.73</v>
      </c>
      <c r="C86" s="4">
        <f>IF('True_Odds_Calculator_3-way'!C85="","",'True_Odds_Calculator_3-way'!C85)</f>
        <v>5.85</v>
      </c>
      <c r="D86" s="4">
        <f t="shared" si="5"/>
        <v>3.0752662016840349E-2</v>
      </c>
      <c r="E86" s="4">
        <f t="shared" si="6"/>
        <v>1.7197937054705037</v>
      </c>
      <c r="F86" s="4">
        <f t="shared" si="7"/>
        <v>3.8782895411447571</v>
      </c>
      <c r="G86" s="4">
        <f t="shared" si="8"/>
        <v>6.2231903558774819</v>
      </c>
      <c r="I86" s="4">
        <f t="shared" si="9"/>
        <v>1.0307526620168403</v>
      </c>
    </row>
    <row r="87" spans="1:9" x14ac:dyDescent="0.2">
      <c r="A87" s="4">
        <f>IF('True_Odds_Calculator_3-way'!A86="","",'True_Odds_Calculator_3-way'!A86)</f>
        <v>3.67</v>
      </c>
      <c r="B87" s="4">
        <f>IF('True_Odds_Calculator_3-way'!B86="","",'True_Odds_Calculator_3-way'!B86)</f>
        <v>3.26</v>
      </c>
      <c r="C87" s="4">
        <f>IF('True_Odds_Calculator_3-way'!C86="","",'True_Odds_Calculator_3-way'!C86)</f>
        <v>2.15</v>
      </c>
      <c r="D87" s="4">
        <f t="shared" si="5"/>
        <v>4.4344309360133671E-2</v>
      </c>
      <c r="E87" s="4">
        <f t="shared" si="6"/>
        <v>3.8805093750329993</v>
      </c>
      <c r="F87" s="4">
        <f t="shared" si="7"/>
        <v>3.4250442615740297</v>
      </c>
      <c r="G87" s="4">
        <f t="shared" si="8"/>
        <v>2.2205699079159054</v>
      </c>
      <c r="I87" s="4">
        <f t="shared" si="9"/>
        <v>1.0443443093601337</v>
      </c>
    </row>
    <row r="88" spans="1:9" x14ac:dyDescent="0.2">
      <c r="A88" s="4">
        <f>IF('True_Odds_Calculator_3-way'!A87="","",'True_Odds_Calculator_3-way'!A87)</f>
        <v>3.61</v>
      </c>
      <c r="B88" s="4">
        <f>IF('True_Odds_Calculator_3-way'!B87="","",'True_Odds_Calculator_3-way'!B87)</f>
        <v>3.24</v>
      </c>
      <c r="C88" s="4">
        <f>IF('True_Odds_Calculator_3-way'!C87="","",'True_Odds_Calculator_3-way'!C87)</f>
        <v>2.1800000000000002</v>
      </c>
      <c r="D88" s="4">
        <f t="shared" si="5"/>
        <v>4.4365881888224656E-2</v>
      </c>
      <c r="E88" s="4">
        <f t="shared" si="6"/>
        <v>3.8135962515764001</v>
      </c>
      <c r="F88" s="4">
        <f t="shared" si="7"/>
        <v>3.403058044985193</v>
      </c>
      <c r="G88" s="4">
        <f t="shared" si="8"/>
        <v>2.2526227730105752</v>
      </c>
      <c r="I88" s="4">
        <f t="shared" si="9"/>
        <v>1.0443658818882247</v>
      </c>
    </row>
    <row r="89" spans="1:9" x14ac:dyDescent="0.2">
      <c r="A89" s="4">
        <f>IF('True_Odds_Calculator_3-way'!A88="","",'True_Odds_Calculator_3-way'!A88)</f>
        <v>2.33</v>
      </c>
      <c r="B89" s="4">
        <f>IF('True_Odds_Calculator_3-way'!B88="","",'True_Odds_Calculator_3-way'!B88)</f>
        <v>3.51</v>
      </c>
      <c r="C89" s="4">
        <f>IF('True_Odds_Calculator_3-way'!C88="","",'True_Odds_Calculator_3-way'!C88)</f>
        <v>3.08</v>
      </c>
      <c r="D89" s="4">
        <f t="shared" si="5"/>
        <v>3.8760158931832711E-2</v>
      </c>
      <c r="E89" s="4">
        <f t="shared" si="6"/>
        <v>2.4023187389242344</v>
      </c>
      <c r="F89" s="4">
        <f t="shared" si="7"/>
        <v>3.6767378016027346</v>
      </c>
      <c r="G89" s="4">
        <f t="shared" si="8"/>
        <v>3.2076442350221344</v>
      </c>
      <c r="I89" s="4">
        <f t="shared" si="9"/>
        <v>1.0387601589318327</v>
      </c>
    </row>
    <row r="90" spans="1:9" x14ac:dyDescent="0.2">
      <c r="A90" s="4">
        <f>IF('True_Odds_Calculator_3-way'!A89="","",'True_Odds_Calculator_3-way'!A89)</f>
        <v>2.12</v>
      </c>
      <c r="B90" s="4">
        <f>IF('True_Odds_Calculator_3-way'!B89="","",'True_Odds_Calculator_3-way'!B89)</f>
        <v>3.46</v>
      </c>
      <c r="C90" s="4">
        <f>IF('True_Odds_Calculator_3-way'!C89="","",'True_Odds_Calculator_3-way'!C89)</f>
        <v>3.85</v>
      </c>
      <c r="D90" s="4">
        <f t="shared" si="5"/>
        <v>2.0455713988269286E-2</v>
      </c>
      <c r="E90" s="4">
        <f t="shared" si="6"/>
        <v>2.151094874943253</v>
      </c>
      <c r="F90" s="4">
        <f t="shared" si="7"/>
        <v>3.5436015579513738</v>
      </c>
      <c r="G90" s="4">
        <f t="shared" si="8"/>
        <v>3.9537929953070572</v>
      </c>
      <c r="I90" s="4">
        <f t="shared" si="9"/>
        <v>1.0204557139882693</v>
      </c>
    </row>
    <row r="91" spans="1: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3.64</v>
      </c>
      <c r="C91" s="4">
        <f>IF('True_Odds_Calculator_3-way'!C90="","",'True_Odds_Calculator_3-way'!C90)</f>
        <v>5.0999999999999996</v>
      </c>
      <c r="D91" s="4">
        <f t="shared" si="5"/>
        <v>1.7251793529517556E-2</v>
      </c>
      <c r="E91" s="4">
        <f t="shared" si="6"/>
        <v>1.8494629978049544</v>
      </c>
      <c r="F91" s="4">
        <f t="shared" si="7"/>
        <v>3.7178221072399431</v>
      </c>
      <c r="G91" s="4">
        <f t="shared" si="8"/>
        <v>5.2540922757135942</v>
      </c>
      <c r="I91" s="4">
        <f t="shared" si="9"/>
        <v>1.0172517935295176</v>
      </c>
    </row>
    <row r="92" spans="1:9" x14ac:dyDescent="0.2">
      <c r="A92" s="4">
        <f>IF('True_Odds_Calculator_3-way'!A91="","",'True_Odds_Calculator_3-way'!A91)</f>
        <v>3.26</v>
      </c>
      <c r="B92" s="4">
        <f>IF('True_Odds_Calculator_3-way'!B91="","",'True_Odds_Calculator_3-way'!B91)</f>
        <v>3.48</v>
      </c>
      <c r="C92" s="4">
        <f>IF('True_Odds_Calculator_3-way'!C91="","",'True_Odds_Calculator_3-way'!C91)</f>
        <v>2.2799999999999998</v>
      </c>
      <c r="D92" s="4">
        <f t="shared" si="5"/>
        <v>3.2701279324819366E-2</v>
      </c>
      <c r="E92" s="4">
        <f t="shared" si="6"/>
        <v>3.380113657747168</v>
      </c>
      <c r="F92" s="4">
        <f t="shared" si="7"/>
        <v>3.6172135109010846</v>
      </c>
      <c r="G92" s="4">
        <f t="shared" si="8"/>
        <v>2.3381089571148403</v>
      </c>
      <c r="I92" s="4">
        <f t="shared" si="9"/>
        <v>1.0327012793248194</v>
      </c>
    </row>
    <row r="93" spans="1:9" x14ac:dyDescent="0.2">
      <c r="A93" s="4">
        <f>IF('True_Odds_Calculator_3-way'!A92="","",'True_Odds_Calculator_3-way'!A92)</f>
        <v>1.99</v>
      </c>
      <c r="B93" s="4">
        <f>IF('True_Odds_Calculator_3-way'!B92="","",'True_Odds_Calculator_3-way'!B92)</f>
        <v>3.44</v>
      </c>
      <c r="C93" s="4">
        <f>IF('True_Odds_Calculator_3-way'!C92="","",'True_Odds_Calculator_3-way'!C92)</f>
        <v>4.33</v>
      </c>
      <c r="D93" s="4">
        <f t="shared" si="5"/>
        <v>2.4157119449765174E-2</v>
      </c>
      <c r="E93" s="4">
        <f t="shared" si="6"/>
        <v>2.0224075080326047</v>
      </c>
      <c r="F93" s="4">
        <f t="shared" si="7"/>
        <v>3.5380032695091539</v>
      </c>
      <c r="G93" s="4">
        <f t="shared" si="8"/>
        <v>4.4864272528968137</v>
      </c>
      <c r="I93" s="4">
        <f t="shared" si="9"/>
        <v>1.0241571194497652</v>
      </c>
    </row>
    <row r="94" spans="1:9" x14ac:dyDescent="0.2">
      <c r="A94" s="4">
        <f>IF('True_Odds_Calculator_3-way'!A93="","",'True_Odds_Calculator_3-way'!A93)</f>
        <v>1.3</v>
      </c>
      <c r="B94" s="4">
        <f>IF('True_Odds_Calculator_3-way'!B93="","",'True_Odds_Calculator_3-way'!B93)</f>
        <v>5.55</v>
      </c>
      <c r="C94" s="4">
        <f>IF('True_Odds_Calculator_3-way'!C93="","",'True_Odds_Calculator_3-way'!C93)</f>
        <v>15</v>
      </c>
      <c r="D94" s="4">
        <f t="shared" si="5"/>
        <v>1.6077616077616153E-2</v>
      </c>
      <c r="E94" s="4">
        <f t="shared" si="6"/>
        <v>1.3091205999758075</v>
      </c>
      <c r="F94" s="4">
        <f t="shared" si="7"/>
        <v>5.7201374207188156</v>
      </c>
      <c r="G94" s="4">
        <f t="shared" si="8"/>
        <v>16.311228334589305</v>
      </c>
      <c r="I94" s="4">
        <f t="shared" si="9"/>
        <v>1.0160776160776162</v>
      </c>
    </row>
    <row r="95" spans="1:9" x14ac:dyDescent="0.2">
      <c r="A95" s="4">
        <f>IF('True_Odds_Calculator_3-way'!A94="","",'True_Odds_Calculator_3-way'!A94)</f>
        <v>1.99</v>
      </c>
      <c r="B95" s="4">
        <f>IF('True_Odds_Calculator_3-way'!B94="","",'True_Odds_Calculator_3-way'!B94)</f>
        <v>3.51</v>
      </c>
      <c r="C95" s="4">
        <f>IF('True_Odds_Calculator_3-way'!C94="","",'True_Odds_Calculator_3-way'!C94)</f>
        <v>4.3499999999999996</v>
      </c>
      <c r="D95" s="4">
        <f t="shared" si="5"/>
        <v>1.7297905185619467E-2</v>
      </c>
      <c r="E95" s="4">
        <f t="shared" si="6"/>
        <v>2.0130988540945802</v>
      </c>
      <c r="F95" s="4">
        <f t="shared" si="7"/>
        <v>3.5825046970955525</v>
      </c>
      <c r="G95" s="4">
        <f t="shared" si="8"/>
        <v>4.4619135483842527</v>
      </c>
      <c r="I95" s="4">
        <f t="shared" si="9"/>
        <v>1.0172979051856195</v>
      </c>
    </row>
    <row r="96" spans="1:9" x14ac:dyDescent="0.2">
      <c r="A96" s="4">
        <f>IF('True_Odds_Calculator_3-way'!A95="","",'True_Odds_Calculator_3-way'!A95)</f>
        <v>1.35</v>
      </c>
      <c r="B96" s="4">
        <f>IF('True_Odds_Calculator_3-way'!B95="","",'True_Odds_Calculator_3-way'!B95)</f>
        <v>5.07</v>
      </c>
      <c r="C96" s="4">
        <f>IF('True_Odds_Calculator_3-way'!C95="","",'True_Odds_Calculator_3-way'!C95)</f>
        <v>9.5500000000000007</v>
      </c>
      <c r="D96" s="4">
        <f t="shared" si="5"/>
        <v>4.2691441402677777E-2</v>
      </c>
      <c r="E96" s="4">
        <f t="shared" si="6"/>
        <v>1.3764430520554265</v>
      </c>
      <c r="F96" s="4">
        <f t="shared" si="7"/>
        <v>5.4642366763986097</v>
      </c>
      <c r="G96" s="4">
        <f t="shared" si="8"/>
        <v>11.05197550016274</v>
      </c>
      <c r="I96" s="4">
        <f t="shared" si="9"/>
        <v>1.0426914414026778</v>
      </c>
    </row>
    <row r="97" spans="1:9" x14ac:dyDescent="0.2">
      <c r="A97" s="4">
        <f>IF('True_Odds_Calculator_3-way'!A96="","",'True_Odds_Calculator_3-way'!A96)</f>
        <v>1.08</v>
      </c>
      <c r="B97" s="4">
        <f>IF('True_Odds_Calculator_3-way'!B96="","",'True_Odds_Calculator_3-way'!B96)</f>
        <v>12</v>
      </c>
      <c r="C97" s="4">
        <f>IF('True_Odds_Calculator_3-way'!C96="","",'True_Odds_Calculator_3-way'!C96)</f>
        <v>45</v>
      </c>
      <c r="D97" s="4">
        <f t="shared" si="5"/>
        <v>3.1481481481481222E-2</v>
      </c>
      <c r="E97" s="4">
        <f t="shared" si="6"/>
        <v>1.0923803101820635</v>
      </c>
      <c r="F97" s="4">
        <f t="shared" si="7"/>
        <v>13.728813559322017</v>
      </c>
      <c r="G97" s="4">
        <f t="shared" si="8"/>
        <v>85.26315789473621</v>
      </c>
      <c r="I97" s="4">
        <f t="shared" si="9"/>
        <v>1.0314814814814812</v>
      </c>
    </row>
    <row r="98" spans="1:9" x14ac:dyDescent="0.2">
      <c r="A98" s="4">
        <f>IF('True_Odds_Calculator_3-way'!A97="","",'True_Odds_Calculator_3-way'!A97)</f>
        <v>1.72</v>
      </c>
      <c r="B98" s="4">
        <f>IF('True_Odds_Calculator_3-way'!B97="","",'True_Odds_Calculator_3-way'!B97)</f>
        <v>3.38</v>
      </c>
      <c r="C98" s="4">
        <f>IF('True_Odds_Calculator_3-way'!C97="","",'True_Odds_Calculator_3-way'!C97)</f>
        <v>5.44</v>
      </c>
      <c r="D98" s="4">
        <f t="shared" si="5"/>
        <v>6.1076866414654596E-2</v>
      </c>
      <c r="E98" s="4">
        <f t="shared" si="6"/>
        <v>1.782415564881628</v>
      </c>
      <c r="F98" s="4">
        <f t="shared" si="7"/>
        <v>3.6297768098164021</v>
      </c>
      <c r="G98" s="4">
        <f t="shared" si="8"/>
        <v>6.1175334563056332</v>
      </c>
      <c r="I98" s="4">
        <f t="shared" si="9"/>
        <v>1.0610768664146546</v>
      </c>
    </row>
    <row r="99" spans="1:9" x14ac:dyDescent="0.2">
      <c r="A99" s="4">
        <f>IF('True_Odds_Calculator_3-way'!A98="","",'True_Odds_Calculator_3-way'!A98)</f>
        <v>1.83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4.2</v>
      </c>
      <c r="D99" s="4">
        <f t="shared" si="5"/>
        <v>4.6323430238973895E-2</v>
      </c>
      <c r="E99" s="4">
        <f t="shared" si="6"/>
        <v>1.8832145441110821</v>
      </c>
      <c r="F99" s="4">
        <f t="shared" si="7"/>
        <v>4.0594471728165642</v>
      </c>
      <c r="G99" s="4">
        <f t="shared" si="8"/>
        <v>4.4912715457899663</v>
      </c>
      <c r="I99" s="4">
        <f t="shared" si="9"/>
        <v>1.0463234302389739</v>
      </c>
    </row>
    <row r="100" spans="1:9" x14ac:dyDescent="0.2">
      <c r="A100" s="4">
        <f>IF('True_Odds_Calculator_3-way'!A99="","",'True_Odds_Calculator_3-way'!A99)</f>
        <v>2.31</v>
      </c>
      <c r="B100" s="4">
        <f>IF('True_Odds_Calculator_3-way'!B99="","",'True_Odds_Calculator_3-way'!B99)</f>
        <v>3.31</v>
      </c>
      <c r="C100" s="4">
        <f>IF('True_Odds_Calculator_3-way'!C99="","",'True_Odds_Calculator_3-way'!C99)</f>
        <v>3.23</v>
      </c>
      <c r="D100" s="4">
        <f t="shared" si="5"/>
        <v>4.461275974562473E-2</v>
      </c>
      <c r="E100" s="4">
        <f t="shared" si="6"/>
        <v>2.3921755975046319</v>
      </c>
      <c r="F100" s="4">
        <f t="shared" si="7"/>
        <v>3.4813622037258249</v>
      </c>
      <c r="G100" s="4">
        <f t="shared" si="8"/>
        <v>3.3929750106965386</v>
      </c>
      <c r="I100" s="4">
        <f t="shared" si="9"/>
        <v>1.0446127597456247</v>
      </c>
    </row>
    <row r="101" spans="1:9" x14ac:dyDescent="0.2">
      <c r="A101" s="4">
        <f>IF('True_Odds_Calculator_3-way'!A100="","",'True_Odds_Calculator_3-way'!A100)</f>
        <v>2.08</v>
      </c>
      <c r="B101" s="4">
        <f>IF('True_Odds_Calculator_3-way'!B100="","",'True_Odds_Calculator_3-way'!B100)</f>
        <v>3.3</v>
      </c>
      <c r="C101" s="4">
        <f>IF('True_Odds_Calculator_3-way'!C100="","",'True_Odds_Calculator_3-way'!C100)</f>
        <v>3.82</v>
      </c>
      <c r="D101" s="4">
        <f t="shared" si="5"/>
        <v>4.5579638511575649E-2</v>
      </c>
      <c r="E101" s="4">
        <f t="shared" si="6"/>
        <v>2.147876955608079</v>
      </c>
      <c r="F101" s="4">
        <f t="shared" si="7"/>
        <v>3.4741874277880433</v>
      </c>
      <c r="G101" s="4">
        <f t="shared" si="8"/>
        <v>4.0553656051901124</v>
      </c>
      <c r="I101" s="4">
        <f t="shared" si="9"/>
        <v>1.0455796385115756</v>
      </c>
    </row>
    <row r="102" spans="1:9" x14ac:dyDescent="0.2">
      <c r="A102" s="4">
        <f>IF('True_Odds_Calculator_3-way'!A101="","",'True_Odds_Calculator_3-way'!A101)</f>
        <v>1.53</v>
      </c>
      <c r="B102" s="4">
        <f>IF('True_Odds_Calculator_3-way'!B101="","",'True_Odds_Calculator_3-way'!B101)</f>
        <v>4.22</v>
      </c>
      <c r="C102" s="4">
        <f>IF('True_Odds_Calculator_3-way'!C101="","",'True_Odds_Calculator_3-way'!C101)</f>
        <v>7</v>
      </c>
      <c r="D102" s="4">
        <f t="shared" si="5"/>
        <v>3.3418738743522747E-2</v>
      </c>
      <c r="E102" s="4">
        <f t="shared" si="6"/>
        <v>1.5565287867238515</v>
      </c>
      <c r="F102" s="4">
        <f t="shared" si="7"/>
        <v>4.4281636598779865</v>
      </c>
      <c r="G102" s="4">
        <f t="shared" si="8"/>
        <v>7.5920019709508733</v>
      </c>
      <c r="I102" s="4">
        <f t="shared" si="9"/>
        <v>1.0334187387435227</v>
      </c>
    </row>
    <row r="103" spans="1:9" x14ac:dyDescent="0.2">
      <c r="A103" s="4">
        <f>IF('True_Odds_Calculator_3-way'!A102="","",'True_Odds_Calculator_3-way'!A102)</f>
        <v>1.46</v>
      </c>
      <c r="B103" s="4">
        <f>IF('True_Odds_Calculator_3-way'!B102="","",'True_Odds_Calculator_3-way'!B102)</f>
        <v>4.37</v>
      </c>
      <c r="C103" s="4">
        <f>IF('True_Odds_Calculator_3-way'!C102="","",'True_Odds_Calculator_3-way'!C102)</f>
        <v>8.52</v>
      </c>
      <c r="D103" s="4">
        <f t="shared" si="5"/>
        <v>3.1135350813174423E-2</v>
      </c>
      <c r="E103" s="4">
        <f t="shared" si="6"/>
        <v>1.482463077215316</v>
      </c>
      <c r="F103" s="4">
        <f t="shared" si="7"/>
        <v>4.5776122365846277</v>
      </c>
      <c r="G103" s="4">
        <f t="shared" si="8"/>
        <v>9.3464546061852882</v>
      </c>
      <c r="I103" s="4">
        <f t="shared" si="9"/>
        <v>1.0311353508131744</v>
      </c>
    </row>
    <row r="104" spans="1:9" x14ac:dyDescent="0.2">
      <c r="A104" s="4">
        <f>IF('True_Odds_Calculator_3-way'!A103="","",'True_Odds_Calculator_3-way'!A103)</f>
        <v>1.65</v>
      </c>
      <c r="B104" s="4">
        <f>IF('True_Odds_Calculator_3-way'!B103="","",'True_Odds_Calculator_3-way'!B103)</f>
        <v>4.37</v>
      </c>
      <c r="C104" s="4">
        <f>IF('True_Odds_Calculator_3-way'!C103="","",'True_Odds_Calculator_3-way'!C103)</f>
        <v>5</v>
      </c>
      <c r="D104" s="4">
        <f t="shared" si="5"/>
        <v>3.4893558005686165E-2</v>
      </c>
      <c r="E104" s="4">
        <f t="shared" si="6"/>
        <v>1.6822855098612577</v>
      </c>
      <c r="F104" s="4">
        <f t="shared" si="7"/>
        <v>4.6040141324706276</v>
      </c>
      <c r="G104" s="4">
        <f t="shared" si="8"/>
        <v>5.3087343853535236</v>
      </c>
      <c r="I104" s="4">
        <f t="shared" si="9"/>
        <v>1.0348935580056862</v>
      </c>
    </row>
    <row r="105" spans="1:9" x14ac:dyDescent="0.2">
      <c r="A105" s="4">
        <f>IF('True_Odds_Calculator_3-way'!A104="","",'True_Odds_Calculator_3-way'!A104)</f>
        <v>2.36</v>
      </c>
      <c r="B105" s="4">
        <f>IF('True_Odds_Calculator_3-way'!B104="","",'True_Odds_Calculator_3-way'!B104)</f>
        <v>3.25</v>
      </c>
      <c r="C105" s="4">
        <f>IF('True_Odds_Calculator_3-way'!C104="","",'True_Odds_Calculator_3-way'!C104)</f>
        <v>3.37</v>
      </c>
      <c r="D105" s="4">
        <f t="shared" si="5"/>
        <v>2.8157026296140142E-2</v>
      </c>
      <c r="E105" s="4">
        <f t="shared" si="6"/>
        <v>2.4134585757103242</v>
      </c>
      <c r="F105" s="4">
        <f t="shared" si="7"/>
        <v>3.3522553368090682</v>
      </c>
      <c r="G105" s="4">
        <f t="shared" si="8"/>
        <v>3.4800737808654438</v>
      </c>
      <c r="I105" s="4">
        <f t="shared" si="9"/>
        <v>1.0281570262961401</v>
      </c>
    </row>
    <row r="106" spans="1:9" x14ac:dyDescent="0.2">
      <c r="A106" s="4">
        <f>IF('True_Odds_Calculator_3-way'!A105="","",'True_Odds_Calculator_3-way'!A105)</f>
        <v>3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2.61</v>
      </c>
      <c r="D106" s="4">
        <f t="shared" si="5"/>
        <v>3.2930791987972219E-2</v>
      </c>
      <c r="E106" s="4">
        <f t="shared" si="6"/>
        <v>3.1021564694082242</v>
      </c>
      <c r="F106" s="4">
        <f t="shared" si="7"/>
        <v>3.2735499576629974</v>
      </c>
      <c r="G106" s="4">
        <f t="shared" si="8"/>
        <v>2.6869814517179962</v>
      </c>
      <c r="I106" s="4">
        <f t="shared" si="9"/>
        <v>1.0329307919879722</v>
      </c>
    </row>
    <row r="107" spans="1:9" x14ac:dyDescent="0.2">
      <c r="A107" s="4">
        <f>IF('True_Odds_Calculator_3-way'!A106="","",'True_Odds_Calculator_3-way'!A106)</f>
        <v>1.78</v>
      </c>
      <c r="B107" s="4">
        <f>IF('True_Odds_Calculator_3-way'!B106="","",'True_Odds_Calculator_3-way'!B106)</f>
        <v>3.47</v>
      </c>
      <c r="C107" s="4">
        <f>IF('True_Odds_Calculator_3-way'!C106="","",'True_Odds_Calculator_3-way'!C106)</f>
        <v>5.34</v>
      </c>
      <c r="D107" s="4">
        <f t="shared" si="5"/>
        <v>3.7248108452330841E-2</v>
      </c>
      <c r="E107" s="4">
        <f t="shared" si="6"/>
        <v>1.8202280303079914</v>
      </c>
      <c r="F107" s="4">
        <f t="shared" si="7"/>
        <v>3.6262312619864576</v>
      </c>
      <c r="G107" s="4">
        <f t="shared" si="8"/>
        <v>5.7191917529167267</v>
      </c>
      <c r="I107" s="4">
        <f t="shared" si="9"/>
        <v>1.0372481084523308</v>
      </c>
    </row>
    <row r="108" spans="1:9" x14ac:dyDescent="0.2">
      <c r="A108" s="4">
        <f>IF('True_Odds_Calculator_3-way'!A107="","",'True_Odds_Calculator_3-way'!A107)</f>
        <v>6.53</v>
      </c>
      <c r="B108" s="4">
        <f>IF('True_Odds_Calculator_3-way'!B107="","",'True_Odds_Calculator_3-way'!B107)</f>
        <v>4.32</v>
      </c>
      <c r="C108" s="4">
        <f>IF('True_Odds_Calculator_3-way'!C107="","",'True_Odds_Calculator_3-way'!C107)</f>
        <v>1.55</v>
      </c>
      <c r="D108" s="4">
        <f t="shared" si="5"/>
        <v>2.9782128618763393E-2</v>
      </c>
      <c r="E108" s="4">
        <f t="shared" si="6"/>
        <v>6.9826560302526675</v>
      </c>
      <c r="F108" s="4">
        <f t="shared" si="7"/>
        <v>4.513570167240835</v>
      </c>
      <c r="G108" s="4">
        <f t="shared" si="8"/>
        <v>1.5742232550525894</v>
      </c>
      <c r="I108" s="4">
        <f t="shared" si="9"/>
        <v>1.0297821286187634</v>
      </c>
    </row>
    <row r="109" spans="1:9" x14ac:dyDescent="0.2">
      <c r="A109" s="4">
        <f>IF('True_Odds_Calculator_3-way'!A108="","",'True_Odds_Calculator_3-way'!A108)</f>
        <v>2.15</v>
      </c>
      <c r="B109" s="4">
        <f>IF('True_Odds_Calculator_3-way'!B108="","",'True_Odds_Calculator_3-way'!B108)</f>
        <v>3.39</v>
      </c>
      <c r="C109" s="4">
        <f>IF('True_Odds_Calculator_3-way'!C108="","",'True_Odds_Calculator_3-way'!C108)</f>
        <v>3.74</v>
      </c>
      <c r="D109" s="4">
        <f t="shared" si="5"/>
        <v>2.7481208951615432E-2</v>
      </c>
      <c r="E109" s="4">
        <f t="shared" si="6"/>
        <v>2.1931946761699681</v>
      </c>
      <c r="F109" s="4">
        <f t="shared" si="7"/>
        <v>3.4986461389182537</v>
      </c>
      <c r="G109" s="4">
        <f t="shared" si="8"/>
        <v>3.8726775741497477</v>
      </c>
      <c r="I109" s="4">
        <f t="shared" si="9"/>
        <v>1.0274812089516154</v>
      </c>
    </row>
    <row r="110" spans="1:9" x14ac:dyDescent="0.2">
      <c r="A110" s="4">
        <f>IF('True_Odds_Calculator_3-way'!A109="","",'True_Odds_Calculator_3-way'!A109)</f>
        <v>4.7</v>
      </c>
      <c r="B110" s="4">
        <f>IF('True_Odds_Calculator_3-way'!B109="","",'True_Odds_Calculator_3-way'!B109)</f>
        <v>3.99</v>
      </c>
      <c r="C110" s="4">
        <f>IF('True_Odds_Calculator_3-way'!C109="","",'True_Odds_Calculator_3-way'!C109)</f>
        <v>1.76</v>
      </c>
      <c r="D110" s="4">
        <f t="shared" si="5"/>
        <v>3.1574342044666803E-2</v>
      </c>
      <c r="E110" s="4">
        <f t="shared" si="6"/>
        <v>4.9445914822812194</v>
      </c>
      <c r="F110" s="4">
        <f t="shared" si="7"/>
        <v>4.1649003023486282</v>
      </c>
      <c r="G110" s="4">
        <f t="shared" si="8"/>
        <v>1.7932168568742022</v>
      </c>
      <c r="I110" s="4">
        <f t="shared" si="9"/>
        <v>1.0315743420446668</v>
      </c>
    </row>
    <row r="111" spans="1:9" x14ac:dyDescent="0.2">
      <c r="A111" s="4">
        <f>IF('True_Odds_Calculator_3-way'!A110="","",'True_Odds_Calculator_3-way'!A110)</f>
        <v>2.31</v>
      </c>
      <c r="B111" s="4">
        <f>IF('True_Odds_Calculator_3-way'!B110="","",'True_Odds_Calculator_3-way'!B110)</f>
        <v>3.18</v>
      </c>
      <c r="C111" s="4">
        <f>IF('True_Odds_Calculator_3-way'!C110="","",'True_Odds_Calculator_3-way'!C110)</f>
        <v>3.55</v>
      </c>
      <c r="D111" s="4">
        <f t="shared" si="5"/>
        <v>2.9055982550534765E-2</v>
      </c>
      <c r="E111" s="4">
        <f t="shared" si="6"/>
        <v>2.3628646219837393</v>
      </c>
      <c r="F111" s="4">
        <f t="shared" si="7"/>
        <v>3.2810543122548892</v>
      </c>
      <c r="G111" s="4">
        <f t="shared" si="8"/>
        <v>3.6764055303437218</v>
      </c>
      <c r="I111" s="4">
        <f t="shared" si="9"/>
        <v>1.0290559825505348</v>
      </c>
    </row>
    <row r="112" spans="1:9" x14ac:dyDescent="0.2">
      <c r="A112" s="4">
        <f>IF('True_Odds_Calculator_3-way'!A111="","",'True_Odds_Calculator_3-way'!A111)</f>
        <v>1.57</v>
      </c>
      <c r="B112" s="4">
        <f>IF('True_Odds_Calculator_3-way'!B111="","",'True_Odds_Calculator_3-way'!B111)</f>
        <v>4.13</v>
      </c>
      <c r="C112" s="4">
        <f>IF('True_Odds_Calculator_3-way'!C111="","",'True_Odds_Calculator_3-way'!C111)</f>
        <v>6.58</v>
      </c>
      <c r="D112" s="4">
        <f t="shared" si="5"/>
        <v>3.1049109655139961E-2</v>
      </c>
      <c r="E112" s="4">
        <f t="shared" si="6"/>
        <v>1.595932359251534</v>
      </c>
      <c r="F112" s="4">
        <f t="shared" si="7"/>
        <v>4.3144166068528893</v>
      </c>
      <c r="G112" s="4">
        <f t="shared" si="8"/>
        <v>7.0608513724227242</v>
      </c>
      <c r="I112" s="4">
        <f t="shared" si="9"/>
        <v>1.03104910965514</v>
      </c>
    </row>
    <row r="113" spans="1:9" x14ac:dyDescent="0.2">
      <c r="A113" s="4">
        <f>IF('True_Odds_Calculator_3-way'!A112="","",'True_Odds_Calculator_3-way'!A112)</f>
        <v>1.67</v>
      </c>
      <c r="B113" s="4">
        <f>IF('True_Odds_Calculator_3-way'!B112="","",'True_Odds_Calculator_3-way'!B112)</f>
        <v>4.0599999999999996</v>
      </c>
      <c r="C113" s="4">
        <f>IF('True_Odds_Calculator_3-way'!C112="","",'True_Odds_Calculator_3-way'!C112)</f>
        <v>5.36</v>
      </c>
      <c r="D113" s="4">
        <f t="shared" si="5"/>
        <v>3.16749781078971E-2</v>
      </c>
      <c r="E113" s="4">
        <f t="shared" si="6"/>
        <v>1.6999746404665552</v>
      </c>
      <c r="F113" s="4">
        <f t="shared" si="7"/>
        <v>4.2418338594046512</v>
      </c>
      <c r="G113" s="4">
        <f t="shared" si="8"/>
        <v>5.6815328738591662</v>
      </c>
      <c r="I113" s="4">
        <f t="shared" si="9"/>
        <v>1.0316749781078971</v>
      </c>
    </row>
    <row r="114" spans="1:9" x14ac:dyDescent="0.2">
      <c r="A114" s="4">
        <f>IF('True_Odds_Calculator_3-way'!A113="","",'True_Odds_Calculator_3-way'!A113)</f>
        <v>2.64</v>
      </c>
      <c r="B114" s="4">
        <f>IF('True_Odds_Calculator_3-way'!B113="","",'True_Odds_Calculator_3-way'!B113)</f>
        <v>3.21</v>
      </c>
      <c r="C114" s="4">
        <f>IF('True_Odds_Calculator_3-way'!C113="","",'True_Odds_Calculator_3-way'!C113)</f>
        <v>2.97</v>
      </c>
      <c r="D114" s="4">
        <f t="shared" si="5"/>
        <v>2.7014695238994246E-2</v>
      </c>
      <c r="E114" s="4">
        <f t="shared" si="6"/>
        <v>2.7042888750212741</v>
      </c>
      <c r="F114" s="4">
        <f t="shared" si="7"/>
        <v>3.3055492952863053</v>
      </c>
      <c r="G114" s="4">
        <f t="shared" si="8"/>
        <v>3.0516140390186131</v>
      </c>
      <c r="I114" s="4">
        <f t="shared" si="9"/>
        <v>1.0270146952389942</v>
      </c>
    </row>
    <row r="115" spans="1:9" x14ac:dyDescent="0.2">
      <c r="A115" s="4">
        <f>IF('True_Odds_Calculator_3-way'!A114="","",'True_Odds_Calculator_3-way'!A114)</f>
        <v>1.46</v>
      </c>
      <c r="B115" s="4">
        <f>IF('True_Odds_Calculator_3-way'!B114="","",'True_Odds_Calculator_3-way'!B114)</f>
        <v>4.54</v>
      </c>
      <c r="C115" s="4">
        <f>IF('True_Odds_Calculator_3-way'!C114="","",'True_Odds_Calculator_3-way'!C114)</f>
        <v>7.78</v>
      </c>
      <c r="D115" s="4">
        <f t="shared" si="5"/>
        <v>3.3730528400111703E-2</v>
      </c>
      <c r="E115" s="4">
        <f t="shared" si="6"/>
        <v>1.4843666562046003</v>
      </c>
      <c r="F115" s="4">
        <f t="shared" si="7"/>
        <v>4.7842126864646977</v>
      </c>
      <c r="G115" s="4">
        <f t="shared" si="8"/>
        <v>8.5257891764419558</v>
      </c>
      <c r="I115" s="4">
        <f t="shared" si="9"/>
        <v>1.0337305284001117</v>
      </c>
    </row>
    <row r="116" spans="1:9" x14ac:dyDescent="0.2">
      <c r="A116" s="4">
        <f>IF('True_Odds_Calculator_3-way'!A115="","",'True_Odds_Calculator_3-way'!A115)</f>
        <v>2.66</v>
      </c>
      <c r="B116" s="4">
        <f>IF('True_Odds_Calculator_3-way'!B115="","",'True_Odds_Calculator_3-way'!B115)</f>
        <v>2.88</v>
      </c>
      <c r="C116" s="4">
        <f>IF('True_Odds_Calculator_3-way'!C115="","",'True_Odds_Calculator_3-way'!C115)</f>
        <v>3.12</v>
      </c>
      <c r="D116" s="4">
        <f t="shared" si="5"/>
        <v>4.3674892359102824E-2</v>
      </c>
      <c r="E116" s="4">
        <f t="shared" si="6"/>
        <v>2.7671584063780443</v>
      </c>
      <c r="F116" s="4">
        <f t="shared" si="7"/>
        <v>3.0060368003348414</v>
      </c>
      <c r="G116" s="4">
        <f t="shared" si="8"/>
        <v>3.2684596063467608</v>
      </c>
      <c r="I116" s="4">
        <f t="shared" si="9"/>
        <v>1.0436748923591028</v>
      </c>
    </row>
    <row r="117" spans="1:9" x14ac:dyDescent="0.2">
      <c r="A117" s="4">
        <f>IF('True_Odds_Calculator_3-way'!A116="","",'True_Odds_Calculator_3-way'!A116)</f>
        <v>5.15</v>
      </c>
      <c r="B117" s="4">
        <f>IF('True_Odds_Calculator_3-way'!B116="","",'True_Odds_Calculator_3-way'!B116)</f>
        <v>3.38</v>
      </c>
      <c r="C117" s="4">
        <f>IF('True_Odds_Calculator_3-way'!C116="","",'True_Odds_Calculator_3-way'!C116)</f>
        <v>1.79</v>
      </c>
      <c r="D117" s="4">
        <f t="shared" si="5"/>
        <v>4.8691963324328791E-2</v>
      </c>
      <c r="E117" s="4">
        <f t="shared" si="6"/>
        <v>5.6197422900748668</v>
      </c>
      <c r="F117" s="4">
        <f t="shared" si="7"/>
        <v>3.5761883027722123</v>
      </c>
      <c r="G117" s="4">
        <f t="shared" si="8"/>
        <v>1.8435607329860486</v>
      </c>
      <c r="I117" s="4">
        <f t="shared" si="9"/>
        <v>1.0486919633243288</v>
      </c>
    </row>
    <row r="118" spans="1:9" x14ac:dyDescent="0.2">
      <c r="A118" s="4">
        <f>IF('True_Odds_Calculator_3-way'!A117="","",'True_Odds_Calculator_3-way'!A117)</f>
        <v>3.39</v>
      </c>
      <c r="B118" s="4">
        <f>IF('True_Odds_Calculator_3-way'!B117="","",'True_Odds_Calculator_3-way'!B117)</f>
        <v>3.07</v>
      </c>
      <c r="C118" s="4">
        <f>IF('True_Odds_Calculator_3-way'!C117="","",'True_Odds_Calculator_3-way'!C117)</f>
        <v>2.4300000000000002</v>
      </c>
      <c r="D118" s="4">
        <f t="shared" si="5"/>
        <v>3.2240783505120385E-2</v>
      </c>
      <c r="E118" s="4">
        <f t="shared" si="6"/>
        <v>3.5181744311912961</v>
      </c>
      <c r="F118" s="4">
        <f t="shared" si="7"/>
        <v>3.1747445647473174</v>
      </c>
      <c r="G118" s="4">
        <f t="shared" si="8"/>
        <v>2.4951612217358905</v>
      </c>
      <c r="I118" s="4">
        <f t="shared" si="9"/>
        <v>1.0322407835051204</v>
      </c>
    </row>
    <row r="119" spans="1:9" x14ac:dyDescent="0.2">
      <c r="A119" s="4">
        <f>IF('True_Odds_Calculator_3-way'!A118="","",'True_Odds_Calculator_3-way'!A118)</f>
        <v>2.54</v>
      </c>
      <c r="B119" s="4">
        <f>IF('True_Odds_Calculator_3-way'!B118="","",'True_Odds_Calculator_3-way'!B118)</f>
        <v>3.32</v>
      </c>
      <c r="C119" s="4">
        <f>IF('True_Odds_Calculator_3-way'!C118="","",'True_Odds_Calculator_3-way'!C118)</f>
        <v>2.86</v>
      </c>
      <c r="D119" s="4">
        <f t="shared" si="5"/>
        <v>4.4555956329032753E-2</v>
      </c>
      <c r="E119" s="4">
        <f t="shared" si="6"/>
        <v>2.6395754581517026</v>
      </c>
      <c r="F119" s="4">
        <f t="shared" si="7"/>
        <v>3.4921952285597557</v>
      </c>
      <c r="G119" s="4">
        <f t="shared" si="8"/>
        <v>2.9868724190680505</v>
      </c>
      <c r="I119" s="4">
        <f t="shared" si="9"/>
        <v>1.0445559563290328</v>
      </c>
    </row>
    <row r="120" spans="1:9" x14ac:dyDescent="0.2">
      <c r="A120" s="4">
        <f>IF('True_Odds_Calculator_3-way'!A119="","",'True_Odds_Calculator_3-way'!A119)</f>
        <v>2.87</v>
      </c>
      <c r="B120" s="4">
        <f>IF('True_Odds_Calculator_3-way'!B119="","",'True_Odds_Calculator_3-way'!B119)</f>
        <v>3.04</v>
      </c>
      <c r="C120" s="4">
        <f>IF('True_Odds_Calculator_3-way'!C119="","",'True_Odds_Calculator_3-way'!C119)</f>
        <v>2.73</v>
      </c>
      <c r="D120" s="4">
        <f t="shared" si="5"/>
        <v>4.367979047054793E-2</v>
      </c>
      <c r="E120" s="4">
        <f t="shared" si="6"/>
        <v>2.9951586950423863</v>
      </c>
      <c r="F120" s="4">
        <f t="shared" si="7"/>
        <v>3.1807886648436163</v>
      </c>
      <c r="G120" s="4">
        <f t="shared" si="8"/>
        <v>2.8430055155557388</v>
      </c>
      <c r="I120" s="4">
        <f t="shared" si="9"/>
        <v>1.0436797904705479</v>
      </c>
    </row>
    <row r="121" spans="1:9" x14ac:dyDescent="0.2">
      <c r="A121" s="4">
        <f>IF('True_Odds_Calculator_3-way'!A120="","",'True_Odds_Calculator_3-way'!A120)</f>
        <v>2.4300000000000002</v>
      </c>
      <c r="B121" s="4">
        <f>IF('True_Odds_Calculator_3-way'!B120="","",'True_Odds_Calculator_3-way'!B120)</f>
        <v>3.07</v>
      </c>
      <c r="C121" s="4">
        <f>IF('True_Odds_Calculator_3-way'!C120="","",'True_Odds_Calculator_3-way'!C120)</f>
        <v>3.26</v>
      </c>
      <c r="D121" s="4">
        <f t="shared" si="5"/>
        <v>4.4003999025326035E-2</v>
      </c>
      <c r="E121" s="4">
        <f t="shared" si="6"/>
        <v>2.519814345482104</v>
      </c>
      <c r="F121" s="4">
        <f t="shared" si="7"/>
        <v>3.2147632281784722</v>
      </c>
      <c r="G121" s="4">
        <f t="shared" si="8"/>
        <v>3.4237140596916227</v>
      </c>
      <c r="I121" s="4">
        <f t="shared" si="9"/>
        <v>1.044003999025326</v>
      </c>
    </row>
    <row r="122" spans="1:9" x14ac:dyDescent="0.2">
      <c r="A122" s="4">
        <f>IF('True_Odds_Calculator_3-way'!A121="","",'True_Odds_Calculator_3-way'!A121)</f>
        <v>2.71</v>
      </c>
      <c r="B122" s="4">
        <f>IF('True_Odds_Calculator_3-way'!B121="","",'True_Odds_Calculator_3-way'!B121)</f>
        <v>2.96</v>
      </c>
      <c r="C122" s="4">
        <f>IF('True_Odds_Calculator_3-way'!C121="","",'True_Odds_Calculator_3-way'!C121)</f>
        <v>2.96</v>
      </c>
      <c r="D122" s="4">
        <f t="shared" si="5"/>
        <v>4.4679365712576136E-2</v>
      </c>
      <c r="E122" s="4">
        <f t="shared" si="6"/>
        <v>2.8239767179872324</v>
      </c>
      <c r="F122" s="4">
        <f t="shared" si="7"/>
        <v>3.0965052241494675</v>
      </c>
      <c r="G122" s="4">
        <f t="shared" si="8"/>
        <v>3.0965052241494675</v>
      </c>
      <c r="I122" s="4">
        <f t="shared" si="9"/>
        <v>1.0446793657125761</v>
      </c>
    </row>
    <row r="123" spans="1:9" x14ac:dyDescent="0.2">
      <c r="A123" s="4">
        <f>IF('True_Odds_Calculator_3-way'!A122="","",'True_Odds_Calculator_3-way'!A122)</f>
        <v>1.83</v>
      </c>
      <c r="B123" s="4">
        <f>IF('True_Odds_Calculator_3-way'!B122="","",'True_Odds_Calculator_3-way'!B122)</f>
        <v>3.78</v>
      </c>
      <c r="C123" s="4">
        <f>IF('True_Odds_Calculator_3-way'!C122="","",'True_Odds_Calculator_3-way'!C122)</f>
        <v>4.59</v>
      </c>
      <c r="D123" s="4">
        <f t="shared" si="5"/>
        <v>2.8863275729235305E-2</v>
      </c>
      <c r="E123" s="4">
        <f t="shared" si="6"/>
        <v>1.8627975275865458</v>
      </c>
      <c r="F123" s="4">
        <f t="shared" si="7"/>
        <v>3.9226581628228141</v>
      </c>
      <c r="G123" s="4">
        <f t="shared" si="8"/>
        <v>4.8020630007432032</v>
      </c>
      <c r="I123" s="4">
        <f t="shared" si="9"/>
        <v>1.0288632757292353</v>
      </c>
    </row>
    <row r="124" spans="1:9" x14ac:dyDescent="0.2">
      <c r="A124" s="4">
        <f>IF('True_Odds_Calculator_3-way'!A123="","",'True_Odds_Calculator_3-way'!A123)</f>
        <v>2.59</v>
      </c>
      <c r="B124" s="4">
        <f>IF('True_Odds_Calculator_3-way'!B123="","",'True_Odds_Calculator_3-way'!B123)</f>
        <v>3.54</v>
      </c>
      <c r="C124" s="4">
        <f>IF('True_Odds_Calculator_3-way'!C123="","",'True_Odds_Calculator_3-way'!C123)</f>
        <v>2.79</v>
      </c>
      <c r="D124" s="4">
        <f t="shared" si="5"/>
        <v>2.7009200874701156E-2</v>
      </c>
      <c r="E124" s="4">
        <f t="shared" si="6"/>
        <v>2.6518353465754423</v>
      </c>
      <c r="F124" s="4">
        <f t="shared" si="7"/>
        <v>3.6565369669049912</v>
      </c>
      <c r="G124" s="4">
        <f t="shared" si="8"/>
        <v>2.8618864575783896</v>
      </c>
      <c r="I124" s="4">
        <f t="shared" si="9"/>
        <v>1.0270092008747012</v>
      </c>
    </row>
    <row r="125" spans="1:9" x14ac:dyDescent="0.2">
      <c r="A125" s="4">
        <f>IF('True_Odds_Calculator_3-way'!A124="","",'True_Odds_Calculator_3-way'!A124)</f>
        <v>2.93</v>
      </c>
      <c r="B125" s="4">
        <f>IF('True_Odds_Calculator_3-way'!B124="","",'True_Odds_Calculator_3-way'!B124)</f>
        <v>3.37</v>
      </c>
      <c r="C125" s="4">
        <f>IF('True_Odds_Calculator_3-way'!C124="","",'True_Odds_Calculator_3-way'!C124)</f>
        <v>2.57</v>
      </c>
      <c r="D125" s="4">
        <f t="shared" si="5"/>
        <v>2.7137891737914144E-2</v>
      </c>
      <c r="E125" s="4">
        <f t="shared" si="6"/>
        <v>3.0097730544159478</v>
      </c>
      <c r="F125" s="4">
        <f t="shared" si="7"/>
        <v>3.4759644222027783</v>
      </c>
      <c r="G125" s="4">
        <f t="shared" si="8"/>
        <v>2.6311697696352514</v>
      </c>
      <c r="I125" s="4">
        <f t="shared" si="9"/>
        <v>1.0271378917379141</v>
      </c>
    </row>
    <row r="126" spans="1:9" x14ac:dyDescent="0.2">
      <c r="A126" s="4">
        <f>IF('True_Odds_Calculator_3-way'!A125="","",'True_Odds_Calculator_3-way'!A125)</f>
        <v>3.66</v>
      </c>
      <c r="B126" s="4">
        <f>IF('True_Odds_Calculator_3-way'!B125="","",'True_Odds_Calculator_3-way'!B125)</f>
        <v>3.37</v>
      </c>
      <c r="C126" s="4">
        <f>IF('True_Odds_Calculator_3-way'!C125="","",'True_Odds_Calculator_3-way'!C125)</f>
        <v>2.1800000000000002</v>
      </c>
      <c r="D126" s="4">
        <f t="shared" si="5"/>
        <v>2.8675545090632415E-2</v>
      </c>
      <c r="E126" s="4">
        <f t="shared" si="6"/>
        <v>3.7926838786433952</v>
      </c>
      <c r="F126" s="4">
        <f t="shared" si="7"/>
        <v>3.4821682861251939</v>
      </c>
      <c r="G126" s="4">
        <f t="shared" si="8"/>
        <v>2.2263925954491164</v>
      </c>
      <c r="I126" s="4">
        <f t="shared" si="9"/>
        <v>1.0286755450906324</v>
      </c>
    </row>
    <row r="127" spans="1:9" x14ac:dyDescent="0.2">
      <c r="A127" s="4">
        <f>IF('True_Odds_Calculator_3-way'!A126="","",'True_Odds_Calculator_3-way'!A126)</f>
        <v>3.55</v>
      </c>
      <c r="B127" s="4">
        <f>IF('True_Odds_Calculator_3-way'!B126="","",'True_Odds_Calculator_3-way'!B126)</f>
        <v>3.54</v>
      </c>
      <c r="C127" s="4">
        <f>IF('True_Odds_Calculator_3-way'!C126="","",'True_Odds_Calculator_3-way'!C126)</f>
        <v>2.15</v>
      </c>
      <c r="D127" s="4">
        <f t="shared" si="5"/>
        <v>2.9292295621052622E-2</v>
      </c>
      <c r="E127" s="4">
        <f t="shared" si="6"/>
        <v>3.677470504569778</v>
      </c>
      <c r="F127" s="4">
        <f t="shared" si="7"/>
        <v>3.6667405529255572</v>
      </c>
      <c r="G127" s="4">
        <f t="shared" si="8"/>
        <v>2.1961023637513866</v>
      </c>
      <c r="I127" s="4">
        <f t="shared" si="9"/>
        <v>1.0292922956210526</v>
      </c>
    </row>
    <row r="128" spans="1:9" x14ac:dyDescent="0.2">
      <c r="A128" s="4">
        <f>IF('True_Odds_Calculator_3-way'!A127="","",'True_Odds_Calculator_3-way'!A127)</f>
        <v>2.94</v>
      </c>
      <c r="B128" s="4">
        <f>IF('True_Odds_Calculator_3-way'!B127="","",'True_Odds_Calculator_3-way'!B127)</f>
        <v>3.33</v>
      </c>
      <c r="C128" s="4">
        <f>IF('True_Odds_Calculator_3-way'!C127="","",'True_Odds_Calculator_3-way'!C127)</f>
        <v>2.58</v>
      </c>
      <c r="D128" s="4">
        <f t="shared" si="5"/>
        <v>2.8033253946875281E-2</v>
      </c>
      <c r="E128" s="4">
        <f t="shared" si="6"/>
        <v>3.0230510383020652</v>
      </c>
      <c r="F128" s="4">
        <f t="shared" si="7"/>
        <v>3.4369471826213891</v>
      </c>
      <c r="G128" s="4">
        <f t="shared" si="8"/>
        <v>2.6437367884940741</v>
      </c>
      <c r="I128" s="4">
        <f t="shared" si="9"/>
        <v>1.0280332539468753</v>
      </c>
    </row>
    <row r="129" spans="1:9" x14ac:dyDescent="0.2">
      <c r="A129" s="4">
        <f>IF('True_Odds_Calculator_3-way'!A128="","",'True_Odds_Calculator_3-way'!A128)</f>
        <v>1.71</v>
      </c>
      <c r="B129" s="4">
        <f>IF('True_Odds_Calculator_3-way'!B128="","",'True_Odds_Calculator_3-way'!B128)</f>
        <v>3.8</v>
      </c>
      <c r="C129" s="4">
        <f>IF('True_Odds_Calculator_3-way'!C128="","",'True_Odds_Calculator_3-way'!C128)</f>
        <v>5.47</v>
      </c>
      <c r="D129" s="4">
        <f t="shared" si="5"/>
        <v>3.0768572864213972E-2</v>
      </c>
      <c r="E129" s="4">
        <f t="shared" si="6"/>
        <v>1.7405254865961219</v>
      </c>
      <c r="F129" s="4">
        <f t="shared" si="7"/>
        <v>3.9541054292840316</v>
      </c>
      <c r="G129" s="4">
        <f t="shared" si="8"/>
        <v>5.7951137912519082</v>
      </c>
      <c r="I129" s="4">
        <f t="shared" si="9"/>
        <v>1.030768572864214</v>
      </c>
    </row>
    <row r="130" spans="1:9" x14ac:dyDescent="0.2">
      <c r="A130" s="4">
        <f>IF('True_Odds_Calculator_3-way'!A129="","",'True_Odds_Calculator_3-way'!A129)</f>
        <v>1.81</v>
      </c>
      <c r="B130" s="4">
        <f>IF('True_Odds_Calculator_3-way'!B129="","",'True_Odds_Calculator_3-way'!B129)</f>
        <v>3.74</v>
      </c>
      <c r="C130" s="4">
        <f>IF('True_Odds_Calculator_3-way'!C129="","",'True_Odds_Calculator_3-way'!C129)</f>
        <v>4.7699999999999996</v>
      </c>
      <c r="D130" s="4">
        <f t="shared" si="5"/>
        <v>2.950947285970984E-2</v>
      </c>
      <c r="E130" s="4">
        <f t="shared" si="6"/>
        <v>1.8428094694004769</v>
      </c>
      <c r="F130" s="4">
        <f t="shared" si="7"/>
        <v>3.8828439106601436</v>
      </c>
      <c r="G130" s="4">
        <f t="shared" si="8"/>
        <v>5.0048267821517758</v>
      </c>
      <c r="I130" s="4">
        <f t="shared" si="9"/>
        <v>1.0295094728597098</v>
      </c>
    </row>
    <row r="131" spans="1:9" x14ac:dyDescent="0.2">
      <c r="A131" s="4">
        <f>IF('True_Odds_Calculator_3-way'!A130="","",'True_Odds_Calculator_3-way'!A130)</f>
        <v>2.5</v>
      </c>
      <c r="B131" s="4">
        <f>IF('True_Odds_Calculator_3-way'!B130="","",'True_Odds_Calculator_3-way'!B130)</f>
        <v>3.63</v>
      </c>
      <c r="C131" s="4">
        <f>IF('True_Odds_Calculator_3-way'!C130="","",'True_Odds_Calculator_3-way'!C130)</f>
        <v>2.85</v>
      </c>
      <c r="D131" s="4">
        <f t="shared" ref="D131:D194" si="10">IF(A131="","",((1/A131)+(1/B131)+(1/C131))-1)</f>
        <v>2.6359286646367996E-2</v>
      </c>
      <c r="E131" s="4">
        <f t="shared" ref="E131:E194" si="11">IF(A131="","",(3*A131)/(3-($D131*A131)))</f>
        <v>2.556148543473427</v>
      </c>
      <c r="F131" s="4">
        <f t="shared" ref="F131:F194" si="12">IF(B131="","",(3*B131)/(3-($D131*B131)))</f>
        <v>3.7495922583451127</v>
      </c>
      <c r="G131" s="4">
        <f t="shared" ref="G131:G194" si="13">IF(C131="","",(3*C131)/(3-($D131*C131)))</f>
        <v>2.9232008137662118</v>
      </c>
      <c r="I131" s="4">
        <f t="shared" ref="I131:I194" si="14">IF(A131="","",D131+1)</f>
        <v>1.026359286646368</v>
      </c>
    </row>
    <row r="132" spans="1:9" x14ac:dyDescent="0.2">
      <c r="A132" s="4">
        <f>IF('True_Odds_Calculator_3-way'!A131="","",'True_Odds_Calculator_3-way'!A131)</f>
        <v>2.19</v>
      </c>
      <c r="B132" s="4">
        <f>IF('True_Odds_Calculator_3-way'!B131="","",'True_Odds_Calculator_3-way'!B131)</f>
        <v>3.3</v>
      </c>
      <c r="C132" s="4">
        <f>IF('True_Odds_Calculator_3-way'!C131="","",'True_Odds_Calculator_3-way'!C131)</f>
        <v>3.73</v>
      </c>
      <c r="D132" s="4">
        <f t="shared" si="10"/>
        <v>2.7747822341821493E-2</v>
      </c>
      <c r="E132" s="4">
        <f t="shared" si="11"/>
        <v>2.2352775822223991</v>
      </c>
      <c r="F132" s="4">
        <f t="shared" si="12"/>
        <v>3.403895764435807</v>
      </c>
      <c r="G132" s="4">
        <f t="shared" si="13"/>
        <v>3.8632824424198913</v>
      </c>
      <c r="I132" s="4">
        <f t="shared" si="14"/>
        <v>1.0277478223418215</v>
      </c>
    </row>
    <row r="133" spans="1:9" x14ac:dyDescent="0.2">
      <c r="A133" s="4">
        <f>IF('True_Odds_Calculator_3-way'!A132="","",'True_Odds_Calculator_3-way'!A132)</f>
        <v>2.15</v>
      </c>
      <c r="B133" s="4">
        <f>IF('True_Odds_Calculator_3-way'!B132="","",'True_Odds_Calculator_3-way'!B132)</f>
        <v>3.42</v>
      </c>
      <c r="C133" s="4">
        <f>IF('True_Odds_Calculator_3-way'!C132="","",'True_Odds_Calculator_3-way'!C132)</f>
        <v>3.71</v>
      </c>
      <c r="D133" s="4">
        <f t="shared" si="10"/>
        <v>2.70557188642222E-2</v>
      </c>
      <c r="E133" s="4">
        <f t="shared" si="11"/>
        <v>2.1925126712823291</v>
      </c>
      <c r="F133" s="4">
        <f t="shared" si="12"/>
        <v>3.5288419040999197</v>
      </c>
      <c r="G133" s="4">
        <f t="shared" si="13"/>
        <v>3.8384296557420337</v>
      </c>
      <c r="I133" s="4">
        <f t="shared" si="14"/>
        <v>1.0270557188642222</v>
      </c>
    </row>
    <row r="134" spans="1:9" x14ac:dyDescent="0.2">
      <c r="A134" s="4">
        <f>IF('True_Odds_Calculator_3-way'!A133="","",'True_Odds_Calculator_3-way'!A133)</f>
        <v>2.41</v>
      </c>
      <c r="B134" s="4">
        <f>IF('True_Odds_Calculator_3-way'!B133="","",'True_Odds_Calculator_3-way'!B133)</f>
        <v>3.51</v>
      </c>
      <c r="C134" s="4">
        <f>IF('True_Odds_Calculator_3-way'!C133="","",'True_Odds_Calculator_3-way'!C133)</f>
        <v>2.95</v>
      </c>
      <c r="D134" s="4">
        <f t="shared" si="10"/>
        <v>3.8821095083842128E-2</v>
      </c>
      <c r="E134" s="4">
        <f t="shared" si="11"/>
        <v>2.4875783130908737</v>
      </c>
      <c r="F134" s="4">
        <f t="shared" si="12"/>
        <v>3.6770124085542326</v>
      </c>
      <c r="G134" s="4">
        <f t="shared" si="13"/>
        <v>3.0670830645579246</v>
      </c>
      <c r="I134" s="4">
        <f t="shared" si="14"/>
        <v>1.0388210950838421</v>
      </c>
    </row>
    <row r="135" spans="1:9" x14ac:dyDescent="0.2">
      <c r="A135" s="4">
        <f>IF('True_Odds_Calculator_3-way'!A134="","",'True_Odds_Calculator_3-way'!A134)</f>
        <v>1.84</v>
      </c>
      <c r="B135" s="4">
        <f>IF('True_Odds_Calculator_3-way'!B134="","",'True_Odds_Calculator_3-way'!B134)</f>
        <v>3.56</v>
      </c>
      <c r="C135" s="4">
        <f>IF('True_Odds_Calculator_3-way'!C134="","",'True_Odds_Calculator_3-way'!C134)</f>
        <v>4.62</v>
      </c>
      <c r="D135" s="4">
        <f t="shared" si="10"/>
        <v>4.0827353724276039E-2</v>
      </c>
      <c r="E135" s="4">
        <f t="shared" si="11"/>
        <v>1.8872584170705522</v>
      </c>
      <c r="F135" s="4">
        <f t="shared" si="12"/>
        <v>3.7412581971914936</v>
      </c>
      <c r="G135" s="4">
        <f t="shared" si="13"/>
        <v>4.9299673842592995</v>
      </c>
      <c r="I135" s="4">
        <f t="shared" si="14"/>
        <v>1.040827353724276</v>
      </c>
    </row>
    <row r="136" spans="1:9" x14ac:dyDescent="0.2">
      <c r="A136" s="4">
        <f>IF('True_Odds_Calculator_3-way'!A135="","",'True_Odds_Calculator_3-way'!A135)</f>
        <v>1.56</v>
      </c>
      <c r="B136" s="4">
        <f>IF('True_Odds_Calculator_3-way'!B135="","",'True_Odds_Calculator_3-way'!B135)</f>
        <v>3.93</v>
      </c>
      <c r="C136" s="4">
        <f>IF('True_Odds_Calculator_3-way'!C135="","",'True_Odds_Calculator_3-way'!C135)</f>
        <v>6.73</v>
      </c>
      <c r="D136" s="4">
        <f t="shared" si="10"/>
        <v>4.4066977338304225E-2</v>
      </c>
      <c r="E136" s="4">
        <f t="shared" si="11"/>
        <v>1.5965854820532797</v>
      </c>
      <c r="F136" s="4">
        <f t="shared" si="12"/>
        <v>4.1707690740107273</v>
      </c>
      <c r="G136" s="4">
        <f t="shared" si="13"/>
        <v>7.4682923756608464</v>
      </c>
      <c r="I136" s="4">
        <f t="shared" si="14"/>
        <v>1.0440669773383042</v>
      </c>
    </row>
    <row r="137" spans="1:9" x14ac:dyDescent="0.2">
      <c r="A137" s="4">
        <f>IF('True_Odds_Calculator_3-way'!A136="","",'True_Odds_Calculator_3-way'!A136)</f>
        <v>1.34</v>
      </c>
      <c r="B137" s="4">
        <f>IF('True_Odds_Calculator_3-way'!B136="","",'True_Odds_Calculator_3-way'!B136)</f>
        <v>5.07</v>
      </c>
      <c r="C137" s="4">
        <f>IF('True_Odds_Calculator_3-way'!C136="","",'True_Odds_Calculator_3-way'!C136)</f>
        <v>9.8800000000000008</v>
      </c>
      <c r="D137" s="4">
        <f t="shared" si="10"/>
        <v>4.472189039232366E-2</v>
      </c>
      <c r="E137" s="4">
        <f t="shared" si="11"/>
        <v>1.3673131434107817</v>
      </c>
      <c r="F137" s="4">
        <f t="shared" si="12"/>
        <v>5.4845199922954038</v>
      </c>
      <c r="G137" s="4">
        <f t="shared" si="13"/>
        <v>11.586508368689076</v>
      </c>
      <c r="I137" s="4">
        <f t="shared" si="14"/>
        <v>1.0447218903923237</v>
      </c>
    </row>
    <row r="138" spans="1:9" x14ac:dyDescent="0.2">
      <c r="A138" s="4">
        <f>IF('True_Odds_Calculator_3-way'!A137="","",'True_Odds_Calculator_3-way'!A137)</f>
        <v>28.81</v>
      </c>
      <c r="B138" s="4">
        <f>IF('True_Odds_Calculator_3-way'!B137="","",'True_Odds_Calculator_3-way'!B137)</f>
        <v>10.37</v>
      </c>
      <c r="C138" s="4">
        <f>IF('True_Odds_Calculator_3-way'!C137="","",'True_Odds_Calculator_3-way'!C137)</f>
        <v>1.06</v>
      </c>
      <c r="D138" s="4">
        <f t="shared" si="10"/>
        <v>7.4538411924050196E-2</v>
      </c>
      <c r="E138" s="4">
        <f t="shared" si="11"/>
        <v>101.37841419760711</v>
      </c>
      <c r="F138" s="4">
        <f t="shared" si="12"/>
        <v>13.969235640418427</v>
      </c>
      <c r="G138" s="4">
        <f t="shared" si="13"/>
        <v>1.0886722584416708</v>
      </c>
      <c r="I138" s="4">
        <f t="shared" si="14"/>
        <v>1.0745384119240502</v>
      </c>
    </row>
    <row r="139" spans="1:9" x14ac:dyDescent="0.2">
      <c r="A139" s="4">
        <f>IF('True_Odds_Calculator_3-way'!A138="","",'True_Odds_Calculator_3-way'!A138)</f>
        <v>10.24</v>
      </c>
      <c r="B139" s="4">
        <f>IF('True_Odds_Calculator_3-way'!B138="","",'True_Odds_Calculator_3-way'!B138)</f>
        <v>5.28</v>
      </c>
      <c r="C139" s="4">
        <f>IF('True_Odds_Calculator_3-way'!C138="","",'True_Odds_Calculator_3-way'!C138)</f>
        <v>1.29</v>
      </c>
      <c r="D139" s="4">
        <f t="shared" si="10"/>
        <v>6.2243987843551674E-2</v>
      </c>
      <c r="E139" s="4">
        <f t="shared" si="11"/>
        <v>13.002505547999133</v>
      </c>
      <c r="F139" s="4">
        <f t="shared" si="12"/>
        <v>5.9295822927378667</v>
      </c>
      <c r="G139" s="4">
        <f t="shared" si="13"/>
        <v>1.3254762591083071</v>
      </c>
      <c r="I139" s="4">
        <f t="shared" si="14"/>
        <v>1.0622439878435517</v>
      </c>
    </row>
    <row r="140" spans="1:9" x14ac:dyDescent="0.2">
      <c r="A140" s="4">
        <f>IF('True_Odds_Calculator_3-way'!A139="","",'True_Odds_Calculator_3-way'!A139)</f>
        <v>3.84</v>
      </c>
      <c r="B140" s="4">
        <f>IF('True_Odds_Calculator_3-way'!B139="","",'True_Odds_Calculator_3-way'!B139)</f>
        <v>3.26</v>
      </c>
      <c r="C140" s="4">
        <f>IF('True_Odds_Calculator_3-way'!C139="","",'True_Odds_Calculator_3-way'!C139)</f>
        <v>2.04</v>
      </c>
      <c r="D140" s="4">
        <f t="shared" si="10"/>
        <v>5.7361211355708042E-2</v>
      </c>
      <c r="E140" s="4">
        <f t="shared" si="11"/>
        <v>4.1442829990756422</v>
      </c>
      <c r="F140" s="4">
        <f t="shared" si="12"/>
        <v>3.4767122213460779</v>
      </c>
      <c r="G140" s="4">
        <f t="shared" si="13"/>
        <v>2.1228011842283765</v>
      </c>
      <c r="I140" s="4">
        <f t="shared" si="14"/>
        <v>1.057361211355708</v>
      </c>
    </row>
    <row r="141" spans="1:9" x14ac:dyDescent="0.2">
      <c r="A141" s="4">
        <f>IF('True_Odds_Calculator_3-way'!A140="","",'True_Odds_Calculator_3-way'!A140)</f>
        <v>1.98</v>
      </c>
      <c r="B141" s="4">
        <f>IF('True_Odds_Calculator_3-way'!B140="","",'True_Odds_Calculator_3-way'!B140)</f>
        <v>3.09</v>
      </c>
      <c r="C141" s="4">
        <f>IF('True_Odds_Calculator_3-way'!C140="","",'True_Odds_Calculator_3-way'!C140)</f>
        <v>4.6100000000000003</v>
      </c>
      <c r="D141" s="4">
        <f t="shared" si="10"/>
        <v>4.5594840216073074E-2</v>
      </c>
      <c r="E141" s="4">
        <f t="shared" si="11"/>
        <v>2.0414319850112554</v>
      </c>
      <c r="F141" s="4">
        <f t="shared" si="12"/>
        <v>3.242265494473358</v>
      </c>
      <c r="G141" s="4">
        <f t="shared" si="13"/>
        <v>4.9573307761233174</v>
      </c>
      <c r="I141" s="4">
        <f t="shared" si="14"/>
        <v>1.0455948402160731</v>
      </c>
    </row>
    <row r="142" spans="1:9" x14ac:dyDescent="0.2">
      <c r="A142" s="4">
        <f>IF('True_Odds_Calculator_3-way'!A141="","",'True_Odds_Calculator_3-way'!A141)</f>
        <v>5.12</v>
      </c>
      <c r="B142" s="4">
        <f>IF('True_Odds_Calculator_3-way'!B141="","",'True_Odds_Calculator_3-way'!B141)</f>
        <v>3.7</v>
      </c>
      <c r="C142" s="4">
        <f>IF('True_Odds_Calculator_3-way'!C141="","",'True_Odds_Calculator_3-way'!C141)</f>
        <v>1.71</v>
      </c>
      <c r="D142" s="4">
        <f t="shared" si="10"/>
        <v>5.0378091907697042E-2</v>
      </c>
      <c r="E142" s="4">
        <f t="shared" si="11"/>
        <v>5.6016194556009999</v>
      </c>
      <c r="F142" s="4">
        <f t="shared" si="12"/>
        <v>3.9451221987493525</v>
      </c>
      <c r="G142" s="4">
        <f t="shared" si="13"/>
        <v>1.7605552459744593</v>
      </c>
      <c r="I142" s="4">
        <f t="shared" si="14"/>
        <v>1.050378091907697</v>
      </c>
    </row>
    <row r="143" spans="1:9" x14ac:dyDescent="0.2">
      <c r="A143" s="4">
        <f>IF('True_Odds_Calculator_3-way'!A142="","",'True_Odds_Calculator_3-way'!A142)</f>
        <v>2.0099999999999998</v>
      </c>
      <c r="B143" s="4">
        <f>IF('True_Odds_Calculator_3-way'!B142="","",'True_Odds_Calculator_3-way'!B142)</f>
        <v>3.42</v>
      </c>
      <c r="C143" s="4">
        <f>IF('True_Odds_Calculator_3-way'!C142="","",'True_Odds_Calculator_3-way'!C142)</f>
        <v>3.91</v>
      </c>
      <c r="D143" s="4">
        <f t="shared" si="10"/>
        <v>4.5664574332983543E-2</v>
      </c>
      <c r="E143" s="4">
        <f t="shared" si="11"/>
        <v>2.0734373652422255</v>
      </c>
      <c r="F143" s="4">
        <f t="shared" si="12"/>
        <v>3.6078142017676837</v>
      </c>
      <c r="G143" s="4">
        <f t="shared" si="13"/>
        <v>4.1574345475395953</v>
      </c>
      <c r="I143" s="4">
        <f t="shared" si="14"/>
        <v>1.0456645743329835</v>
      </c>
    </row>
    <row r="144" spans="1:9" x14ac:dyDescent="0.2">
      <c r="A144" s="4">
        <f>IF('True_Odds_Calculator_3-way'!A143="","",'True_Odds_Calculator_3-way'!A143)</f>
        <v>1.1599999999999999</v>
      </c>
      <c r="B144" s="4">
        <f>IF('True_Odds_Calculator_3-way'!B143="","",'True_Odds_Calculator_3-way'!B143)</f>
        <v>7.8</v>
      </c>
      <c r="C144" s="4">
        <f>IF('True_Odds_Calculator_3-way'!C143="","",'True_Odds_Calculator_3-way'!C143)</f>
        <v>15.6</v>
      </c>
      <c r="D144" s="4">
        <f t="shared" si="10"/>
        <v>5.4376657824933838E-2</v>
      </c>
      <c r="E144" s="4">
        <f t="shared" si="11"/>
        <v>1.1849135673127289</v>
      </c>
      <c r="F144" s="4">
        <f t="shared" si="12"/>
        <v>9.084337349397595</v>
      </c>
      <c r="G144" s="4">
        <f t="shared" si="13"/>
        <v>21.750000000000021</v>
      </c>
      <c r="I144" s="4">
        <f t="shared" si="14"/>
        <v>1.0543766578249338</v>
      </c>
    </row>
    <row r="145" spans="1:9" x14ac:dyDescent="0.2">
      <c r="A145" s="4">
        <f>IF('True_Odds_Calculator_3-way'!A144="","",'True_Odds_Calculator_3-way'!A144)</f>
        <v>1.88</v>
      </c>
      <c r="B145" s="4">
        <f>IF('True_Odds_Calculator_3-way'!B144="","",'True_Odds_Calculator_3-way'!B144)</f>
        <v>3.83</v>
      </c>
      <c r="C145" s="4">
        <f>IF('True_Odds_Calculator_3-way'!C144="","",'True_Odds_Calculator_3-way'!C144)</f>
        <v>3.91</v>
      </c>
      <c r="D145" s="4">
        <f t="shared" si="10"/>
        <v>4.8765975064471334E-2</v>
      </c>
      <c r="E145" s="4">
        <f t="shared" si="11"/>
        <v>1.9392639270199838</v>
      </c>
      <c r="F145" s="4">
        <f t="shared" si="12"/>
        <v>4.0842785867177218</v>
      </c>
      <c r="G145" s="4">
        <f t="shared" si="13"/>
        <v>4.1753801512576656</v>
      </c>
      <c r="I145" s="4">
        <f t="shared" si="14"/>
        <v>1.0487659750644713</v>
      </c>
    </row>
    <row r="146" spans="1:9" x14ac:dyDescent="0.2">
      <c r="A146" s="4">
        <f>IF('True_Odds_Calculator_3-way'!A145="","",'True_Odds_Calculator_3-way'!A145)</f>
        <v>1.78</v>
      </c>
      <c r="B146" s="4">
        <f>IF('True_Odds_Calculator_3-way'!B145="","",'True_Odds_Calculator_3-way'!B145)</f>
        <v>3.96</v>
      </c>
      <c r="C146" s="4">
        <f>IF('True_Odds_Calculator_3-way'!C145="","",'True_Odds_Calculator_3-way'!C145)</f>
        <v>4.28</v>
      </c>
      <c r="D146" s="4">
        <f t="shared" si="10"/>
        <v>4.7967865147325428E-2</v>
      </c>
      <c r="E146" s="4">
        <f t="shared" si="11"/>
        <v>1.832144543691987</v>
      </c>
      <c r="F146" s="4">
        <f t="shared" si="12"/>
        <v>4.2276869127446552</v>
      </c>
      <c r="G146" s="4">
        <f t="shared" si="13"/>
        <v>4.5944148979373036</v>
      </c>
      <c r="I146" s="4">
        <f t="shared" si="14"/>
        <v>1.0479678651473254</v>
      </c>
    </row>
    <row r="147" spans="1:9" x14ac:dyDescent="0.2">
      <c r="A147" s="4">
        <f>IF('True_Odds_Calculator_3-way'!A146="","",'True_Odds_Calculator_3-way'!A146)</f>
        <v>2.17</v>
      </c>
      <c r="B147" s="4">
        <f>IF('True_Odds_Calculator_3-way'!B146="","",'True_Odds_Calculator_3-way'!B146)</f>
        <v>3.55</v>
      </c>
      <c r="C147" s="4">
        <f>IF('True_Odds_Calculator_3-way'!C146="","",'True_Odds_Calculator_3-way'!C146)</f>
        <v>3.5</v>
      </c>
      <c r="D147" s="4">
        <f t="shared" si="10"/>
        <v>2.8233919646913908E-2</v>
      </c>
      <c r="E147" s="4">
        <f t="shared" si="11"/>
        <v>2.2152408339324228</v>
      </c>
      <c r="F147" s="4">
        <f t="shared" si="12"/>
        <v>3.6727056019070328</v>
      </c>
      <c r="G147" s="4">
        <f t="shared" si="13"/>
        <v>3.6192154099130853</v>
      </c>
      <c r="I147" s="4">
        <f t="shared" si="14"/>
        <v>1.0282339196469139</v>
      </c>
    </row>
    <row r="148" spans="1:9" x14ac:dyDescent="0.2">
      <c r="A148" s="4">
        <f>IF('True_Odds_Calculator_3-way'!A147="","",'True_Odds_Calculator_3-way'!A147)</f>
        <v>1.72</v>
      </c>
      <c r="B148" s="4">
        <f>IF('True_Odds_Calculator_3-way'!B147="","",'True_Odds_Calculator_3-way'!B147)</f>
        <v>4.03</v>
      </c>
      <c r="C148" s="4">
        <f>IF('True_Odds_Calculator_3-way'!C147="","",'True_Odds_Calculator_3-way'!C147)</f>
        <v>4.99</v>
      </c>
      <c r="D148" s="4">
        <f t="shared" si="10"/>
        <v>2.9935108256792908E-2</v>
      </c>
      <c r="E148" s="4">
        <f t="shared" si="11"/>
        <v>1.7500355012517017</v>
      </c>
      <c r="F148" s="4">
        <f t="shared" si="12"/>
        <v>4.1988475369870351</v>
      </c>
      <c r="G148" s="4">
        <f t="shared" si="13"/>
        <v>5.2514821312243338</v>
      </c>
      <c r="I148" s="4">
        <f t="shared" si="14"/>
        <v>1.0299351082567929</v>
      </c>
    </row>
    <row r="149" spans="1:9" x14ac:dyDescent="0.2">
      <c r="A149" s="4">
        <f>IF('True_Odds_Calculator_3-way'!A148="","",'True_Odds_Calculator_3-way'!A148)</f>
        <v>2.37</v>
      </c>
      <c r="B149" s="4">
        <f>IF('True_Odds_Calculator_3-way'!B148="","",'True_Odds_Calculator_3-way'!B148)</f>
        <v>3.78</v>
      </c>
      <c r="C149" s="4">
        <f>IF('True_Odds_Calculator_3-way'!C148="","",'True_Odds_Calculator_3-way'!C148)</f>
        <v>2.93</v>
      </c>
      <c r="D149" s="4">
        <f t="shared" si="10"/>
        <v>2.7788121147951816E-2</v>
      </c>
      <c r="E149" s="4">
        <f t="shared" si="11"/>
        <v>2.4231954791361292</v>
      </c>
      <c r="F149" s="4">
        <f t="shared" si="12"/>
        <v>3.9171513480295226</v>
      </c>
      <c r="G149" s="4">
        <f t="shared" si="13"/>
        <v>3.0117377544700425</v>
      </c>
      <c r="I149" s="4">
        <f t="shared" si="14"/>
        <v>1.0277881211479518</v>
      </c>
    </row>
    <row r="150" spans="1:9" x14ac:dyDescent="0.2">
      <c r="A150" s="4">
        <f>IF('True_Odds_Calculator_3-way'!A149="","",'True_Odds_Calculator_3-way'!A149)</f>
        <v>1.75</v>
      </c>
      <c r="B150" s="4">
        <f>IF('True_Odds_Calculator_3-way'!B149="","",'True_Odds_Calculator_3-way'!B149)</f>
        <v>3.99</v>
      </c>
      <c r="C150" s="4">
        <f>IF('True_Odds_Calculator_3-way'!C149="","",'True_Odds_Calculator_3-way'!C149)</f>
        <v>4.79</v>
      </c>
      <c r="D150" s="4">
        <f t="shared" si="10"/>
        <v>3.0823405067993637E-2</v>
      </c>
      <c r="E150" s="4">
        <f t="shared" si="11"/>
        <v>1.7820416789693703</v>
      </c>
      <c r="F150" s="4">
        <f t="shared" si="12"/>
        <v>4.1605628079443298</v>
      </c>
      <c r="G150" s="4">
        <f t="shared" si="13"/>
        <v>5.0379407603968058</v>
      </c>
      <c r="I150" s="4">
        <f t="shared" si="14"/>
        <v>1.0308234050679936</v>
      </c>
    </row>
    <row r="151" spans="1:9" x14ac:dyDescent="0.2">
      <c r="A151" s="4">
        <f>IF('True_Odds_Calculator_3-way'!A150="","",'True_Odds_Calculator_3-way'!A150)</f>
        <v>1.74</v>
      </c>
      <c r="B151" s="4">
        <f>IF('True_Odds_Calculator_3-way'!B150="","",'True_Odds_Calculator_3-way'!B150)</f>
        <v>3.95</v>
      </c>
      <c r="C151" s="4">
        <f>IF('True_Odds_Calculator_3-way'!C150="","",'True_Odds_Calculator_3-way'!C150)</f>
        <v>4.95</v>
      </c>
      <c r="D151" s="4">
        <f t="shared" si="10"/>
        <v>2.9897402660388206E-2</v>
      </c>
      <c r="E151" s="4">
        <f t="shared" si="11"/>
        <v>1.7707048968300851</v>
      </c>
      <c r="F151" s="4">
        <f t="shared" si="12"/>
        <v>4.1118631367122109</v>
      </c>
      <c r="G151" s="4">
        <f t="shared" si="13"/>
        <v>5.206858026155694</v>
      </c>
      <c r="I151" s="4">
        <f t="shared" si="14"/>
        <v>1.0298974026603882</v>
      </c>
    </row>
    <row r="152" spans="1:9" x14ac:dyDescent="0.2">
      <c r="A152" s="4">
        <f>IF('True_Odds_Calculator_3-way'!A151="","",'True_Odds_Calculator_3-way'!A151)</f>
        <v>1.98</v>
      </c>
      <c r="B152" s="4">
        <f>IF('True_Odds_Calculator_3-way'!B151="","",'True_Odds_Calculator_3-way'!B151)</f>
        <v>3.7</v>
      </c>
      <c r="C152" s="4">
        <f>IF('True_Odds_Calculator_3-way'!C151="","",'True_Odds_Calculator_3-way'!C151)</f>
        <v>3.94</v>
      </c>
      <c r="D152" s="4">
        <f t="shared" si="10"/>
        <v>2.9127881919760235E-2</v>
      </c>
      <c r="E152" s="4">
        <f t="shared" si="11"/>
        <v>2.0188104232741568</v>
      </c>
      <c r="F152" s="4">
        <f t="shared" si="12"/>
        <v>3.8378732464530185</v>
      </c>
      <c r="G152" s="4">
        <f t="shared" si="13"/>
        <v>4.096718398428556</v>
      </c>
      <c r="I152" s="4">
        <f t="shared" si="14"/>
        <v>1.0291278819197602</v>
      </c>
    </row>
    <row r="153" spans="1:9" x14ac:dyDescent="0.2">
      <c r="A153" s="4">
        <f>IF('True_Odds_Calculator_3-way'!A152="","",'True_Odds_Calculator_3-way'!A152)</f>
        <v>3.46</v>
      </c>
      <c r="B153" s="4">
        <f>IF('True_Odds_Calculator_3-way'!B152="","",'True_Odds_Calculator_3-way'!B152)</f>
        <v>3.76</v>
      </c>
      <c r="C153" s="4">
        <f>IF('True_Odds_Calculator_3-way'!C152="","",'True_Odds_Calculator_3-way'!C152)</f>
        <v>2.11</v>
      </c>
      <c r="D153" s="4">
        <f t="shared" si="10"/>
        <v>2.8908437138072562E-2</v>
      </c>
      <c r="E153" s="4">
        <f t="shared" si="11"/>
        <v>3.5793389702796361</v>
      </c>
      <c r="F153" s="4">
        <f t="shared" si="12"/>
        <v>3.901353479889575</v>
      </c>
      <c r="G153" s="4">
        <f t="shared" si="13"/>
        <v>2.1537914640874902</v>
      </c>
      <c r="I153" s="4">
        <f t="shared" si="14"/>
        <v>1.0289084371380726</v>
      </c>
    </row>
    <row r="154" spans="1:9" x14ac:dyDescent="0.2">
      <c r="A154" s="4">
        <f>IF('True_Odds_Calculator_3-way'!A153="","",'True_Odds_Calculator_3-way'!A153)</f>
        <v>2.1800000000000002</v>
      </c>
      <c r="B154" s="4">
        <f>IF('True_Odds_Calculator_3-way'!B153="","",'True_Odds_Calculator_3-way'!B153)</f>
        <v>3.52</v>
      </c>
      <c r="C154" s="4">
        <f>IF('True_Odds_Calculator_3-way'!C153="","",'True_Odds_Calculator_3-way'!C153)</f>
        <v>3.31</v>
      </c>
      <c r="D154" s="4">
        <f t="shared" si="10"/>
        <v>4.4921309046561886E-2</v>
      </c>
      <c r="E154" s="4">
        <f t="shared" si="11"/>
        <v>2.2535626347278188</v>
      </c>
      <c r="F154" s="4">
        <f t="shared" si="12"/>
        <v>3.7158540039371091</v>
      </c>
      <c r="G154" s="4">
        <f t="shared" si="13"/>
        <v>3.4826091773349463</v>
      </c>
      <c r="I154" s="4">
        <f t="shared" si="14"/>
        <v>1.0449213090465619</v>
      </c>
    </row>
    <row r="155" spans="1:9" x14ac:dyDescent="0.2">
      <c r="A155" s="4">
        <f>IF('True_Odds_Calculator_3-way'!A154="","",'True_Odds_Calculator_3-way'!A154)</f>
        <v>2.84</v>
      </c>
      <c r="B155" s="4">
        <f>IF('True_Odds_Calculator_3-way'!B154="","",'True_Odds_Calculator_3-way'!B154)</f>
        <v>3.16</v>
      </c>
      <c r="C155" s="4">
        <f>IF('True_Odds_Calculator_3-way'!C154="","",'True_Odds_Calculator_3-way'!C154)</f>
        <v>2.66</v>
      </c>
      <c r="D155" s="4">
        <f t="shared" si="10"/>
        <v>4.4508221882929799E-2</v>
      </c>
      <c r="E155" s="4">
        <f t="shared" si="11"/>
        <v>2.9649255056158932</v>
      </c>
      <c r="F155" s="4">
        <f t="shared" si="12"/>
        <v>3.3154341636272595</v>
      </c>
      <c r="G155" s="4">
        <f t="shared" si="13"/>
        <v>2.7692870232767057</v>
      </c>
      <c r="I155" s="4">
        <f t="shared" si="14"/>
        <v>1.0445082218829298</v>
      </c>
    </row>
    <row r="156" spans="1:9" x14ac:dyDescent="0.2">
      <c r="A156" s="4">
        <f>IF('True_Odds_Calculator_3-way'!A155="","",'True_Odds_Calculator_3-way'!A155)</f>
        <v>2.06</v>
      </c>
      <c r="B156" s="4">
        <f>IF('True_Odds_Calculator_3-way'!B155="","",'True_Odds_Calculator_3-way'!B155)</f>
        <v>3.29</v>
      </c>
      <c r="C156" s="4">
        <f>IF('True_Odds_Calculator_3-way'!C155="","",'True_Odds_Calculator_3-way'!C155)</f>
        <v>3.93</v>
      </c>
      <c r="D156" s="4">
        <f t="shared" si="10"/>
        <v>4.3841187193689901E-2</v>
      </c>
      <c r="E156" s="4">
        <f t="shared" si="11"/>
        <v>2.123939678770971</v>
      </c>
      <c r="F156" s="4">
        <f t="shared" si="12"/>
        <v>3.4561697691170665</v>
      </c>
      <c r="G156" s="4">
        <f t="shared" si="13"/>
        <v>4.1694602546523312</v>
      </c>
      <c r="I156" s="4">
        <f t="shared" si="14"/>
        <v>1.0438411871936899</v>
      </c>
    </row>
    <row r="157" spans="1:9" x14ac:dyDescent="0.2">
      <c r="A157" s="4">
        <f>IF('True_Odds_Calculator_3-way'!A156="","",'True_Odds_Calculator_3-way'!A156)</f>
        <v>4.22</v>
      </c>
      <c r="B157" s="4">
        <f>IF('True_Odds_Calculator_3-way'!B156="","",'True_Odds_Calculator_3-way'!B156)</f>
        <v>3.9</v>
      </c>
      <c r="C157" s="4">
        <f>IF('True_Odds_Calculator_3-way'!C156="","",'True_Odds_Calculator_3-way'!C156)</f>
        <v>1.87</v>
      </c>
      <c r="D157" s="4">
        <f t="shared" si="10"/>
        <v>2.8136439343576125E-2</v>
      </c>
      <c r="E157" s="4">
        <f t="shared" si="11"/>
        <v>4.3939045526924678</v>
      </c>
      <c r="F157" s="4">
        <f t="shared" si="12"/>
        <v>4.0480676737287276</v>
      </c>
      <c r="G157" s="4">
        <f t="shared" si="13"/>
        <v>1.9033822420438995</v>
      </c>
      <c r="I157" s="4">
        <f t="shared" si="14"/>
        <v>1.0281364393435761</v>
      </c>
    </row>
    <row r="158" spans="1:9" x14ac:dyDescent="0.2">
      <c r="A158" s="4">
        <f>IF('True_Odds_Calculator_3-way'!A157="","",'True_Odds_Calculator_3-way'!A157)</f>
        <v>1.45</v>
      </c>
      <c r="B158" s="4">
        <f>IF('True_Odds_Calculator_3-way'!B157="","",'True_Odds_Calculator_3-way'!B157)</f>
        <v>5.0599999999999996</v>
      </c>
      <c r="C158" s="4">
        <f>IF('True_Odds_Calculator_3-way'!C157="","",'True_Odds_Calculator_3-way'!C157)</f>
        <v>6.87</v>
      </c>
      <c r="D158" s="4">
        <f t="shared" si="10"/>
        <v>3.2844038480958071E-2</v>
      </c>
      <c r="E158" s="4">
        <f t="shared" si="11"/>
        <v>1.473389496301754</v>
      </c>
      <c r="F158" s="4">
        <f t="shared" si="12"/>
        <v>5.3567474429655473</v>
      </c>
      <c r="G158" s="4">
        <f t="shared" si="13"/>
        <v>7.4287364244240761</v>
      </c>
      <c r="I158" s="4">
        <f t="shared" si="14"/>
        <v>1.0328440384809581</v>
      </c>
    </row>
    <row r="159" spans="1:9" x14ac:dyDescent="0.2">
      <c r="A159" s="4">
        <f>IF('True_Odds_Calculator_3-way'!A158="","",'True_Odds_Calculator_3-way'!A158)</f>
        <v>6.02</v>
      </c>
      <c r="B159" s="4">
        <f>IF('True_Odds_Calculator_3-way'!B158="","",'True_Odds_Calculator_3-way'!B158)</f>
        <v>4.7</v>
      </c>
      <c r="C159" s="4">
        <f>IF('True_Odds_Calculator_3-way'!C158="","",'True_Odds_Calculator_3-way'!C158)</f>
        <v>1.52</v>
      </c>
      <c r="D159" s="4">
        <f t="shared" si="10"/>
        <v>3.6773651099545113E-2</v>
      </c>
      <c r="E159" s="4">
        <f t="shared" si="11"/>
        <v>6.4996231829154771</v>
      </c>
      <c r="F159" s="4">
        <f t="shared" si="12"/>
        <v>4.9873303419292405</v>
      </c>
      <c r="G159" s="4">
        <f t="shared" si="13"/>
        <v>1.5488583018969402</v>
      </c>
      <c r="I159" s="4">
        <f t="shared" si="14"/>
        <v>1.0367736510995451</v>
      </c>
    </row>
    <row r="160" spans="1:9" x14ac:dyDescent="0.2">
      <c r="A160" s="4">
        <f>IF('True_Odds_Calculator_3-way'!A159="","",'True_Odds_Calculator_3-way'!A159)</f>
        <v>2.21</v>
      </c>
      <c r="B160" s="4">
        <f>IF('True_Odds_Calculator_3-way'!B159="","",'True_Odds_Calculator_3-way'!B159)</f>
        <v>3.48</v>
      </c>
      <c r="C160" s="4">
        <f>IF('True_Odds_Calculator_3-way'!C159="","",'True_Odds_Calculator_3-way'!C159)</f>
        <v>3.47</v>
      </c>
      <c r="D160" s="4">
        <f t="shared" si="10"/>
        <v>2.8029447662231588E-2</v>
      </c>
      <c r="E160" s="4">
        <f t="shared" si="11"/>
        <v>2.256594985125755</v>
      </c>
      <c r="F160" s="4">
        <f t="shared" si="12"/>
        <v>3.5969518659204858</v>
      </c>
      <c r="G160" s="4">
        <f t="shared" si="13"/>
        <v>3.5862694661655938</v>
      </c>
      <c r="I160" s="4">
        <f t="shared" si="14"/>
        <v>1.0280294476622316</v>
      </c>
    </row>
    <row r="161" spans="1:9" x14ac:dyDescent="0.2">
      <c r="A161" s="4">
        <f>IF('True_Odds_Calculator_3-way'!A160="","",'True_Odds_Calculator_3-way'!A160)</f>
        <v>2.76</v>
      </c>
      <c r="B161" s="4">
        <f>IF('True_Odds_Calculator_3-way'!B160="","",'True_Odds_Calculator_3-way'!B160)</f>
        <v>3.45</v>
      </c>
      <c r="C161" s="4">
        <f>IF('True_Odds_Calculator_3-way'!C160="","",'True_Odds_Calculator_3-way'!C160)</f>
        <v>2.59</v>
      </c>
      <c r="D161" s="4">
        <f t="shared" si="10"/>
        <v>3.8274299143864265E-2</v>
      </c>
      <c r="E161" s="4">
        <f t="shared" si="11"/>
        <v>2.8607331519129175</v>
      </c>
      <c r="F161" s="4">
        <f t="shared" si="12"/>
        <v>3.6088449111470111</v>
      </c>
      <c r="G161" s="4">
        <f t="shared" si="13"/>
        <v>2.6785071942446037</v>
      </c>
      <c r="I161" s="4">
        <f t="shared" si="14"/>
        <v>1.0382742991438643</v>
      </c>
    </row>
    <row r="162" spans="1:9" x14ac:dyDescent="0.2">
      <c r="A162" s="4">
        <f>IF('True_Odds_Calculator_3-way'!A161="","",'True_Odds_Calculator_3-way'!A161)</f>
        <v>2.34</v>
      </c>
      <c r="B162" s="4">
        <f>IF('True_Odds_Calculator_3-way'!B161="","",'True_Odds_Calculator_3-way'!B161)</f>
        <v>3.33</v>
      </c>
      <c r="C162" s="4">
        <f>IF('True_Odds_Calculator_3-way'!C161="","",'True_Odds_Calculator_3-way'!C161)</f>
        <v>3.22</v>
      </c>
      <c r="D162" s="4">
        <f t="shared" si="10"/>
        <v>3.8209733861907846E-2</v>
      </c>
      <c r="E162" s="4">
        <f t="shared" si="11"/>
        <v>2.411882771054735</v>
      </c>
      <c r="F162" s="4">
        <f t="shared" si="12"/>
        <v>3.4774901084206906</v>
      </c>
      <c r="G162" s="4">
        <f t="shared" si="13"/>
        <v>3.3577054819268408</v>
      </c>
      <c r="I162" s="4">
        <f t="shared" si="14"/>
        <v>1.0382097338619078</v>
      </c>
    </row>
    <row r="163" spans="1:9" x14ac:dyDescent="0.2">
      <c r="A163" s="4">
        <f>IF('True_Odds_Calculator_3-way'!A162="","",'True_Odds_Calculator_3-way'!A162)</f>
        <v>1.48</v>
      </c>
      <c r="B163" s="4">
        <f>IF('True_Odds_Calculator_3-way'!B162="","",'True_Odds_Calculator_3-way'!B162)</f>
        <v>4.5599999999999996</v>
      </c>
      <c r="C163" s="4">
        <f>IF('True_Odds_Calculator_3-way'!C162="","",'True_Odds_Calculator_3-way'!C162)</f>
        <v>6.72</v>
      </c>
      <c r="D163" s="4">
        <f t="shared" si="10"/>
        <v>4.3783445099234486E-2</v>
      </c>
      <c r="E163" s="4">
        <f t="shared" si="11"/>
        <v>1.5126734947423246</v>
      </c>
      <c r="F163" s="4">
        <f t="shared" si="12"/>
        <v>4.8851080257552137</v>
      </c>
      <c r="G163" s="4">
        <f t="shared" si="13"/>
        <v>7.4507296967657801</v>
      </c>
      <c r="I163" s="4">
        <f t="shared" si="14"/>
        <v>1.0437834450992345</v>
      </c>
    </row>
    <row r="164" spans="1:9" x14ac:dyDescent="0.2">
      <c r="A164" s="4">
        <f>IF('True_Odds_Calculator_3-way'!A163="","",'True_Odds_Calculator_3-way'!A163)</f>
        <v>2.59</v>
      </c>
      <c r="B164" s="4">
        <f>IF('True_Odds_Calculator_3-way'!B163="","",'True_Odds_Calculator_3-way'!B163)</f>
        <v>3.61</v>
      </c>
      <c r="C164" s="4">
        <f>IF('True_Odds_Calculator_3-way'!C163="","",'True_Odds_Calculator_3-way'!C163)</f>
        <v>2.66</v>
      </c>
      <c r="D164" s="4">
        <f t="shared" si="10"/>
        <v>3.9048545973753734E-2</v>
      </c>
      <c r="E164" s="4">
        <f t="shared" si="11"/>
        <v>2.6803600607745892</v>
      </c>
      <c r="F164" s="4">
        <f t="shared" si="12"/>
        <v>3.787991735202366</v>
      </c>
      <c r="G164" s="4">
        <f t="shared" si="13"/>
        <v>2.755400347744084</v>
      </c>
      <c r="I164" s="4">
        <f t="shared" si="14"/>
        <v>1.0390485459737537</v>
      </c>
    </row>
    <row r="165" spans="1:9" x14ac:dyDescent="0.2">
      <c r="A165" s="4">
        <f>IF('True_Odds_Calculator_3-way'!A164="","",'True_Odds_Calculator_3-way'!A164)</f>
        <v>3.4</v>
      </c>
      <c r="B165" s="4">
        <f>IF('True_Odds_Calculator_3-way'!B164="","",'True_Odds_Calculator_3-way'!B164)</f>
        <v>3.49</v>
      </c>
      <c r="C165" s="4">
        <f>IF('True_Odds_Calculator_3-way'!C164="","",'True_Odds_Calculator_3-way'!C164)</f>
        <v>2.1800000000000002</v>
      </c>
      <c r="D165" s="4">
        <f t="shared" si="10"/>
        <v>3.9366194678496891E-2</v>
      </c>
      <c r="E165" s="4">
        <f t="shared" si="11"/>
        <v>3.5587748116597595</v>
      </c>
      <c r="F165" s="4">
        <f t="shared" si="12"/>
        <v>3.6574988405895454</v>
      </c>
      <c r="G165" s="4">
        <f t="shared" si="13"/>
        <v>2.2441977485043241</v>
      </c>
      <c r="I165" s="4">
        <f t="shared" si="14"/>
        <v>1.0393661946784969</v>
      </c>
    </row>
    <row r="166" spans="1:9" x14ac:dyDescent="0.2">
      <c r="A166" s="4">
        <f>IF('True_Odds_Calculator_3-way'!A165="","",'True_Odds_Calculator_3-way'!A165)</f>
        <v>3.33</v>
      </c>
      <c r="B166" s="4">
        <f>IF('True_Odds_Calculator_3-way'!B165="","",'True_Odds_Calculator_3-way'!B165)</f>
        <v>3.88</v>
      </c>
      <c r="C166" s="4">
        <f>IF('True_Odds_Calculator_3-way'!C165="","",'True_Odds_Calculator_3-way'!C165)</f>
        <v>2.08</v>
      </c>
      <c r="D166" s="4">
        <f t="shared" si="10"/>
        <v>3.8801489832417602E-2</v>
      </c>
      <c r="E166" s="4">
        <f t="shared" si="11"/>
        <v>3.4798771017391248</v>
      </c>
      <c r="F166" s="4">
        <f t="shared" si="12"/>
        <v>4.0849985448230965</v>
      </c>
      <c r="G166" s="4">
        <f t="shared" si="13"/>
        <v>2.1375039132061482</v>
      </c>
      <c r="I166" s="4">
        <f t="shared" si="14"/>
        <v>1.0388014898324176</v>
      </c>
    </row>
    <row r="167" spans="1:9" x14ac:dyDescent="0.2">
      <c r="A167" s="4">
        <f>IF('True_Odds_Calculator_3-way'!A166="","",'True_Odds_Calculator_3-way'!A166)</f>
        <v>2.0699999999999998</v>
      </c>
      <c r="B167" s="4">
        <f>IF('True_Odds_Calculator_3-way'!B166="","",'True_Odds_Calculator_3-way'!B166)</f>
        <v>3.39</v>
      </c>
      <c r="C167" s="4">
        <f>IF('True_Odds_Calculator_3-way'!C166="","",'True_Odds_Calculator_3-way'!C166)</f>
        <v>3.98</v>
      </c>
      <c r="D167" s="4">
        <f t="shared" si="10"/>
        <v>2.9333319584111894E-2</v>
      </c>
      <c r="E167" s="4">
        <f t="shared" si="11"/>
        <v>2.1127622886791686</v>
      </c>
      <c r="F167" s="4">
        <f t="shared" si="12"/>
        <v>3.506219432308106</v>
      </c>
      <c r="G167" s="4">
        <f t="shared" si="13"/>
        <v>4.1411552829401428</v>
      </c>
      <c r="I167" s="4">
        <f t="shared" si="14"/>
        <v>1.0293333195841119</v>
      </c>
    </row>
    <row r="168" spans="1:9" x14ac:dyDescent="0.2">
      <c r="A168" s="4">
        <f>IF('True_Odds_Calculator_3-way'!A167="","",'True_Odds_Calculator_3-way'!A167)</f>
        <v>2.25</v>
      </c>
      <c r="B168" s="4">
        <f>IF('True_Odds_Calculator_3-way'!B167="","",'True_Odds_Calculator_3-way'!B167)</f>
        <v>3.42</v>
      </c>
      <c r="C168" s="4">
        <f>IF('True_Odds_Calculator_3-way'!C167="","",'True_Odds_Calculator_3-way'!C167)</f>
        <v>3.44</v>
      </c>
      <c r="D168" s="4">
        <f t="shared" si="10"/>
        <v>2.7539779681762466E-2</v>
      </c>
      <c r="E168" s="4">
        <f t="shared" si="11"/>
        <v>2.2974535228870487</v>
      </c>
      <c r="F168" s="4">
        <f t="shared" si="12"/>
        <v>3.5308523409363741</v>
      </c>
      <c r="G168" s="4">
        <f t="shared" si="13"/>
        <v>3.552173913043478</v>
      </c>
      <c r="I168" s="4">
        <f t="shared" si="14"/>
        <v>1.0275397796817625</v>
      </c>
    </row>
    <row r="169" spans="1:9" x14ac:dyDescent="0.2">
      <c r="A169" s="4">
        <f>IF('True_Odds_Calculator_3-way'!A168="","",'True_Odds_Calculator_3-way'!A168)</f>
        <v>1.91</v>
      </c>
      <c r="B169" s="4">
        <f>IF('True_Odds_Calculator_3-way'!B168="","",'True_Odds_Calculator_3-way'!B168)</f>
        <v>3.53</v>
      </c>
      <c r="C169" s="4">
        <f>IF('True_Odds_Calculator_3-way'!C168="","",'True_Odds_Calculator_3-way'!C168)</f>
        <v>4.49</v>
      </c>
      <c r="D169" s="4">
        <f t="shared" si="10"/>
        <v>2.9563477624743761E-2</v>
      </c>
      <c r="E169" s="4">
        <f t="shared" si="11"/>
        <v>1.9466398117362691</v>
      </c>
      <c r="F169" s="4">
        <f t="shared" si="12"/>
        <v>3.6572214159161822</v>
      </c>
      <c r="G169" s="4">
        <f t="shared" si="13"/>
        <v>4.6978648843439155</v>
      </c>
      <c r="I169" s="4">
        <f t="shared" si="14"/>
        <v>1.0295634776247438</v>
      </c>
    </row>
    <row r="170" spans="1:9" x14ac:dyDescent="0.2">
      <c r="A170" s="4">
        <f>IF('True_Odds_Calculator_3-way'!A169="","",'True_Odds_Calculator_3-way'!A169)</f>
        <v>1.8</v>
      </c>
      <c r="B170" s="4">
        <f>IF('True_Odds_Calculator_3-way'!B169="","",'True_Odds_Calculator_3-way'!B169)</f>
        <v>3.75</v>
      </c>
      <c r="C170" s="4">
        <f>IF('True_Odds_Calculator_3-way'!C169="","",'True_Odds_Calculator_3-way'!C169)</f>
        <v>4.8</v>
      </c>
      <c r="D170" s="4">
        <f t="shared" si="10"/>
        <v>3.0555555555555447E-2</v>
      </c>
      <c r="E170" s="4">
        <f t="shared" si="11"/>
        <v>1.833616298811545</v>
      </c>
      <c r="F170" s="4">
        <f t="shared" si="12"/>
        <v>3.8989169675090247</v>
      </c>
      <c r="G170" s="4">
        <f t="shared" si="13"/>
        <v>5.0467289719626152</v>
      </c>
      <c r="I170" s="4">
        <f t="shared" si="14"/>
        <v>1.0305555555555554</v>
      </c>
    </row>
    <row r="171" spans="1:9" x14ac:dyDescent="0.2">
      <c r="A171" s="4">
        <f>IF('True_Odds_Calculator_3-way'!A170="","",'True_Odds_Calculator_3-way'!A170)</f>
        <v>1.84</v>
      </c>
      <c r="B171" s="4">
        <f>IF('True_Odds_Calculator_3-way'!B170="","",'True_Odds_Calculator_3-way'!B170)</f>
        <v>3.31</v>
      </c>
      <c r="C171" s="4">
        <f>IF('True_Odds_Calculator_3-way'!C170="","",'True_Odds_Calculator_3-way'!C170)</f>
        <v>5.12</v>
      </c>
      <c r="D171" s="4">
        <f t="shared" si="10"/>
        <v>4.0905564494942759E-2</v>
      </c>
      <c r="E171" s="4">
        <f t="shared" si="11"/>
        <v>1.8873512772291228</v>
      </c>
      <c r="F171" s="4">
        <f t="shared" si="12"/>
        <v>3.4664494349247454</v>
      </c>
      <c r="G171" s="4">
        <f t="shared" si="13"/>
        <v>5.5042646211547792</v>
      </c>
      <c r="I171" s="4">
        <f t="shared" si="14"/>
        <v>1.0409055644949428</v>
      </c>
    </row>
    <row r="172" spans="1:9" x14ac:dyDescent="0.2">
      <c r="A172" s="4">
        <f>IF('True_Odds_Calculator_3-way'!A171="","",'True_Odds_Calculator_3-way'!A171)</f>
        <v>2.4</v>
      </c>
      <c r="B172" s="4">
        <f>IF('True_Odds_Calculator_3-way'!B171="","",'True_Odds_Calculator_3-way'!B171)</f>
        <v>3.15</v>
      </c>
      <c r="C172" s="4">
        <f>IF('True_Odds_Calculator_3-way'!C171="","",'True_Odds_Calculator_3-way'!C171)</f>
        <v>3.29</v>
      </c>
      <c r="D172" s="4">
        <f t="shared" si="10"/>
        <v>3.807835190813913E-2</v>
      </c>
      <c r="E172" s="4">
        <f t="shared" si="11"/>
        <v>2.4754075519019088</v>
      </c>
      <c r="F172" s="4">
        <f t="shared" si="12"/>
        <v>3.2811893988364571</v>
      </c>
      <c r="G172" s="4">
        <f t="shared" si="13"/>
        <v>3.4333752053338489</v>
      </c>
      <c r="I172" s="4">
        <f t="shared" si="14"/>
        <v>1.0380783519081391</v>
      </c>
    </row>
    <row r="173" spans="1:9" x14ac:dyDescent="0.2">
      <c r="A173" s="4">
        <f>IF('True_Odds_Calculator_3-way'!A172="","",'True_Odds_Calculator_3-way'!A172)</f>
        <v>1.62</v>
      </c>
      <c r="B173" s="4">
        <f>IF('True_Odds_Calculator_3-way'!B172="","",'True_Odds_Calculator_3-way'!B172)</f>
        <v>3.76</v>
      </c>
      <c r="C173" s="4">
        <f>IF('True_Odds_Calculator_3-way'!C172="","",'True_Odds_Calculator_3-way'!C172)</f>
        <v>6.23</v>
      </c>
      <c r="D173" s="4">
        <f t="shared" si="10"/>
        <v>4.3755041085505653E-2</v>
      </c>
      <c r="E173" s="4">
        <f t="shared" si="11"/>
        <v>1.6592031920727055</v>
      </c>
      <c r="F173" s="4">
        <f t="shared" si="12"/>
        <v>3.9781609606694892</v>
      </c>
      <c r="G173" s="4">
        <f t="shared" si="13"/>
        <v>6.8526648968264707</v>
      </c>
      <c r="I173" s="4">
        <f t="shared" si="14"/>
        <v>1.0437550410855057</v>
      </c>
    </row>
    <row r="174" spans="1:9" x14ac:dyDescent="0.2">
      <c r="A174" s="4">
        <f>IF('True_Odds_Calculator_3-way'!A173="","",'True_Odds_Calculator_3-way'!A173)</f>
        <v>3.74</v>
      </c>
      <c r="B174" s="4">
        <f>IF('True_Odds_Calculator_3-way'!B173="","",'True_Odds_Calculator_3-way'!B173)</f>
        <v>3.44</v>
      </c>
      <c r="C174" s="4">
        <f>IF('True_Odds_Calculator_3-way'!C173="","",'True_Odds_Calculator_3-way'!C173)</f>
        <v>2</v>
      </c>
      <c r="D174" s="4">
        <f t="shared" si="10"/>
        <v>5.8077353562989709E-2</v>
      </c>
      <c r="E174" s="4">
        <f t="shared" si="11"/>
        <v>4.0319237840548219</v>
      </c>
      <c r="F174" s="4">
        <f t="shared" si="12"/>
        <v>3.6854327400504165</v>
      </c>
      <c r="G174" s="4">
        <f t="shared" si="13"/>
        <v>2.0805554357669584</v>
      </c>
      <c r="I174" s="4">
        <f t="shared" si="14"/>
        <v>1.0580773535629897</v>
      </c>
    </row>
    <row r="175" spans="1:9" x14ac:dyDescent="0.2">
      <c r="A175" s="4">
        <f>IF('True_Odds_Calculator_3-way'!A174="","",'True_Odds_Calculator_3-way'!A174)</f>
        <v>5.62</v>
      </c>
      <c r="B175" s="4">
        <f>IF('True_Odds_Calculator_3-way'!B174="","",'True_Odds_Calculator_3-way'!B174)</f>
        <v>3.31</v>
      </c>
      <c r="C175" s="4">
        <f>IF('True_Odds_Calculator_3-way'!C174="","",'True_Odds_Calculator_3-way'!C174)</f>
        <v>1.72</v>
      </c>
      <c r="D175" s="4">
        <f t="shared" si="10"/>
        <v>6.1446095523085109E-2</v>
      </c>
      <c r="E175" s="4">
        <f t="shared" si="11"/>
        <v>6.3510648433885697</v>
      </c>
      <c r="F175" s="4">
        <f t="shared" si="12"/>
        <v>3.550723140862726</v>
      </c>
      <c r="G175" s="4">
        <f t="shared" si="13"/>
        <v>1.7828066649499938</v>
      </c>
      <c r="I175" s="4">
        <f t="shared" si="14"/>
        <v>1.0614460955230851</v>
      </c>
    </row>
    <row r="176" spans="1:9" x14ac:dyDescent="0.2">
      <c r="A176" s="4">
        <f>IF('True_Odds_Calculator_3-way'!A175="","",'True_Odds_Calculator_3-way'!A175)</f>
        <v>1.4</v>
      </c>
      <c r="B176" s="4">
        <f>IF('True_Odds_Calculator_3-way'!B175="","",'True_Odds_Calculator_3-way'!B175)</f>
        <v>4.93</v>
      </c>
      <c r="C176" s="4">
        <f>IF('True_Odds_Calculator_3-way'!C175="","",'True_Odds_Calculator_3-way'!C175)</f>
        <v>7.4</v>
      </c>
      <c r="D176" s="4">
        <f t="shared" si="10"/>
        <v>5.2260606013141642E-2</v>
      </c>
      <c r="E176" s="4">
        <f t="shared" si="11"/>
        <v>1.4349971154782686</v>
      </c>
      <c r="F176" s="4">
        <f t="shared" si="12"/>
        <v>5.3931744266264952</v>
      </c>
      <c r="G176" s="4">
        <f t="shared" si="13"/>
        <v>8.4950989088973703</v>
      </c>
      <c r="I176" s="4">
        <f t="shared" si="14"/>
        <v>1.0522606060131416</v>
      </c>
    </row>
    <row r="177" spans="1:9" x14ac:dyDescent="0.2">
      <c r="A177" s="4">
        <f>IF('True_Odds_Calculator_3-way'!A176="","",'True_Odds_Calculator_3-way'!A176)</f>
        <v>2.34</v>
      </c>
      <c r="B177" s="4">
        <f>IF('True_Odds_Calculator_3-way'!B176="","",'True_Odds_Calculator_3-way'!B176)</f>
        <v>3.23</v>
      </c>
      <c r="C177" s="4">
        <f>IF('True_Odds_Calculator_3-way'!C176="","",'True_Odds_Calculator_3-way'!C176)</f>
        <v>3.25</v>
      </c>
      <c r="D177" s="4">
        <f t="shared" si="10"/>
        <v>4.4640258262549359E-2</v>
      </c>
      <c r="E177" s="4">
        <f t="shared" si="11"/>
        <v>2.4244167397301286</v>
      </c>
      <c r="F177" s="4">
        <f t="shared" si="12"/>
        <v>3.3930805375153383</v>
      </c>
      <c r="G177" s="4">
        <f t="shared" si="13"/>
        <v>3.4151579962044769</v>
      </c>
      <c r="I177" s="4">
        <f t="shared" si="14"/>
        <v>1.0446402582625494</v>
      </c>
    </row>
    <row r="178" spans="1:9" x14ac:dyDescent="0.2">
      <c r="A178" s="4">
        <f>IF('True_Odds_Calculator_3-way'!A177="","",'True_Odds_Calculator_3-way'!A177)</f>
        <v>1.93</v>
      </c>
      <c r="B178" s="4">
        <f>IF('True_Odds_Calculator_3-way'!B177="","",'True_Odds_Calculator_3-way'!B177)</f>
        <v>3.6</v>
      </c>
      <c r="C178" s="4">
        <f>IF('True_Odds_Calculator_3-way'!C177="","",'True_Odds_Calculator_3-way'!C177)</f>
        <v>4.01</v>
      </c>
      <c r="D178" s="4">
        <f t="shared" si="10"/>
        <v>4.5289051407175762E-2</v>
      </c>
      <c r="E178" s="4">
        <f t="shared" si="11"/>
        <v>1.987919948970394</v>
      </c>
      <c r="F178" s="4">
        <f t="shared" si="12"/>
        <v>3.8068926693653879</v>
      </c>
      <c r="G178" s="4">
        <f t="shared" si="13"/>
        <v>4.2683929981238045</v>
      </c>
      <c r="I178" s="4">
        <f t="shared" si="14"/>
        <v>1.0452890514071758</v>
      </c>
    </row>
    <row r="179" spans="1:9" x14ac:dyDescent="0.2">
      <c r="A179" s="4">
        <f>IF('True_Odds_Calculator_3-way'!A178="","",'True_Odds_Calculator_3-way'!A178)</f>
        <v>1.45</v>
      </c>
      <c r="B179" s="4">
        <f>IF('True_Odds_Calculator_3-way'!B178="","",'True_Odds_Calculator_3-way'!B178)</f>
        <v>4.53</v>
      </c>
      <c r="C179" s="4">
        <f>IF('True_Odds_Calculator_3-way'!C178="","",'True_Odds_Calculator_3-way'!C178)</f>
        <v>7.03</v>
      </c>
      <c r="D179" s="4">
        <f t="shared" si="10"/>
        <v>5.2653234958736084E-2</v>
      </c>
      <c r="E179" s="4">
        <f t="shared" si="11"/>
        <v>1.4878647649776429</v>
      </c>
      <c r="F179" s="4">
        <f t="shared" si="12"/>
        <v>4.921272592374442</v>
      </c>
      <c r="G179" s="4">
        <f t="shared" si="13"/>
        <v>8.0194756270277772</v>
      </c>
      <c r="I179" s="4">
        <f t="shared" si="14"/>
        <v>1.0526532349587361</v>
      </c>
    </row>
    <row r="180" spans="1:9" x14ac:dyDescent="0.2">
      <c r="A180" s="4">
        <f>IF('True_Odds_Calculator_3-way'!A179="","",'True_Odds_Calculator_3-way'!A179)</f>
        <v>1.7</v>
      </c>
      <c r="B180" s="4">
        <f>IF('True_Odds_Calculator_3-way'!B179="","",'True_Odds_Calculator_3-way'!B179)</f>
        <v>3.94</v>
      </c>
      <c r="C180" s="4">
        <f>IF('True_Odds_Calculator_3-way'!C179="","",'True_Odds_Calculator_3-way'!C179)</f>
        <v>4.83</v>
      </c>
      <c r="D180" s="4">
        <f t="shared" si="10"/>
        <v>4.9081738190751789E-2</v>
      </c>
      <c r="E180" s="4">
        <f t="shared" si="11"/>
        <v>1.748634752086113</v>
      </c>
      <c r="F180" s="4">
        <f t="shared" si="12"/>
        <v>4.2114745234787021</v>
      </c>
      <c r="G180" s="4">
        <f t="shared" si="13"/>
        <v>5.2444226618841085</v>
      </c>
      <c r="I180" s="4">
        <f t="shared" si="14"/>
        <v>1.0490817381907518</v>
      </c>
    </row>
    <row r="181" spans="1:9" x14ac:dyDescent="0.2">
      <c r="A181" s="4">
        <f>IF('True_Odds_Calculator_3-way'!A180="","",'True_Odds_Calculator_3-way'!A180)</f>
        <v>2.94</v>
      </c>
      <c r="B181" s="4">
        <f>IF('True_Odds_Calculator_3-way'!B180="","",'True_Odds_Calculator_3-way'!B180)</f>
        <v>3.74</v>
      </c>
      <c r="C181" s="4">
        <f>IF('True_Odds_Calculator_3-way'!C180="","",'True_Odds_Calculator_3-way'!C180)</f>
        <v>2.2799999999999998</v>
      </c>
      <c r="D181" s="4">
        <f t="shared" si="10"/>
        <v>4.6112224794223833E-2</v>
      </c>
      <c r="E181" s="4">
        <f t="shared" si="11"/>
        <v>3.0791465729681291</v>
      </c>
      <c r="F181" s="4">
        <f t="shared" si="12"/>
        <v>3.9681132333500475</v>
      </c>
      <c r="G181" s="4">
        <f t="shared" si="13"/>
        <v>2.3628051952752127</v>
      </c>
      <c r="I181" s="4">
        <f t="shared" si="14"/>
        <v>1.0461122247942238</v>
      </c>
    </row>
    <row r="182" spans="1:9" x14ac:dyDescent="0.2">
      <c r="A182" s="4">
        <f>IF('True_Odds_Calculator_3-way'!A181="","",'True_Odds_Calculator_3-way'!A181)</f>
        <v>1.64</v>
      </c>
      <c r="B182" s="4">
        <f>IF('True_Odds_Calculator_3-way'!B181="","",'True_Odds_Calculator_3-way'!B181)</f>
        <v>3.85</v>
      </c>
      <c r="C182" s="4">
        <f>IF('True_Odds_Calculator_3-way'!C181="","",'True_Odds_Calculator_3-way'!C181)</f>
        <v>5.59</v>
      </c>
      <c r="D182" s="4">
        <f t="shared" si="10"/>
        <v>4.8387233866530543E-2</v>
      </c>
      <c r="E182" s="4">
        <f t="shared" si="11"/>
        <v>1.6845594404793383</v>
      </c>
      <c r="F182" s="4">
        <f t="shared" si="12"/>
        <v>4.1049018878106427</v>
      </c>
      <c r="G182" s="4">
        <f t="shared" si="13"/>
        <v>6.1439478338369842</v>
      </c>
      <c r="I182" s="4">
        <f t="shared" si="14"/>
        <v>1.0483872338665305</v>
      </c>
    </row>
    <row r="183" spans="1:9" x14ac:dyDescent="0.2">
      <c r="A183" s="4">
        <f>IF('True_Odds_Calculator_3-way'!A182="","",'True_Odds_Calculator_3-way'!A182)</f>
        <v>1.63</v>
      </c>
      <c r="B183" s="4">
        <f>IF('True_Odds_Calculator_3-way'!B182="","",'True_Odds_Calculator_3-way'!B182)</f>
        <v>4.25</v>
      </c>
      <c r="C183" s="4">
        <f>IF('True_Odds_Calculator_3-way'!C182="","",'True_Odds_Calculator_3-way'!C182)</f>
        <v>5.49</v>
      </c>
      <c r="D183" s="4">
        <f t="shared" si="10"/>
        <v>3.0940412639627546E-2</v>
      </c>
      <c r="E183" s="4">
        <f t="shared" si="11"/>
        <v>1.6578703887016675</v>
      </c>
      <c r="F183" s="4">
        <f t="shared" si="12"/>
        <v>4.4448267634097043</v>
      </c>
      <c r="G183" s="4">
        <f t="shared" si="13"/>
        <v>5.8195059873940194</v>
      </c>
      <c r="I183" s="4">
        <f t="shared" si="14"/>
        <v>1.0309404126396275</v>
      </c>
    </row>
    <row r="184" spans="1:9" x14ac:dyDescent="0.2">
      <c r="A184" s="4">
        <f>IF('True_Odds_Calculator_3-way'!A183="","",'True_Odds_Calculator_3-way'!A183)</f>
        <v>2</v>
      </c>
      <c r="B184" s="4">
        <f>IF('True_Odds_Calculator_3-way'!B183="","",'True_Odds_Calculator_3-way'!B183)</f>
        <v>3.74</v>
      </c>
      <c r="C184" s="4">
        <f>IF('True_Odds_Calculator_3-way'!C183="","",'True_Odds_Calculator_3-way'!C183)</f>
        <v>3.81</v>
      </c>
      <c r="D184" s="4">
        <f t="shared" si="10"/>
        <v>2.9846870745434906E-2</v>
      </c>
      <c r="E184" s="4">
        <f t="shared" si="11"/>
        <v>2.0406037577331397</v>
      </c>
      <c r="F184" s="4">
        <f t="shared" si="12"/>
        <v>3.8845402418966444</v>
      </c>
      <c r="G184" s="4">
        <f t="shared" si="13"/>
        <v>3.9601100540079854</v>
      </c>
      <c r="I184" s="4">
        <f t="shared" si="14"/>
        <v>1.0298468707454349</v>
      </c>
    </row>
    <row r="185" spans="1:9" x14ac:dyDescent="0.2">
      <c r="A185" s="4">
        <f>IF('True_Odds_Calculator_3-way'!A184="","",'True_Odds_Calculator_3-way'!A184)</f>
        <v>2.46</v>
      </c>
      <c r="B185" s="4">
        <f>IF('True_Odds_Calculator_3-way'!B184="","",'True_Odds_Calculator_3-way'!B184)</f>
        <v>3.44</v>
      </c>
      <c r="C185" s="4">
        <f>IF('True_Odds_Calculator_3-way'!C184="","",'True_Odds_Calculator_3-way'!C184)</f>
        <v>3.03</v>
      </c>
      <c r="D185" s="4">
        <f t="shared" si="10"/>
        <v>2.7234742759585151E-2</v>
      </c>
      <c r="E185" s="4">
        <f t="shared" si="11"/>
        <v>2.5161928492867425</v>
      </c>
      <c r="F185" s="4">
        <f t="shared" si="12"/>
        <v>3.5508913971204086</v>
      </c>
      <c r="G185" s="4">
        <f t="shared" si="13"/>
        <v>3.1157039495364551</v>
      </c>
      <c r="I185" s="4">
        <f t="shared" si="14"/>
        <v>1.0272347427595852</v>
      </c>
    </row>
    <row r="186" spans="1:9" x14ac:dyDescent="0.2">
      <c r="A186" s="4">
        <f>IF('True_Odds_Calculator_3-way'!A185="","",'True_Odds_Calculator_3-way'!A185)</f>
        <v>2.67</v>
      </c>
      <c r="B186" s="4">
        <f>IF('True_Odds_Calculator_3-way'!B185="","",'True_Odds_Calculator_3-way'!B185)</f>
        <v>3</v>
      </c>
      <c r="C186" s="4">
        <f>IF('True_Odds_Calculator_3-way'!C185="","",'True_Odds_Calculator_3-way'!C185)</f>
        <v>3.13</v>
      </c>
      <c r="D186" s="4">
        <f t="shared" si="10"/>
        <v>2.7353986430699528E-2</v>
      </c>
      <c r="E186" s="4">
        <f t="shared" si="11"/>
        <v>2.7366232235247887</v>
      </c>
      <c r="F186" s="4">
        <f t="shared" si="12"/>
        <v>3.0843698099280306</v>
      </c>
      <c r="G186" s="4">
        <f t="shared" si="13"/>
        <v>3.2219523479065462</v>
      </c>
      <c r="I186" s="4">
        <f t="shared" si="14"/>
        <v>1.0273539864306995</v>
      </c>
    </row>
    <row r="187" spans="1:9" x14ac:dyDescent="0.2">
      <c r="A187" s="4">
        <f>IF('True_Odds_Calculator_3-way'!A186="","",'True_Odds_Calculator_3-way'!A186)</f>
        <v>1.88</v>
      </c>
      <c r="B187" s="4">
        <f>IF('True_Odds_Calculator_3-way'!B186="","",'True_Odds_Calculator_3-way'!B186)</f>
        <v>3.87</v>
      </c>
      <c r="C187" s="4">
        <f>IF('True_Odds_Calculator_3-way'!C186="","",'True_Odds_Calculator_3-way'!C186)</f>
        <v>4.18</v>
      </c>
      <c r="D187" s="4">
        <f t="shared" si="10"/>
        <v>2.954727619432429E-2</v>
      </c>
      <c r="E187" s="4">
        <f t="shared" si="11"/>
        <v>1.9154673549325056</v>
      </c>
      <c r="F187" s="4">
        <f t="shared" si="12"/>
        <v>4.0233541101032397</v>
      </c>
      <c r="G187" s="4">
        <f t="shared" si="13"/>
        <v>4.3594761672857985</v>
      </c>
      <c r="I187" s="4">
        <f t="shared" si="14"/>
        <v>1.0295472761943243</v>
      </c>
    </row>
    <row r="188" spans="1:9" x14ac:dyDescent="0.2">
      <c r="A188" s="4">
        <f>IF('True_Odds_Calculator_3-way'!A187="","",'True_Odds_Calculator_3-way'!A187)</f>
        <v>2.1800000000000002</v>
      </c>
      <c r="B188" s="4">
        <f>IF('True_Odds_Calculator_3-way'!B187="","",'True_Odds_Calculator_3-way'!B187)</f>
        <v>3.72</v>
      </c>
      <c r="C188" s="4">
        <f>IF('True_Odds_Calculator_3-way'!C187="","",'True_Odds_Calculator_3-way'!C187)</f>
        <v>3.32</v>
      </c>
      <c r="D188" s="4">
        <f t="shared" si="10"/>
        <v>2.87376199084588E-2</v>
      </c>
      <c r="E188" s="4">
        <f t="shared" si="11"/>
        <v>2.2264951648229512</v>
      </c>
      <c r="F188" s="4">
        <f t="shared" si="12"/>
        <v>3.8574592035406337</v>
      </c>
      <c r="G188" s="4">
        <f t="shared" si="13"/>
        <v>3.4290540907707681</v>
      </c>
      <c r="I188" s="4">
        <f t="shared" si="14"/>
        <v>1.0287376199084588</v>
      </c>
    </row>
    <row r="189" spans="1:9" x14ac:dyDescent="0.2">
      <c r="A189" s="4">
        <f>IF('True_Odds_Calculator_3-way'!A188="","",'True_Odds_Calculator_3-way'!A188)</f>
        <v>1.57</v>
      </c>
      <c r="B189" s="4">
        <f>IF('True_Odds_Calculator_3-way'!B188="","",'True_Odds_Calculator_3-way'!B188)</f>
        <v>4.08</v>
      </c>
      <c r="C189" s="4">
        <f>IF('True_Odds_Calculator_3-way'!C188="","",'True_Odds_Calculator_3-way'!C188)</f>
        <v>5.96</v>
      </c>
      <c r="D189" s="4">
        <f t="shared" si="10"/>
        <v>4.9825949274250769E-2</v>
      </c>
      <c r="E189" s="4">
        <f t="shared" si="11"/>
        <v>1.6120347410466949</v>
      </c>
      <c r="F189" s="4">
        <f t="shared" si="12"/>
        <v>4.3765708437220665</v>
      </c>
      <c r="G189" s="4">
        <f t="shared" si="13"/>
        <v>6.6147809799096429</v>
      </c>
      <c r="I189" s="4">
        <f t="shared" si="14"/>
        <v>1.0498259492742508</v>
      </c>
    </row>
    <row r="190" spans="1:9" x14ac:dyDescent="0.2">
      <c r="A190" s="4">
        <f>IF('True_Odds_Calculator_3-way'!A189="","",'True_Odds_Calculator_3-way'!A189)</f>
        <v>2.14</v>
      </c>
      <c r="B190" s="4">
        <f>IF('True_Odds_Calculator_3-way'!B189="","",'True_Odds_Calculator_3-way'!B189)</f>
        <v>3.27</v>
      </c>
      <c r="C190" s="4">
        <f>IF('True_Odds_Calculator_3-way'!C189="","",'True_Odds_Calculator_3-way'!C189)</f>
        <v>3.92</v>
      </c>
      <c r="D190" s="4">
        <f t="shared" si="10"/>
        <v>2.8202157996011445E-2</v>
      </c>
      <c r="E190" s="4">
        <f t="shared" si="11"/>
        <v>2.1839354065233363</v>
      </c>
      <c r="F190" s="4">
        <f t="shared" si="12"/>
        <v>3.3737090030261414</v>
      </c>
      <c r="G190" s="4">
        <f t="shared" si="13"/>
        <v>4.0699821798223672</v>
      </c>
      <c r="I190" s="4">
        <f t="shared" si="14"/>
        <v>1.0282021579960114</v>
      </c>
    </row>
    <row r="191" spans="1:9" x14ac:dyDescent="0.2">
      <c r="A191" s="4">
        <f>IF('True_Odds_Calculator_3-way'!A190="","",'True_Odds_Calculator_3-way'!A190)</f>
        <v>3.26</v>
      </c>
      <c r="B191" s="4">
        <f>IF('True_Odds_Calculator_3-way'!B190="","",'True_Odds_Calculator_3-way'!B190)</f>
        <v>3.48</v>
      </c>
      <c r="C191" s="4">
        <f>IF('True_Odds_Calculator_3-way'!C190="","",'True_Odds_Calculator_3-way'!C190)</f>
        <v>2.2999999999999998</v>
      </c>
      <c r="D191" s="4">
        <f t="shared" si="10"/>
        <v>2.8887396792401265E-2</v>
      </c>
      <c r="E191" s="4">
        <f t="shared" si="11"/>
        <v>3.3656510552819126</v>
      </c>
      <c r="F191" s="4">
        <f t="shared" si="12"/>
        <v>3.6006557425309009</v>
      </c>
      <c r="G191" s="4">
        <f t="shared" si="13"/>
        <v>2.3520917866964091</v>
      </c>
      <c r="I191" s="4">
        <f t="shared" si="14"/>
        <v>1.0288873967924013</v>
      </c>
    </row>
    <row r="192" spans="1:9" x14ac:dyDescent="0.2">
      <c r="A192" s="4">
        <f>IF('True_Odds_Calculator_3-way'!A191="","",'True_Odds_Calculator_3-way'!A191)</f>
        <v>1.81</v>
      </c>
      <c r="B192" s="4">
        <f>IF('True_Odds_Calculator_3-way'!B191="","",'True_Odds_Calculator_3-way'!B191)</f>
        <v>3.63</v>
      </c>
      <c r="C192" s="4">
        <f>IF('True_Odds_Calculator_3-way'!C191="","",'True_Odds_Calculator_3-way'!C191)</f>
        <v>4.8</v>
      </c>
      <c r="D192" s="4">
        <f t="shared" si="10"/>
        <v>3.6301614842549013E-2</v>
      </c>
      <c r="E192" s="4">
        <f t="shared" si="11"/>
        <v>1.8505302663125689</v>
      </c>
      <c r="F192" s="4">
        <f t="shared" si="12"/>
        <v>3.7967730828591999</v>
      </c>
      <c r="G192" s="4">
        <f t="shared" si="13"/>
        <v>5.0959881590258336</v>
      </c>
      <c r="I192" s="4">
        <f t="shared" si="14"/>
        <v>1.036301614842549</v>
      </c>
    </row>
    <row r="193" spans="1:9" x14ac:dyDescent="0.2">
      <c r="A193" s="4">
        <f>IF('True_Odds_Calculator_3-way'!A192="","",'True_Odds_Calculator_3-way'!A192)</f>
        <v>3.07</v>
      </c>
      <c r="B193" s="4">
        <f>IF('True_Odds_Calculator_3-way'!B192="","",'True_Odds_Calculator_3-way'!B192)</f>
        <v>2.74</v>
      </c>
      <c r="C193" s="4">
        <f>IF('True_Odds_Calculator_3-way'!C192="","",'True_Odds_Calculator_3-way'!C192)</f>
        <v>2.75</v>
      </c>
      <c r="D193" s="4">
        <f t="shared" si="10"/>
        <v>5.4332766308800018E-2</v>
      </c>
      <c r="E193" s="4">
        <f t="shared" si="11"/>
        <v>3.2507430386239555</v>
      </c>
      <c r="F193" s="4">
        <f t="shared" si="12"/>
        <v>2.8830692149983488</v>
      </c>
      <c r="G193" s="4">
        <f t="shared" si="13"/>
        <v>2.8941428902081237</v>
      </c>
      <c r="I193" s="4">
        <f t="shared" si="14"/>
        <v>1.0543327663088</v>
      </c>
    </row>
    <row r="194" spans="1:9" x14ac:dyDescent="0.2">
      <c r="A194" s="4">
        <f>IF('True_Odds_Calculator_3-way'!A193="","",'True_Odds_Calculator_3-way'!A193)</f>
        <v>1.42</v>
      </c>
      <c r="B194" s="4">
        <f>IF('True_Odds_Calculator_3-way'!B193="","",'True_Odds_Calculator_3-way'!B193)</f>
        <v>4.74</v>
      </c>
      <c r="C194" s="4">
        <f>IF('True_Odds_Calculator_3-way'!C193="","",'True_Odds_Calculator_3-way'!C193)</f>
        <v>8.5</v>
      </c>
      <c r="D194" s="4">
        <f t="shared" si="10"/>
        <v>3.2842875071226629E-2</v>
      </c>
      <c r="E194" s="4">
        <f t="shared" si="11"/>
        <v>1.4424233765578909</v>
      </c>
      <c r="F194" s="4">
        <f t="shared" si="12"/>
        <v>4.9994290874137084</v>
      </c>
      <c r="G194" s="4">
        <f t="shared" si="13"/>
        <v>9.3721209606080809</v>
      </c>
      <c r="I194" s="4">
        <f t="shared" si="14"/>
        <v>1.0328428750712266</v>
      </c>
    </row>
    <row r="195" spans="1:9" x14ac:dyDescent="0.2">
      <c r="A195" s="4">
        <f>IF('True_Odds_Calculator_3-way'!A194="","",'True_Odds_Calculator_3-way'!A194)</f>
        <v>2.25</v>
      </c>
      <c r="B195" s="4">
        <f>IF('True_Odds_Calculator_3-way'!B194="","",'True_Odds_Calculator_3-way'!B194)</f>
        <v>3.26</v>
      </c>
      <c r="C195" s="4">
        <f>IF('True_Odds_Calculator_3-way'!C194="","",'True_Odds_Calculator_3-way'!C194)</f>
        <v>3.41</v>
      </c>
      <c r="D195" s="4">
        <f t="shared" ref="D195:D258" si="15">IF(A195="","",((1/A195)+(1/B195)+(1/C195))-1)</f>
        <v>4.4448042666922483E-2</v>
      </c>
      <c r="E195" s="4">
        <f t="shared" ref="E195:E258" si="16">IF(A195="","",(3*A195)/(3-($D195*A195)))</f>
        <v>2.327592704893751</v>
      </c>
      <c r="F195" s="4">
        <f t="shared" ref="F195:F258" si="17">IF(B195="","",(3*B195)/(3-($D195*B195)))</f>
        <v>3.4254499389429713</v>
      </c>
      <c r="G195" s="4">
        <f t="shared" ref="G195:G258" si="18">IF(C195="","",(3*C195)/(3-($D195*C195)))</f>
        <v>3.5914493915499022</v>
      </c>
      <c r="I195" s="4">
        <f t="shared" ref="I195:I258" si="19">IF(A195="","",D195+1)</f>
        <v>1.0444480426669225</v>
      </c>
    </row>
    <row r="196" spans="1:9" x14ac:dyDescent="0.2">
      <c r="A196" s="4">
        <f>IF('True_Odds_Calculator_3-way'!A195="","",'True_Odds_Calculator_3-way'!A195)</f>
        <v>2.68</v>
      </c>
      <c r="B196" s="4">
        <f>IF('True_Odds_Calculator_3-way'!B195="","",'True_Odds_Calculator_3-way'!B195)</f>
        <v>3.28</v>
      </c>
      <c r="C196" s="4">
        <f>IF('True_Odds_Calculator_3-way'!C195="","",'True_Odds_Calculator_3-way'!C195)</f>
        <v>2.74</v>
      </c>
      <c r="D196" s="4">
        <f t="shared" si="15"/>
        <v>4.2975880788331811E-2</v>
      </c>
      <c r="E196" s="4">
        <f t="shared" si="16"/>
        <v>2.7869978264706501</v>
      </c>
      <c r="F196" s="4">
        <f t="shared" si="17"/>
        <v>3.4417157716003279</v>
      </c>
      <c r="G196" s="4">
        <f t="shared" si="18"/>
        <v>2.8519424618536342</v>
      </c>
      <c r="I196" s="4">
        <f t="shared" si="19"/>
        <v>1.0429758807883318</v>
      </c>
    </row>
    <row r="197" spans="1:9" x14ac:dyDescent="0.2">
      <c r="A197" s="4">
        <f>IF('True_Odds_Calculator_3-way'!A196="","",'True_Odds_Calculator_3-way'!A196)</f>
        <v>2.48</v>
      </c>
      <c r="B197" s="4">
        <f>IF('True_Odds_Calculator_3-way'!B196="","",'True_Odds_Calculator_3-way'!B196)</f>
        <v>3.01</v>
      </c>
      <c r="C197" s="4">
        <f>IF('True_Odds_Calculator_3-way'!C196="","",'True_Odds_Calculator_3-way'!C196)</f>
        <v>3.25</v>
      </c>
      <c r="D197" s="4">
        <f t="shared" si="15"/>
        <v>4.3144027765183113E-2</v>
      </c>
      <c r="E197" s="4">
        <f t="shared" si="16"/>
        <v>2.5717223541383989</v>
      </c>
      <c r="F197" s="4">
        <f t="shared" si="17"/>
        <v>3.146191853302382</v>
      </c>
      <c r="G197" s="4">
        <f t="shared" si="18"/>
        <v>3.4093508902598408</v>
      </c>
      <c r="I197" s="4">
        <f t="shared" si="19"/>
        <v>1.0431440277651831</v>
      </c>
    </row>
    <row r="198" spans="1:9" x14ac:dyDescent="0.2">
      <c r="A198" s="4">
        <f>IF('True_Odds_Calculator_3-way'!A197="","",'True_Odds_Calculator_3-way'!A197)</f>
        <v>1.68</v>
      </c>
      <c r="B198" s="4">
        <f>IF('True_Odds_Calculator_3-way'!B197="","",'True_Odds_Calculator_3-way'!B197)</f>
        <v>3.91</v>
      </c>
      <c r="C198" s="4">
        <f>IF('True_Odds_Calculator_3-way'!C197="","",'True_Odds_Calculator_3-way'!C197)</f>
        <v>5.54</v>
      </c>
      <c r="D198" s="4">
        <f t="shared" si="15"/>
        <v>3.1497986103874887E-2</v>
      </c>
      <c r="E198" s="4">
        <f t="shared" si="16"/>
        <v>1.7101653887643513</v>
      </c>
      <c r="F198" s="4">
        <f t="shared" si="17"/>
        <v>4.0773863962647434</v>
      </c>
      <c r="G198" s="4">
        <f t="shared" si="18"/>
        <v>5.8821423445239027</v>
      </c>
      <c r="I198" s="4">
        <f t="shared" si="19"/>
        <v>1.0314979861038749</v>
      </c>
    </row>
    <row r="199" spans="1:9" x14ac:dyDescent="0.2">
      <c r="A199" s="4">
        <f>IF('True_Odds_Calculator_3-way'!A198="","",'True_Odds_Calculator_3-way'!A198)</f>
        <v>2.13</v>
      </c>
      <c r="B199" s="4">
        <f>IF('True_Odds_Calculator_3-way'!B198="","",'True_Odds_Calculator_3-way'!B198)</f>
        <v>3.53</v>
      </c>
      <c r="C199" s="4">
        <f>IF('True_Odds_Calculator_3-way'!C198="","",'True_Odds_Calculator_3-way'!C198)</f>
        <v>3.64</v>
      </c>
      <c r="D199" s="4">
        <f t="shared" si="15"/>
        <v>2.7494961780561988E-2</v>
      </c>
      <c r="E199" s="4">
        <f t="shared" si="16"/>
        <v>2.1724085050610795</v>
      </c>
      <c r="F199" s="4">
        <f t="shared" si="17"/>
        <v>3.6480222948353704</v>
      </c>
      <c r="G199" s="4">
        <f t="shared" si="18"/>
        <v>3.7656232772811249</v>
      </c>
      <c r="I199" s="4">
        <f t="shared" si="19"/>
        <v>1.027494961780562</v>
      </c>
    </row>
    <row r="200" spans="1:9" x14ac:dyDescent="0.2">
      <c r="A200" s="4">
        <f>IF('True_Odds_Calculator_3-way'!A199="","",'True_Odds_Calculator_3-way'!A199)</f>
        <v>1.91</v>
      </c>
      <c r="B200" s="4">
        <f>IF('True_Odds_Calculator_3-way'!B199="","",'True_Odds_Calculator_3-way'!B199)</f>
        <v>3.61</v>
      </c>
      <c r="C200" s="4">
        <f>IF('True_Odds_Calculator_3-way'!C199="","",'True_Odds_Calculator_3-way'!C199)</f>
        <v>4.3600000000000003</v>
      </c>
      <c r="D200" s="4">
        <f t="shared" si="15"/>
        <v>2.9926317838528949E-2</v>
      </c>
      <c r="E200" s="4">
        <f t="shared" si="16"/>
        <v>1.947098236029273</v>
      </c>
      <c r="F200" s="4">
        <f t="shared" si="17"/>
        <v>3.7448573142633923</v>
      </c>
      <c r="G200" s="4">
        <f t="shared" si="18"/>
        <v>4.5582516528657475</v>
      </c>
      <c r="I200" s="4">
        <f t="shared" si="19"/>
        <v>1.0299263178385289</v>
      </c>
    </row>
    <row r="201" spans="1:9" x14ac:dyDescent="0.2">
      <c r="A201" s="4">
        <f>IF('True_Odds_Calculator_3-way'!A200="","",'True_Odds_Calculator_3-way'!A200)</f>
        <v>1.92</v>
      </c>
      <c r="B201" s="4">
        <f>IF('True_Odds_Calculator_3-way'!B200="","",'True_Odds_Calculator_3-way'!B200)</f>
        <v>3.74</v>
      </c>
      <c r="C201" s="4">
        <f>IF('True_Odds_Calculator_3-way'!C200="","",'True_Odds_Calculator_3-way'!C200)</f>
        <v>4.18</v>
      </c>
      <c r="D201" s="4">
        <f t="shared" si="15"/>
        <v>2.7447462238483933E-2</v>
      </c>
      <c r="E201" s="4">
        <f t="shared" si="16"/>
        <v>1.9543305041368404</v>
      </c>
      <c r="F201" s="4">
        <f t="shared" si="17"/>
        <v>3.8725088745751939</v>
      </c>
      <c r="G201" s="4">
        <f t="shared" si="18"/>
        <v>4.3462142899616882</v>
      </c>
      <c r="I201" s="4">
        <f t="shared" si="19"/>
        <v>1.0274474622384839</v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46</v>
      </c>
      <c r="M1" s="7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 t="e">
        <f ca="1">IF('Log_working_2-way'!$D2="","",A3^('Log_working_2-way'!$D2))</f>
        <v>#NAME?</v>
      </c>
      <c r="K3" s="33" t="e">
        <f ca="1">IF('Log_working_2-way'!$D2="","",B3^('Log_working_2-way'!$D2))</f>
        <v>#NAME?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180" activePane="bottomLeft" state="frozen"/>
      <selection pane="bottomLeft" activeCell="AJ197" sqref="AJ197:AJ20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35</v>
      </c>
      <c r="O1" s="74"/>
      <c r="P1" s="7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3.91</v>
      </c>
      <c r="B3">
        <v>3.12</v>
      </c>
      <c r="C3">
        <v>2.1800000000000002</v>
      </c>
      <c r="D3" s="20">
        <f>IF(OR($A3="",$B3="",$C3=""),"",(1/A3)+(1/B3)+(1/C3)-1)</f>
        <v>3.4982892546420397E-2</v>
      </c>
      <c r="E3" s="17">
        <f>IF(OR($A3="",$B3="",$C3=""),"",A3*'MPTO_working_3-way'!$I2)</f>
        <v>4.0467831098565039</v>
      </c>
      <c r="F3" s="21">
        <f>IF(OR($A3="",$B3="",$C3=""),"",B3*'MPTO_working_3-way'!$I2)</f>
        <v>3.2291466247448319</v>
      </c>
      <c r="G3" s="22">
        <f>IF(OR($A3="",$B3="",$C3=""),"",C3*'MPTO_working_3-way'!$I2)</f>
        <v>2.2562627057511966</v>
      </c>
      <c r="H3" s="17">
        <f>IF(OR($A3="",$B3="",$C3=""),"",'MPTO_working_3-way'!E2)</f>
        <v>4.0967905855752784</v>
      </c>
      <c r="I3" s="21">
        <f>IF(OR($A3="",$B3="",$C3=""),"",'MPTO_working_3-way'!F2)</f>
        <v>3.237798250204861</v>
      </c>
      <c r="J3" s="22">
        <f>IF(OR($A3="",$B3="",$C3=""),"",'MPTO_working_3-way'!G2)</f>
        <v>2.2368630768792532</v>
      </c>
      <c r="K3" s="17">
        <f>IF(OR($A3="",$B3="",$C3=""),"",'OddsRatio_working_3-way'!H2)</f>
        <v>4.0706089120103393</v>
      </c>
      <c r="L3" s="21">
        <f>IF(OR($A3="",$B3="",$C3=""),"",'OddsRatio_working_3-way'!I2)</f>
        <v>3.2370071798838218</v>
      </c>
      <c r="M3" s="22">
        <f>IF(OR($A3="",$B3="",$C3=""),"",'OddsRatio_working_3-way'!J2)</f>
        <v>2.2451266378598627</v>
      </c>
      <c r="N3" s="23">
        <f>(1/E3)* 100</f>
        <v>24.71098580905808</v>
      </c>
      <c r="O3" s="24">
        <f>(1/F3)* 100</f>
        <v>30.967934138915737</v>
      </c>
      <c r="P3" s="24">
        <f>(1/G3)* 100</f>
        <v>44.32108005202619</v>
      </c>
      <c r="Q3" t="s">
        <v>155</v>
      </c>
      <c r="R3" t="s">
        <v>263</v>
      </c>
      <c r="S3" s="58" t="s">
        <v>267</v>
      </c>
      <c r="AD3" s="28"/>
      <c r="AE3" s="28"/>
      <c r="AH3" s="37"/>
      <c r="AI3" s="28"/>
      <c r="AJ3" t="s">
        <v>207</v>
      </c>
    </row>
    <row r="4" spans="1:36" s="40" customFormat="1" ht="15" x14ac:dyDescent="0.25">
      <c r="A4">
        <v>1.93</v>
      </c>
      <c r="B4">
        <v>3.7</v>
      </c>
      <c r="C4">
        <v>4.1500000000000004</v>
      </c>
      <c r="D4" s="20">
        <f t="shared" ref="D4:D67" si="0">IF(OR($A4="",$B4="",$C4=""),"",(1/A4)+(1/B4)+(1/C4)-1)</f>
        <v>2.9368840717863609E-2</v>
      </c>
      <c r="E4" s="17">
        <f>IF(OR($A4="",$B4="",$C4=""),"",A4*'MPTO_working_3-way'!$I3)</f>
        <v>1.9866818625854767</v>
      </c>
      <c r="F4" s="21">
        <f>IF(OR($A4="",$B4="",$C4=""),"",B4*'MPTO_working_3-way'!$I3)</f>
        <v>3.8086647106560956</v>
      </c>
      <c r="G4" s="22">
        <f>IF(OR($A4="",$B4="",$C4=""),"",C4*'MPTO_working_3-way'!$I3)</f>
        <v>4.2718806889791345</v>
      </c>
      <c r="H4" s="17"/>
      <c r="I4" s="21"/>
      <c r="J4" s="22"/>
      <c r="K4" s="17"/>
      <c r="L4" s="21"/>
      <c r="M4" s="22"/>
      <c r="N4" s="23">
        <f t="shared" ref="N4" si="1">(1/E4)* 100</f>
        <v>50.335185458359973</v>
      </c>
      <c r="O4" s="24">
        <f t="shared" ref="O4" si="2">(1/F4)* 100</f>
        <v>26.255921063414796</v>
      </c>
      <c r="P4" s="24">
        <f t="shared" ref="P4" si="3">(1/G4)* 100</f>
        <v>23.408893478225238</v>
      </c>
      <c r="Q4" t="s">
        <v>181</v>
      </c>
      <c r="R4" t="s">
        <v>144</v>
      </c>
      <c r="S4" s="58" t="s">
        <v>267</v>
      </c>
      <c r="AD4" s="37"/>
      <c r="AE4" s="37"/>
      <c r="AH4" s="37"/>
      <c r="AI4" s="37"/>
      <c r="AJ4" t="s">
        <v>204</v>
      </c>
    </row>
    <row r="5" spans="1:36" s="40" customFormat="1" ht="15" x14ac:dyDescent="0.25">
      <c r="A5">
        <v>3.64</v>
      </c>
      <c r="B5">
        <v>3.11</v>
      </c>
      <c r="C5">
        <v>2.3199999999999998</v>
      </c>
      <c r="D5" s="20">
        <f t="shared" si="0"/>
        <v>2.7303165844024146E-2</v>
      </c>
      <c r="E5" s="17">
        <f>IF(OR($A5="",$B5="",$C5=""),"",A5*'MPTO_working_3-way'!$I4)</f>
        <v>3.7393835236722479</v>
      </c>
      <c r="F5" s="21">
        <f>IF(OR($A5="",$B5="",$C5=""),"",B5*'MPTO_working_3-way'!$I4)</f>
        <v>3.194912845774915</v>
      </c>
      <c r="G5" s="22">
        <f>IF(OR($A5="",$B5="",$C5=""),"",C5*'MPTO_working_3-way'!$I4)</f>
        <v>2.3833433447581358</v>
      </c>
      <c r="H5" s="17"/>
      <c r="I5" s="21"/>
      <c r="J5" s="22"/>
      <c r="K5" s="17"/>
      <c r="L5" s="21"/>
      <c r="M5" s="22"/>
      <c r="N5" s="23">
        <f t="shared" ref="N5:N68" si="4">(1/E5)* 100</f>
        <v>26.742375946983731</v>
      </c>
      <c r="O5" s="24">
        <f t="shared" ref="O5:O68" si="5">(1/F5)* 100</f>
        <v>31.299758343093504</v>
      </c>
      <c r="P5" s="24">
        <f t="shared" ref="P5:P68" si="6">(1/G5)* 100</f>
        <v>41.957865709922757</v>
      </c>
      <c r="Q5" t="s">
        <v>151</v>
      </c>
      <c r="R5" t="s">
        <v>158</v>
      </c>
      <c r="S5" s="58" t="s">
        <v>267</v>
      </c>
      <c r="AD5" s="37"/>
      <c r="AE5" s="37"/>
      <c r="AH5" s="37"/>
      <c r="AI5" s="37"/>
      <c r="AJ5" t="s">
        <v>205</v>
      </c>
    </row>
    <row r="6" spans="1:36" s="40" customFormat="1" ht="15" x14ac:dyDescent="0.25">
      <c r="A6">
        <v>3.6</v>
      </c>
      <c r="B6">
        <v>3.32</v>
      </c>
      <c r="C6">
        <v>2.2200000000000002</v>
      </c>
      <c r="D6" s="20">
        <f t="shared" si="0"/>
        <v>2.9433047505336596E-2</v>
      </c>
      <c r="E6" s="17">
        <f>IF(OR($A6="",$B6="",$C6=""),"",A6*'MPTO_working_3-way'!$I5)</f>
        <v>3.705958971019212</v>
      </c>
      <c r="F6" s="21">
        <f>IF(OR($A6="",$B6="",$C6=""),"",B6*'MPTO_working_3-way'!$I5)</f>
        <v>3.4177177177177174</v>
      </c>
      <c r="G6" s="22">
        <f>IF(OR($A6="",$B6="",$C6=""),"",C6*'MPTO_working_3-way'!$I5)</f>
        <v>2.2853413654618473</v>
      </c>
      <c r="H6" s="17"/>
      <c r="I6" s="21"/>
      <c r="J6" s="22"/>
      <c r="K6" s="17"/>
      <c r="L6" s="21"/>
      <c r="M6" s="22"/>
      <c r="N6" s="23">
        <f t="shared" si="4"/>
        <v>26.983569106405415</v>
      </c>
      <c r="O6" s="24">
        <f t="shared" si="5"/>
        <v>29.259291802126352</v>
      </c>
      <c r="P6" s="24">
        <f t="shared" si="6"/>
        <v>43.75713909146824</v>
      </c>
      <c r="Q6" t="s">
        <v>148</v>
      </c>
      <c r="R6" t="s">
        <v>146</v>
      </c>
      <c r="S6" s="58" t="s">
        <v>267</v>
      </c>
      <c r="AD6" s="37"/>
      <c r="AE6" s="37"/>
      <c r="AH6" s="37"/>
      <c r="AI6" s="37"/>
      <c r="AJ6" t="s">
        <v>205</v>
      </c>
    </row>
    <row r="7" spans="1:36" s="40" customFormat="1" ht="15" x14ac:dyDescent="0.25">
      <c r="A7">
        <v>11.55</v>
      </c>
      <c r="B7">
        <v>5.2</v>
      </c>
      <c r="C7">
        <v>1.33</v>
      </c>
      <c r="D7" s="20">
        <f t="shared" si="0"/>
        <v>3.0767478135899085E-2</v>
      </c>
      <c r="E7" s="17">
        <f>IF(OR($A7="",$B7="",$C7=""),"",A7*'MPTO_working_3-way'!$I6)</f>
        <v>11.905364372469634</v>
      </c>
      <c r="F7" s="21">
        <f>IF(OR($A7="",$B7="",$C7=""),"",B7*'MPTO_working_3-way'!$I6)</f>
        <v>5.3599908863066759</v>
      </c>
      <c r="G7" s="22">
        <f>IF(OR($A7="",$B7="",$C7=""),"",C7*'MPTO_working_3-way'!$I6)</f>
        <v>1.3709207459207458</v>
      </c>
      <c r="H7" s="17"/>
      <c r="I7" s="21"/>
      <c r="J7" s="22"/>
      <c r="K7" s="17"/>
      <c r="L7" s="21"/>
      <c r="M7" s="22"/>
      <c r="N7" s="23">
        <f t="shared" si="4"/>
        <v>8.3995749202975567</v>
      </c>
      <c r="O7" s="24">
        <f t="shared" si="5"/>
        <v>18.656748140276303</v>
      </c>
      <c r="P7" s="24">
        <f t="shared" si="6"/>
        <v>72.943676939426155</v>
      </c>
      <c r="Q7" t="s">
        <v>153</v>
      </c>
      <c r="R7" t="s">
        <v>147</v>
      </c>
      <c r="S7" s="58" t="s">
        <v>267</v>
      </c>
      <c r="AD7" s="37"/>
      <c r="AE7" s="37"/>
      <c r="AH7" s="37"/>
      <c r="AI7" s="37"/>
      <c r="AJ7" t="s">
        <v>205</v>
      </c>
    </row>
    <row r="8" spans="1:36" s="36" customFormat="1" ht="15" x14ac:dyDescent="0.25">
      <c r="A8">
        <v>3.42</v>
      </c>
      <c r="B8">
        <v>2.99</v>
      </c>
      <c r="C8">
        <v>2.5</v>
      </c>
      <c r="D8" s="20">
        <f t="shared" si="0"/>
        <v>2.6845821353830512E-2</v>
      </c>
      <c r="E8" s="17">
        <f>IF(OR($A8="",$B8="",$C8=""),"",A8*'MPTO_working_3-way'!$I7)</f>
        <v>3.5118127090301003</v>
      </c>
      <c r="F8" s="21">
        <f>IF(OR($A8="",$B8="",$C8=""),"",B8*'MPTO_working_3-way'!$I7)</f>
        <v>3.0702690058479534</v>
      </c>
      <c r="G8" s="22">
        <f>IF(OR($A8="",$B8="",$C8=""),"",C8*'MPTO_working_3-way'!$I7)</f>
        <v>2.5671145533845765</v>
      </c>
      <c r="H8" s="17"/>
      <c r="I8" s="21"/>
      <c r="J8" s="22"/>
      <c r="K8" s="17"/>
      <c r="L8" s="21"/>
      <c r="M8" s="22"/>
      <c r="N8" s="23">
        <f t="shared" si="4"/>
        <v>28.475322656833313</v>
      </c>
      <c r="O8" s="24">
        <f t="shared" si="5"/>
        <v>32.570435948618709</v>
      </c>
      <c r="P8" s="24">
        <f t="shared" si="6"/>
        <v>38.954241394547971</v>
      </c>
      <c r="Q8" t="s">
        <v>150</v>
      </c>
      <c r="R8" t="s">
        <v>149</v>
      </c>
      <c r="S8" s="58" t="s">
        <v>267</v>
      </c>
      <c r="AD8" s="37"/>
      <c r="AE8" s="37"/>
      <c r="AH8" s="37"/>
      <c r="AI8" s="37"/>
      <c r="AJ8" t="s">
        <v>205</v>
      </c>
    </row>
    <row r="9" spans="1:36" s="36" customFormat="1" ht="15" x14ac:dyDescent="0.25">
      <c r="A9">
        <v>1.68</v>
      </c>
      <c r="B9">
        <v>3.6</v>
      </c>
      <c r="C9">
        <v>6.38</v>
      </c>
      <c r="D9" s="20">
        <f t="shared" si="0"/>
        <v>2.9755684928098658E-2</v>
      </c>
      <c r="E9" s="17">
        <f>IF(OR($A9="",$B9="",$C9=""),"",A9*'MPTO_working_3-way'!$I8)</f>
        <v>1.7299895506792058</v>
      </c>
      <c r="F9" s="21">
        <f>IF(OR($A9="",$B9="",$C9=""),"",B9*'MPTO_working_3-way'!$I8)</f>
        <v>3.7071204657411552</v>
      </c>
      <c r="G9" s="22">
        <f>IF(OR($A9="",$B9="",$C9=""),"",C9*'MPTO_working_3-way'!$I8)</f>
        <v>6.5698412698412696</v>
      </c>
      <c r="H9" s="17"/>
      <c r="I9" s="21"/>
      <c r="J9" s="22"/>
      <c r="K9" s="17"/>
      <c r="L9" s="21"/>
      <c r="M9" s="22"/>
      <c r="N9" s="23">
        <f t="shared" si="4"/>
        <v>57.803817347185316</v>
      </c>
      <c r="O9" s="24">
        <f t="shared" si="5"/>
        <v>26.975114762019814</v>
      </c>
      <c r="P9" s="24">
        <f t="shared" si="6"/>
        <v>15.221067890794879</v>
      </c>
      <c r="Q9" t="s">
        <v>152</v>
      </c>
      <c r="R9" t="s">
        <v>159</v>
      </c>
      <c r="S9" s="58" t="s">
        <v>267</v>
      </c>
      <c r="AD9" s="37"/>
      <c r="AE9" s="37"/>
      <c r="AH9" s="37"/>
      <c r="AI9" s="37"/>
      <c r="AJ9" t="s">
        <v>205</v>
      </c>
    </row>
    <row r="10" spans="1:36" s="36" customFormat="1" ht="15" x14ac:dyDescent="0.25">
      <c r="A10">
        <v>2.84</v>
      </c>
      <c r="B10">
        <v>3.2</v>
      </c>
      <c r="C10">
        <v>2.76</v>
      </c>
      <c r="D10" s="20">
        <f t="shared" si="0"/>
        <v>2.6931516636048203E-2</v>
      </c>
      <c r="E10" s="17">
        <f>IF(OR($A10="",$B10="",$C10=""),"",A10*'MPTO_working_3-way'!$I9)</f>
        <v>2.9164855072463767</v>
      </c>
      <c r="F10" s="21">
        <f>IF(OR($A10="",$B10="",$C10=""),"",B10*'MPTO_working_3-way'!$I9)</f>
        <v>3.2861808532353542</v>
      </c>
      <c r="G10" s="22">
        <f>IF(OR($A10="",$B10="",$C10=""),"",C10*'MPTO_working_3-way'!$I9)</f>
        <v>2.8343309859154928</v>
      </c>
      <c r="H10" s="17"/>
      <c r="I10" s="21"/>
      <c r="J10" s="22"/>
      <c r="K10" s="17"/>
      <c r="L10" s="21"/>
      <c r="M10" s="22"/>
      <c r="N10" s="23">
        <f t="shared" si="4"/>
        <v>34.287843965463694</v>
      </c>
      <c r="O10" s="24">
        <f t="shared" si="5"/>
        <v>30.430461519349027</v>
      </c>
      <c r="P10" s="24">
        <f t="shared" si="6"/>
        <v>35.281694515187276</v>
      </c>
      <c r="Q10" t="s">
        <v>99</v>
      </c>
      <c r="R10" t="s">
        <v>76</v>
      </c>
      <c r="S10" s="58" t="s">
        <v>267</v>
      </c>
      <c r="AD10" s="37"/>
      <c r="AE10" s="37"/>
      <c r="AH10" s="37"/>
      <c r="AI10" s="37"/>
      <c r="AJ10" t="s">
        <v>93</v>
      </c>
    </row>
    <row r="11" spans="1:36" s="36" customFormat="1" ht="15" x14ac:dyDescent="0.25">
      <c r="A11">
        <v>4.55</v>
      </c>
      <c r="B11">
        <v>3.41</v>
      </c>
      <c r="C11">
        <v>1.93</v>
      </c>
      <c r="D11" s="20">
        <f t="shared" si="0"/>
        <v>3.1170066770935811E-2</v>
      </c>
      <c r="E11" s="17">
        <f>IF(OR($A11="",$B11="",$C11=""),"",A11*'MPTO_working_3-way'!$I10)</f>
        <v>4.6918238038077575</v>
      </c>
      <c r="F11" s="21">
        <f>IF(OR($A11="",$B11="",$C11=""),"",B11*'MPTO_working_3-way'!$I10)</f>
        <v>3.5162899276888915</v>
      </c>
      <c r="G11" s="22">
        <f>IF(OR($A11="",$B11="",$C11=""),"",C11*'MPTO_working_3-way'!$I10)</f>
        <v>1.9901582288679061</v>
      </c>
      <c r="H11" s="17"/>
      <c r="I11" s="21"/>
      <c r="J11" s="22"/>
      <c r="K11" s="17"/>
      <c r="L11" s="21"/>
      <c r="M11" s="22"/>
      <c r="N11" s="23">
        <f t="shared" si="4"/>
        <v>21.31367335637001</v>
      </c>
      <c r="O11" s="24">
        <f t="shared" si="5"/>
        <v>28.439065622135935</v>
      </c>
      <c r="P11" s="24">
        <f t="shared" si="6"/>
        <v>50.247261021494062</v>
      </c>
      <c r="Q11" t="s">
        <v>112</v>
      </c>
      <c r="R11" t="s">
        <v>83</v>
      </c>
      <c r="S11" s="58" t="s">
        <v>267</v>
      </c>
      <c r="AD11" s="37"/>
      <c r="AE11" s="37"/>
      <c r="AH11" s="37"/>
      <c r="AI11" s="37"/>
      <c r="AJ11" t="s">
        <v>93</v>
      </c>
    </row>
    <row r="12" spans="1:36" s="36" customFormat="1" ht="15" x14ac:dyDescent="0.25">
      <c r="A12">
        <v>1.18</v>
      </c>
      <c r="B12">
        <v>6.64</v>
      </c>
      <c r="C12">
        <v>17.11</v>
      </c>
      <c r="D12" s="20">
        <f t="shared" si="0"/>
        <v>5.6505390351587526E-2</v>
      </c>
      <c r="E12" s="17">
        <f>IF(OR($A12="",$B12="",$C12=""),"",A12*'MPTO_working_3-way'!$I11)</f>
        <v>1.2466763606148732</v>
      </c>
      <c r="F12" s="21">
        <f>IF(OR($A12="",$B12="",$C12=""),"",B12*'MPTO_working_3-way'!$I11)</f>
        <v>7.0151957919345405</v>
      </c>
      <c r="G12" s="22">
        <f>IF(OR($A12="",$B12="",$C12=""),"",C12*'MPTO_working_3-way'!$I11)</f>
        <v>18.076807228915662</v>
      </c>
      <c r="H12" s="17"/>
      <c r="I12" s="21"/>
      <c r="J12" s="22"/>
      <c r="K12" s="17"/>
      <c r="L12" s="21"/>
      <c r="M12" s="22"/>
      <c r="N12" s="23">
        <f t="shared" si="4"/>
        <v>80.213280013330007</v>
      </c>
      <c r="O12" s="24">
        <f t="shared" si="5"/>
        <v>14.254769640923104</v>
      </c>
      <c r="P12" s="24">
        <f t="shared" si="6"/>
        <v>5.5319503457468961</v>
      </c>
      <c r="Q12" t="s">
        <v>79</v>
      </c>
      <c r="R12" t="s">
        <v>92</v>
      </c>
      <c r="S12" s="58" t="s">
        <v>267</v>
      </c>
      <c r="AD12" s="37"/>
      <c r="AE12" s="37"/>
      <c r="AH12" s="37"/>
      <c r="AI12" s="37"/>
      <c r="AJ12" t="s">
        <v>94</v>
      </c>
    </row>
    <row r="13" spans="1:36" s="36" customFormat="1" ht="15" x14ac:dyDescent="0.25">
      <c r="A13">
        <v>1.63</v>
      </c>
      <c r="B13">
        <v>3.52</v>
      </c>
      <c r="C13">
        <v>6.7</v>
      </c>
      <c r="D13" s="20">
        <f t="shared" si="0"/>
        <v>4.6841572949530175E-2</v>
      </c>
      <c r="E13" s="17">
        <f>IF(OR($A13="",$B13="",$C13=""),"",A13*'MPTO_working_3-way'!$I12)</f>
        <v>1.7063517639077341</v>
      </c>
      <c r="F13" s="21">
        <f>IF(OR($A13="",$B13="",$C13=""),"",B13*'MPTO_working_3-way'!$I12)</f>
        <v>3.6848823367823464</v>
      </c>
      <c r="G13" s="22">
        <f>IF(OR($A13="",$B13="",$C13=""),"",C13*'MPTO_working_3-way'!$I12)</f>
        <v>7.0138385387618527</v>
      </c>
      <c r="H13" s="17"/>
      <c r="I13" s="21"/>
      <c r="J13" s="22"/>
      <c r="K13" s="17"/>
      <c r="L13" s="21"/>
      <c r="M13" s="22"/>
      <c r="N13" s="23">
        <f t="shared" si="4"/>
        <v>58.604563323443315</v>
      </c>
      <c r="O13" s="24">
        <f t="shared" si="5"/>
        <v>27.137908584435394</v>
      </c>
      <c r="P13" s="24">
        <f t="shared" si="6"/>
        <v>14.257528092121282</v>
      </c>
      <c r="Q13" t="s">
        <v>86</v>
      </c>
      <c r="R13" t="s">
        <v>80</v>
      </c>
      <c r="S13" s="58" t="s">
        <v>267</v>
      </c>
      <c r="AD13" s="37"/>
      <c r="AE13" s="37"/>
      <c r="AH13" s="37"/>
      <c r="AI13" s="37"/>
      <c r="AJ13" t="s">
        <v>94</v>
      </c>
    </row>
    <row r="14" spans="1:36" s="36" customFormat="1" ht="15" x14ac:dyDescent="0.25">
      <c r="A14">
        <v>2.19</v>
      </c>
      <c r="B14">
        <v>3.12</v>
      </c>
      <c r="C14">
        <v>3.89</v>
      </c>
      <c r="D14" s="20">
        <f t="shared" si="0"/>
        <v>3.4203233819390277E-2</v>
      </c>
      <c r="E14" s="17">
        <f>IF(OR($A14="",$B14="",$C14=""),"",A14*'MPTO_working_3-way'!$I13)</f>
        <v>2.2649050820644647</v>
      </c>
      <c r="F14" s="21">
        <f>IF(OR($A14="",$B14="",$C14=""),"",B14*'MPTO_working_3-way'!$I13)</f>
        <v>3.2267140895164976</v>
      </c>
      <c r="G14" s="22">
        <f>IF(OR($A14="",$B14="",$C14=""),"",C14*'MPTO_working_3-way'!$I13)</f>
        <v>4.0230505795574283</v>
      </c>
      <c r="H14" s="17"/>
      <c r="I14" s="21"/>
      <c r="J14" s="22"/>
      <c r="K14" s="17"/>
      <c r="L14" s="21"/>
      <c r="M14" s="22"/>
      <c r="N14" s="23">
        <f t="shared" si="4"/>
        <v>44.151960623819974</v>
      </c>
      <c r="O14" s="24">
        <f t="shared" si="5"/>
        <v>30.991280053258251</v>
      </c>
      <c r="P14" s="24">
        <f t="shared" si="6"/>
        <v>24.856759322921786</v>
      </c>
      <c r="Q14" t="s">
        <v>174</v>
      </c>
      <c r="R14" t="s">
        <v>197</v>
      </c>
      <c r="S14" s="58" t="s">
        <v>268</v>
      </c>
      <c r="AD14" s="37"/>
      <c r="AE14" s="37"/>
      <c r="AH14" s="37"/>
      <c r="AI14" s="37"/>
      <c r="AJ14" t="s">
        <v>207</v>
      </c>
    </row>
    <row r="15" spans="1:36" s="36" customFormat="1" ht="15" x14ac:dyDescent="0.25">
      <c r="A15">
        <v>3.46</v>
      </c>
      <c r="B15">
        <v>3.41</v>
      </c>
      <c r="C15">
        <v>2.16</v>
      </c>
      <c r="D15" s="20">
        <f t="shared" si="0"/>
        <v>4.5235435968234761E-2</v>
      </c>
      <c r="E15" s="17">
        <f>IF(OR($A15="",$B15="",$C15=""),"",A15*'MPTO_working_3-way'!$I14)</f>
        <v>3.6165146084500921</v>
      </c>
      <c r="F15" s="21">
        <f>IF(OR($A15="",$B15="",$C15=""),"",B15*'MPTO_working_3-way'!$I14)</f>
        <v>3.5642528366516806</v>
      </c>
      <c r="G15" s="22">
        <f>IF(OR($A15="",$B15="",$C15=""),"",C15*'MPTO_working_3-way'!$I14)</f>
        <v>2.2577085416913873</v>
      </c>
      <c r="H15" s="17"/>
      <c r="I15" s="21"/>
      <c r="J15" s="22"/>
      <c r="K15" s="17"/>
      <c r="L15" s="21"/>
      <c r="M15" s="22"/>
      <c r="N15" s="23">
        <f t="shared" si="4"/>
        <v>27.650932134035095</v>
      </c>
      <c r="O15" s="24">
        <f t="shared" si="5"/>
        <v>28.056371021630916</v>
      </c>
      <c r="P15" s="24">
        <f t="shared" si="6"/>
        <v>44.292696844333989</v>
      </c>
      <c r="Q15" t="s">
        <v>192</v>
      </c>
      <c r="R15" t="s">
        <v>188</v>
      </c>
      <c r="S15" s="58" t="s">
        <v>268</v>
      </c>
      <c r="AD15" s="37"/>
      <c r="AE15" s="37"/>
      <c r="AH15" s="37"/>
      <c r="AI15" s="37"/>
      <c r="AJ15" t="s">
        <v>207</v>
      </c>
    </row>
    <row r="16" spans="1:36" s="36" customFormat="1" ht="15" x14ac:dyDescent="0.25">
      <c r="A16">
        <v>2.15</v>
      </c>
      <c r="B16">
        <v>3.14</v>
      </c>
      <c r="C16">
        <v>3.82</v>
      </c>
      <c r="D16" s="20">
        <f t="shared" si="0"/>
        <v>4.5367721361427193E-2</v>
      </c>
      <c r="E16" s="17">
        <f>IF(OR($A16="",$B16="",$C16=""),"",A16*'MPTO_working_3-way'!$I15)</f>
        <v>2.2475406009270684</v>
      </c>
      <c r="F16" s="21">
        <f>IF(OR($A16="",$B16="",$C16=""),"",B16*'MPTO_working_3-way'!$I15)</f>
        <v>3.2824546450748815</v>
      </c>
      <c r="G16" s="22">
        <f>IF(OR($A16="",$B16="",$C16=""),"",C16*'MPTO_working_3-way'!$I15)</f>
        <v>3.9933046956006519</v>
      </c>
      <c r="H16" s="17"/>
      <c r="I16" s="21"/>
      <c r="J16" s="22"/>
      <c r="K16" s="17"/>
      <c r="L16" s="21"/>
      <c r="M16" s="22"/>
      <c r="N16" s="23">
        <f t="shared" si="4"/>
        <v>44.493078326928497</v>
      </c>
      <c r="O16" s="24">
        <f t="shared" si="5"/>
        <v>30.465005860794992</v>
      </c>
      <c r="P16" s="24">
        <f t="shared" si="6"/>
        <v>25.04191581227651</v>
      </c>
      <c r="Q16" t="s">
        <v>260</v>
      </c>
      <c r="R16" t="s">
        <v>191</v>
      </c>
      <c r="S16" s="58" t="s">
        <v>268</v>
      </c>
      <c r="AD16" s="37"/>
      <c r="AE16" s="37"/>
      <c r="AH16" s="37"/>
      <c r="AI16" s="37"/>
      <c r="AJ16" t="s">
        <v>207</v>
      </c>
    </row>
    <row r="17" spans="1:36" s="36" customFormat="1" ht="15" x14ac:dyDescent="0.25">
      <c r="A17">
        <v>1.45</v>
      </c>
      <c r="B17">
        <v>4.5199999999999996</v>
      </c>
      <c r="C17">
        <v>7.11</v>
      </c>
      <c r="D17" s="20">
        <f t="shared" si="0"/>
        <v>5.1541086556904592E-2</v>
      </c>
      <c r="E17" s="17">
        <f>IF(OR($A17="",$B17="",$C17=""),"",A17*'MPTO_working_3-way'!$I16)</f>
        <v>1.5247345755075117</v>
      </c>
      <c r="F17" s="21">
        <f>IF(OR($A17="",$B17="",$C17=""),"",B17*'MPTO_working_3-way'!$I16)</f>
        <v>4.7529657112372083</v>
      </c>
      <c r="G17" s="22">
        <f>IF(OR($A17="",$B17="",$C17=""),"",C17*'MPTO_working_3-way'!$I16)</f>
        <v>7.476457125419592</v>
      </c>
      <c r="H17" s="17"/>
      <c r="I17" s="21"/>
      <c r="J17" s="22"/>
      <c r="K17" s="17"/>
      <c r="L17" s="21"/>
      <c r="M17" s="22"/>
      <c r="N17" s="23">
        <f t="shared" si="4"/>
        <v>65.585185517757907</v>
      </c>
      <c r="O17" s="24">
        <f t="shared" si="5"/>
        <v>21.039495354148002</v>
      </c>
      <c r="P17" s="24">
        <f t="shared" si="6"/>
        <v>13.375319128094088</v>
      </c>
      <c r="Q17" t="s">
        <v>264</v>
      </c>
      <c r="R17" t="s">
        <v>187</v>
      </c>
      <c r="S17" s="58" t="s">
        <v>268</v>
      </c>
      <c r="AD17" s="37"/>
      <c r="AE17" s="37"/>
      <c r="AH17" s="37"/>
      <c r="AI17" s="37"/>
      <c r="AJ17" t="s">
        <v>207</v>
      </c>
    </row>
    <row r="18" spans="1:36" s="36" customFormat="1" ht="15" x14ac:dyDescent="0.25">
      <c r="A18">
        <v>2.62</v>
      </c>
      <c r="B18">
        <v>3.09</v>
      </c>
      <c r="C18">
        <v>2.96</v>
      </c>
      <c r="D18" s="20">
        <f t="shared" si="0"/>
        <v>4.3141822620070602E-2</v>
      </c>
      <c r="E18" s="17">
        <f>IF(OR($A18="",$B18="",$C18=""),"",A18*'MPTO_working_3-way'!$I17)</f>
        <v>2.7330315752645853</v>
      </c>
      <c r="F18" s="21">
        <f>IF(OR($A18="",$B18="",$C18=""),"",B18*'MPTO_working_3-way'!$I17)</f>
        <v>3.2233082318960182</v>
      </c>
      <c r="G18" s="22">
        <f>IF(OR($A18="",$B18="",$C18=""),"",C18*'MPTO_working_3-way'!$I17)</f>
        <v>3.0876997949554088</v>
      </c>
      <c r="H18" s="17"/>
      <c r="I18" s="21"/>
      <c r="J18" s="22"/>
      <c r="K18" s="17"/>
      <c r="L18" s="21"/>
      <c r="M18" s="22"/>
      <c r="N18" s="23">
        <f t="shared" si="4"/>
        <v>36.589405298151</v>
      </c>
      <c r="O18" s="24">
        <f t="shared" si="5"/>
        <v>31.02402649875587</v>
      </c>
      <c r="P18" s="24">
        <f t="shared" si="6"/>
        <v>32.386568203093127</v>
      </c>
      <c r="Q18" t="s">
        <v>175</v>
      </c>
      <c r="R18" t="s">
        <v>185</v>
      </c>
      <c r="S18" s="58" t="s">
        <v>268</v>
      </c>
      <c r="AD18" s="37"/>
      <c r="AE18" s="37"/>
      <c r="AH18" s="37"/>
      <c r="AI18" s="37"/>
      <c r="AJ18" t="s">
        <v>207</v>
      </c>
    </row>
    <row r="19" spans="1:36" s="36" customFormat="1" ht="15" x14ac:dyDescent="0.25">
      <c r="A19">
        <v>2.39</v>
      </c>
      <c r="B19">
        <v>3.39</v>
      </c>
      <c r="C19">
        <v>3.18</v>
      </c>
      <c r="D19" s="20">
        <f t="shared" si="0"/>
        <v>2.7860701383498609E-2</v>
      </c>
      <c r="E19" s="17">
        <f>IF(OR($A19="",$B19="",$C19=""),"",A19*'MPTO_working_3-way'!$I18)</f>
        <v>2.4565870763065618</v>
      </c>
      <c r="F19" s="21">
        <f>IF(OR($A19="",$B19="",$C19=""),"",B19*'MPTO_working_3-way'!$I18)</f>
        <v>3.4844477776900602</v>
      </c>
      <c r="G19" s="22">
        <f>IF(OR($A19="",$B19="",$C19=""),"",C19*'MPTO_working_3-way'!$I18)</f>
        <v>3.2685970303995258</v>
      </c>
      <c r="H19" s="17"/>
      <c r="I19" s="21"/>
      <c r="J19" s="22"/>
      <c r="K19" s="17"/>
      <c r="L19" s="21"/>
      <c r="M19" s="22"/>
      <c r="N19" s="23">
        <f t="shared" si="4"/>
        <v>40.706881903143589</v>
      </c>
      <c r="O19" s="24">
        <f t="shared" si="5"/>
        <v>28.698952138204483</v>
      </c>
      <c r="P19" s="24">
        <f t="shared" si="6"/>
        <v>30.594165958651942</v>
      </c>
      <c r="Q19" t="s">
        <v>141</v>
      </c>
      <c r="R19" t="s">
        <v>139</v>
      </c>
      <c r="S19" s="58" t="s">
        <v>268</v>
      </c>
      <c r="AD19" s="37"/>
      <c r="AE19" s="37"/>
      <c r="AH19" s="37"/>
      <c r="AI19" s="37"/>
      <c r="AJ19" t="s">
        <v>143</v>
      </c>
    </row>
    <row r="20" spans="1:36" s="36" customFormat="1" ht="15" x14ac:dyDescent="0.25">
      <c r="A20">
        <v>3.16</v>
      </c>
      <c r="B20">
        <v>3.56</v>
      </c>
      <c r="C20">
        <v>2.3199999999999998</v>
      </c>
      <c r="D20" s="20">
        <f t="shared" si="0"/>
        <v>2.8389055365646731E-2</v>
      </c>
      <c r="E20" s="17">
        <f>IF(OR($A20="",$B20="",$C20=""),"",A20*'MPTO_working_3-way'!$I19)</f>
        <v>3.249709414955444</v>
      </c>
      <c r="F20" s="21">
        <f>IF(OR($A20="",$B20="",$C20=""),"",B20*'MPTO_working_3-way'!$I19)</f>
        <v>3.6610650371017024</v>
      </c>
      <c r="G20" s="22">
        <f>IF(OR($A20="",$B20="",$C20=""),"",C20*'MPTO_working_3-way'!$I19)</f>
        <v>2.3858626084483001</v>
      </c>
      <c r="H20" s="17"/>
      <c r="I20" s="21"/>
      <c r="J20" s="22"/>
      <c r="K20" s="17"/>
      <c r="L20" s="21"/>
      <c r="M20" s="22"/>
      <c r="N20" s="23">
        <f t="shared" si="4"/>
        <v>30.771982116244406</v>
      </c>
      <c r="O20" s="24">
        <f t="shared" si="5"/>
        <v>27.31445603576751</v>
      </c>
      <c r="P20" s="24">
        <f t="shared" si="6"/>
        <v>41.913561847988085</v>
      </c>
      <c r="Q20" t="s">
        <v>135</v>
      </c>
      <c r="R20" t="s">
        <v>140</v>
      </c>
      <c r="S20" s="58" t="s">
        <v>268</v>
      </c>
      <c r="AD20" s="37"/>
      <c r="AE20" s="37"/>
      <c r="AH20" s="37"/>
      <c r="AI20" s="37"/>
      <c r="AJ20" t="s">
        <v>143</v>
      </c>
    </row>
    <row r="21" spans="1:36" s="36" customFormat="1" ht="15" x14ac:dyDescent="0.25">
      <c r="A21">
        <v>3.45</v>
      </c>
      <c r="B21">
        <v>3.9</v>
      </c>
      <c r="C21">
        <v>2.0699999999999998</v>
      </c>
      <c r="D21" s="20">
        <f t="shared" si="0"/>
        <v>2.9357116313638132E-2</v>
      </c>
      <c r="E21" s="17">
        <f>IF(OR($A21="",$B21="",$C21=""),"",A21*'MPTO_working_3-way'!$I20)</f>
        <v>3.5512820512820515</v>
      </c>
      <c r="F21" s="21">
        <f>IF(OR($A21="",$B21="",$C21=""),"",B21*'MPTO_working_3-way'!$I20)</f>
        <v>4.0144927536231885</v>
      </c>
      <c r="G21" s="22">
        <f>IF(OR($A21="",$B21="",$C21=""),"",C21*'MPTO_working_3-way'!$I20)</f>
        <v>2.1307692307692307</v>
      </c>
      <c r="H21" s="17"/>
      <c r="I21" s="21"/>
      <c r="J21" s="22"/>
      <c r="K21" s="17"/>
      <c r="L21" s="21"/>
      <c r="M21" s="22"/>
      <c r="N21" s="23">
        <f t="shared" si="4"/>
        <v>28.158844765342963</v>
      </c>
      <c r="O21" s="24">
        <f t="shared" si="5"/>
        <v>24.909747292418771</v>
      </c>
      <c r="P21" s="24">
        <f t="shared" si="6"/>
        <v>46.931407942238266</v>
      </c>
      <c r="Q21" t="s">
        <v>168</v>
      </c>
      <c r="R21" t="s">
        <v>169</v>
      </c>
      <c r="S21" s="58" t="s">
        <v>268</v>
      </c>
      <c r="AD21" s="37"/>
      <c r="AE21" s="37"/>
      <c r="AH21" s="37"/>
      <c r="AI21" s="37"/>
      <c r="AJ21" t="s">
        <v>206</v>
      </c>
    </row>
    <row r="22" spans="1:36" s="36" customFormat="1" ht="15" x14ac:dyDescent="0.25">
      <c r="A22">
        <v>2.44</v>
      </c>
      <c r="B22">
        <v>3.46</v>
      </c>
      <c r="C22">
        <v>3.04</v>
      </c>
      <c r="D22" s="20">
        <f t="shared" si="0"/>
        <v>2.7800775035285552E-2</v>
      </c>
      <c r="E22" s="17">
        <f>IF(OR($A22="",$B22="",$C22=""),"",A22*'MPTO_working_3-way'!$I21)</f>
        <v>2.5078338910860967</v>
      </c>
      <c r="F22" s="21">
        <f>IF(OR($A22="",$B22="",$C22=""),"",B22*'MPTO_working_3-way'!$I21)</f>
        <v>3.5561906816220881</v>
      </c>
      <c r="G22" s="22">
        <f>IF(OR($A22="",$B22="",$C22=""),"",C22*'MPTO_working_3-way'!$I21)</f>
        <v>3.1245143561072681</v>
      </c>
      <c r="H22" s="17"/>
      <c r="I22" s="21"/>
      <c r="J22" s="22"/>
      <c r="K22" s="17"/>
      <c r="L22" s="21"/>
      <c r="M22" s="22"/>
      <c r="N22" s="23">
        <f t="shared" si="4"/>
        <v>39.875049282746488</v>
      </c>
      <c r="O22" s="24">
        <f t="shared" si="5"/>
        <v>28.119976950838566</v>
      </c>
      <c r="P22" s="24">
        <f t="shared" si="6"/>
        <v>32.004973766414949</v>
      </c>
      <c r="Q22" t="s">
        <v>161</v>
      </c>
      <c r="R22" t="s">
        <v>162</v>
      </c>
      <c r="S22" s="58" t="s">
        <v>268</v>
      </c>
      <c r="AD22" s="37"/>
      <c r="AE22" s="37"/>
      <c r="AH22" s="37"/>
      <c r="AI22" s="37"/>
      <c r="AJ22" t="s">
        <v>206</v>
      </c>
    </row>
    <row r="23" spans="1:36" s="36" customFormat="1" ht="15" x14ac:dyDescent="0.25">
      <c r="A23">
        <v>2.94</v>
      </c>
      <c r="B23">
        <v>3.24</v>
      </c>
      <c r="C23">
        <v>2.64</v>
      </c>
      <c r="D23" s="20">
        <f t="shared" si="0"/>
        <v>2.756590851828955E-2</v>
      </c>
      <c r="E23" s="17">
        <f>IF(OR($A23="",$B23="",$C23=""),"",A23*'MPTO_working_3-way'!$I22)</f>
        <v>3.0210437710437712</v>
      </c>
      <c r="F23" s="21">
        <f>IF(OR($A23="",$B23="",$C23=""),"",B23*'MPTO_working_3-way'!$I22)</f>
        <v>3.3293135435992585</v>
      </c>
      <c r="G23" s="22">
        <f>IF(OR($A23="",$B23="",$C23=""),"",C23*'MPTO_working_3-way'!$I22)</f>
        <v>2.7127739984882844</v>
      </c>
      <c r="H23" s="17"/>
      <c r="I23" s="21"/>
      <c r="J23" s="22"/>
      <c r="K23" s="17"/>
      <c r="L23" s="21"/>
      <c r="M23" s="22"/>
      <c r="N23" s="23">
        <f t="shared" si="4"/>
        <v>33.101142379492892</v>
      </c>
      <c r="O23" s="24">
        <f t="shared" si="5"/>
        <v>30.036221788799107</v>
      </c>
      <c r="P23" s="24">
        <f t="shared" si="6"/>
        <v>36.862635831707998</v>
      </c>
      <c r="Q23" t="s">
        <v>167</v>
      </c>
      <c r="R23" t="s">
        <v>170</v>
      </c>
      <c r="S23" s="58" t="s">
        <v>268</v>
      </c>
      <c r="AD23" s="37"/>
      <c r="AE23" s="37"/>
      <c r="AH23" s="37"/>
      <c r="AI23" s="37"/>
      <c r="AJ23" t="s">
        <v>206</v>
      </c>
    </row>
    <row r="24" spans="1:36" s="36" customFormat="1" ht="15" x14ac:dyDescent="0.25">
      <c r="A24">
        <v>2.46</v>
      </c>
      <c r="B24">
        <v>3.07</v>
      </c>
      <c r="C24">
        <v>3.38</v>
      </c>
      <c r="D24" s="20">
        <f t="shared" si="0"/>
        <v>2.8094952229132275E-2</v>
      </c>
      <c r="E24" s="17">
        <f>IF(OR($A24="",$B24="",$C24=""),"",A24*'MPTO_working_3-way'!$I23)</f>
        <v>2.5291135824836655</v>
      </c>
      <c r="F24" s="21">
        <f>IF(OR($A24="",$B24="",$C24=""),"",B24*'MPTO_working_3-way'!$I23)</f>
        <v>3.156251503343436</v>
      </c>
      <c r="G24" s="22">
        <f>IF(OR($A24="",$B24="",$C24=""),"",C24*'MPTO_working_3-way'!$I23)</f>
        <v>3.4749609385344669</v>
      </c>
      <c r="H24" s="17"/>
      <c r="I24" s="21"/>
      <c r="J24" s="22"/>
      <c r="K24" s="17"/>
      <c r="L24" s="21"/>
      <c r="M24" s="22"/>
      <c r="N24" s="23">
        <f t="shared" si="4"/>
        <v>39.539544879513478</v>
      </c>
      <c r="O24" s="24">
        <f t="shared" si="5"/>
        <v>31.683153225929367</v>
      </c>
      <c r="P24" s="24">
        <f t="shared" si="6"/>
        <v>28.777301894557151</v>
      </c>
      <c r="Q24" t="s">
        <v>262</v>
      </c>
      <c r="R24" t="s">
        <v>165</v>
      </c>
      <c r="S24" s="58" t="s">
        <v>268</v>
      </c>
      <c r="AD24" s="37"/>
      <c r="AE24" s="37"/>
      <c r="AH24" s="37"/>
      <c r="AI24" s="37"/>
      <c r="AJ24" t="s">
        <v>206</v>
      </c>
    </row>
    <row r="25" spans="1:36" s="36" customFormat="1" ht="15" x14ac:dyDescent="0.25">
      <c r="A25">
        <v>2.35</v>
      </c>
      <c r="B25">
        <v>3.15</v>
      </c>
      <c r="C25">
        <v>3.5</v>
      </c>
      <c r="D25" s="20">
        <f t="shared" si="0"/>
        <v>2.8706518068219999E-2</v>
      </c>
      <c r="E25" s="17">
        <f>IF(OR($A25="",$B25="",$C25=""),"",A25*'MPTO_working_3-way'!$I24)</f>
        <v>2.4174603174603173</v>
      </c>
      <c r="F25" s="21">
        <f>IF(OR($A25="",$B25="",$C25=""),"",B25*'MPTO_working_3-way'!$I24)</f>
        <v>3.2404255319148927</v>
      </c>
      <c r="G25" s="22">
        <f>IF(OR($A25="",$B25="",$C25=""),"",C25*'MPTO_working_3-way'!$I24)</f>
        <v>3.60047281323877</v>
      </c>
      <c r="H25" s="17"/>
      <c r="I25" s="21"/>
      <c r="J25" s="22"/>
      <c r="K25" s="17"/>
      <c r="L25" s="21"/>
      <c r="M25" s="22"/>
      <c r="N25" s="23">
        <f t="shared" si="4"/>
        <v>41.365725541694026</v>
      </c>
      <c r="O25" s="24">
        <f t="shared" si="5"/>
        <v>30.860144451739995</v>
      </c>
      <c r="P25" s="24">
        <f t="shared" si="6"/>
        <v>27.774130006565994</v>
      </c>
      <c r="Q25" t="s">
        <v>171</v>
      </c>
      <c r="R25" t="s">
        <v>163</v>
      </c>
      <c r="S25" s="58" t="s">
        <v>268</v>
      </c>
      <c r="AD25" s="37"/>
      <c r="AE25" s="37"/>
      <c r="AH25" s="37"/>
      <c r="AI25" s="37"/>
      <c r="AJ25" t="s">
        <v>206</v>
      </c>
    </row>
    <row r="26" spans="1:36" s="36" customFormat="1" ht="15" x14ac:dyDescent="0.25">
      <c r="A26">
        <v>2.33</v>
      </c>
      <c r="B26">
        <v>3.26</v>
      </c>
      <c r="C26">
        <v>3.42</v>
      </c>
      <c r="D26" s="20">
        <f t="shared" si="0"/>
        <v>2.8330676432605451E-2</v>
      </c>
      <c r="E26" s="17">
        <f>IF(OR($A26="",$B26="",$C26=""),"",A26*'MPTO_working_3-way'!$I25)</f>
        <v>2.3960104760879708</v>
      </c>
      <c r="F26" s="21">
        <f>IF(OR($A26="",$B26="",$C26=""),"",B26*'MPTO_working_3-way'!$I25)</f>
        <v>3.3523580051702937</v>
      </c>
      <c r="G26" s="22">
        <f>IF(OR($A26="",$B26="",$C26=""),"",C26*'MPTO_working_3-way'!$I25)</f>
        <v>3.5168909133995108</v>
      </c>
      <c r="H26" s="17"/>
      <c r="I26" s="21"/>
      <c r="J26" s="22"/>
      <c r="K26" s="17"/>
      <c r="L26" s="21"/>
      <c r="M26" s="22"/>
      <c r="N26" s="23">
        <f t="shared" si="4"/>
        <v>41.736044561571632</v>
      </c>
      <c r="O26" s="24">
        <f t="shared" si="5"/>
        <v>29.829749640632485</v>
      </c>
      <c r="P26" s="24">
        <f t="shared" si="6"/>
        <v>28.434205797795876</v>
      </c>
      <c r="Q26" t="s">
        <v>172</v>
      </c>
      <c r="R26" t="s">
        <v>160</v>
      </c>
      <c r="S26" s="58" t="s">
        <v>268</v>
      </c>
      <c r="AD26" s="37"/>
      <c r="AE26" s="37"/>
      <c r="AH26" s="37"/>
      <c r="AI26" s="37"/>
      <c r="AJ26" t="s">
        <v>206</v>
      </c>
    </row>
    <row r="27" spans="1:36" s="36" customFormat="1" ht="15" x14ac:dyDescent="0.25">
      <c r="A27">
        <v>2</v>
      </c>
      <c r="B27">
        <v>3.45</v>
      </c>
      <c r="C27">
        <v>4.1900000000000004</v>
      </c>
      <c r="D27" s="20">
        <f t="shared" si="0"/>
        <v>2.8518556950641649E-2</v>
      </c>
      <c r="E27" s="17">
        <f>IF(OR($A27="",$B27="",$C27=""),"",A27*'MPTO_working_3-way'!$I26)</f>
        <v>2.0570371139012833</v>
      </c>
      <c r="F27" s="21">
        <f>IF(OR($A27="",$B27="",$C27=""),"",B27*'MPTO_working_3-way'!$I26)</f>
        <v>3.5483890214797138</v>
      </c>
      <c r="G27" s="22">
        <f>IF(OR($A27="",$B27="",$C27=""),"",C27*'MPTO_working_3-way'!$I26)</f>
        <v>4.3094927536231893</v>
      </c>
      <c r="H27" s="17"/>
      <c r="I27" s="21"/>
      <c r="J27" s="22"/>
      <c r="K27" s="17"/>
      <c r="L27" s="21"/>
      <c r="M27" s="22"/>
      <c r="N27" s="23">
        <f t="shared" si="4"/>
        <v>48.613609994787375</v>
      </c>
      <c r="O27" s="24">
        <f t="shared" si="5"/>
        <v>28.181802895528911</v>
      </c>
      <c r="P27" s="24">
        <f t="shared" si="6"/>
        <v>23.204587109683704</v>
      </c>
      <c r="Q27" t="s">
        <v>154</v>
      </c>
      <c r="R27" t="s">
        <v>261</v>
      </c>
      <c r="S27" s="58" t="s">
        <v>268</v>
      </c>
      <c r="AD27" s="37"/>
      <c r="AE27" s="37"/>
      <c r="AH27" s="37"/>
      <c r="AI27" s="37"/>
      <c r="AJ27" t="s">
        <v>206</v>
      </c>
    </row>
    <row r="28" spans="1:36" s="36" customFormat="1" ht="15" x14ac:dyDescent="0.25">
      <c r="A28">
        <v>2.0299999999999998</v>
      </c>
      <c r="B28">
        <v>3.3</v>
      </c>
      <c r="C28">
        <v>3.98</v>
      </c>
      <c r="D28" s="20">
        <f t="shared" si="0"/>
        <v>4.6897421875761847E-2</v>
      </c>
      <c r="E28" s="17">
        <f>IF(OR($A28="",$B28="",$C28=""),"",A28*'MPTO_working_3-way'!$I27)</f>
        <v>2.1252017664077965</v>
      </c>
      <c r="F28" s="21">
        <f>IF(OR($A28="",$B28="",$C28=""),"",B28*'MPTO_working_3-way'!$I27)</f>
        <v>3.454761492190014</v>
      </c>
      <c r="G28" s="22">
        <f>IF(OR($A28="",$B28="",$C28=""),"",C28*'MPTO_working_3-way'!$I27)</f>
        <v>4.1666517390655322</v>
      </c>
      <c r="H28" s="17"/>
      <c r="I28" s="21"/>
      <c r="J28" s="22"/>
      <c r="K28" s="17"/>
      <c r="L28" s="21"/>
      <c r="M28" s="22"/>
      <c r="N28" s="23">
        <f t="shared" si="4"/>
        <v>47.054355770195329</v>
      </c>
      <c r="O28" s="24">
        <f t="shared" si="5"/>
        <v>28.945558246514096</v>
      </c>
      <c r="P28" s="24">
        <f t="shared" si="6"/>
        <v>24.000085983290582</v>
      </c>
      <c r="Q28" t="s">
        <v>129</v>
      </c>
      <c r="R28" t="s">
        <v>257</v>
      </c>
      <c r="S28" s="58" t="s">
        <v>268</v>
      </c>
      <c r="AD28" s="37"/>
      <c r="AE28" s="37"/>
      <c r="AH28" s="37"/>
      <c r="AI28" s="37"/>
      <c r="AJ28" t="s">
        <v>130</v>
      </c>
    </row>
    <row r="29" spans="1:36" s="36" customFormat="1" ht="15" x14ac:dyDescent="0.25">
      <c r="A29">
        <v>3.84</v>
      </c>
      <c r="B29">
        <v>3.13</v>
      </c>
      <c r="C29">
        <v>2.23</v>
      </c>
      <c r="D29" s="20">
        <f t="shared" si="0"/>
        <v>2.8335977831583037E-2</v>
      </c>
      <c r="E29" s="17">
        <f>IF(OR($A29="",$B29="",$C29=""),"",A29*'MPTO_working_3-way'!$I28)</f>
        <v>3.9488101548732786</v>
      </c>
      <c r="F29" s="21">
        <f>IF(OR($A29="",$B29="",$C29=""),"",B29*'MPTO_working_3-way'!$I28)</f>
        <v>3.2186916106128547</v>
      </c>
      <c r="G29" s="22">
        <f>IF(OR($A29="",$B29="",$C29=""),"",C29*'MPTO_working_3-way'!$I28)</f>
        <v>2.2931892305644301</v>
      </c>
      <c r="H29" s="17"/>
      <c r="I29" s="21"/>
      <c r="J29" s="22"/>
      <c r="K29" s="17"/>
      <c r="L29" s="21"/>
      <c r="M29" s="22"/>
      <c r="N29" s="23">
        <f t="shared" si="4"/>
        <v>25.324083984282879</v>
      </c>
      <c r="O29" s="24">
        <f t="shared" si="5"/>
        <v>31.068524760270371</v>
      </c>
      <c r="P29" s="24">
        <f t="shared" si="6"/>
        <v>43.607391255446757</v>
      </c>
      <c r="Q29" t="s">
        <v>119</v>
      </c>
      <c r="R29" t="s">
        <v>123</v>
      </c>
      <c r="S29" s="58" t="s">
        <v>268</v>
      </c>
      <c r="AD29" s="37"/>
      <c r="AE29" s="37"/>
      <c r="AH29" s="37"/>
      <c r="AI29" s="37"/>
      <c r="AJ29" t="s">
        <v>130</v>
      </c>
    </row>
    <row r="30" spans="1:36" s="36" customFormat="1" ht="15" x14ac:dyDescent="0.25">
      <c r="A30">
        <v>1.42</v>
      </c>
      <c r="B30">
        <v>4.53</v>
      </c>
      <c r="C30">
        <v>9.31</v>
      </c>
      <c r="D30" s="20">
        <f t="shared" si="0"/>
        <v>3.2387289595930069E-2</v>
      </c>
      <c r="E30" s="17">
        <f>IF(OR($A30="",$B30="",$C30=""),"",A30*'MPTO_working_3-way'!$I29)</f>
        <v>1.4659899512262207</v>
      </c>
      <c r="F30" s="21">
        <f>IF(OR($A30="",$B30="",$C30=""),"",B30*'MPTO_working_3-way'!$I29)</f>
        <v>4.6767144218695638</v>
      </c>
      <c r="G30" s="22">
        <f>IF(OR($A30="",$B30="",$C30=""),"",C30*'MPTO_working_3-way'!$I29)</f>
        <v>9.6115256661381103</v>
      </c>
      <c r="H30" s="17"/>
      <c r="I30" s="21"/>
      <c r="J30" s="22"/>
      <c r="K30" s="17"/>
      <c r="L30" s="21"/>
      <c r="M30" s="22"/>
      <c r="N30" s="23">
        <f t="shared" si="4"/>
        <v>68.213291582493767</v>
      </c>
      <c r="O30" s="24">
        <f t="shared" si="5"/>
        <v>21.382532902238658</v>
      </c>
      <c r="P30" s="24">
        <f t="shared" si="6"/>
        <v>10.404175515267577</v>
      </c>
      <c r="Q30" t="s">
        <v>124</v>
      </c>
      <c r="R30" t="s">
        <v>258</v>
      </c>
      <c r="S30" s="58" t="s">
        <v>268</v>
      </c>
      <c r="AD30" s="37"/>
      <c r="AE30" s="37"/>
      <c r="AH30" s="37"/>
      <c r="AI30" s="37"/>
      <c r="AJ30" t="s">
        <v>130</v>
      </c>
    </row>
    <row r="31" spans="1:36" s="36" customFormat="1" ht="15" x14ac:dyDescent="0.25">
      <c r="A31">
        <v>3.27</v>
      </c>
      <c r="B31">
        <v>3.42</v>
      </c>
      <c r="C31">
        <v>2.33</v>
      </c>
      <c r="D31" s="20">
        <f t="shared" si="0"/>
        <v>2.7392607728453422E-2</v>
      </c>
      <c r="E31" s="17">
        <f>IF(OR($A31="",$B31="",$C31=""),"",A31*'MPTO_working_3-way'!$I30)</f>
        <v>3.3595738272720426</v>
      </c>
      <c r="F31" s="21">
        <f>IF(OR($A31="",$B31="",$C31=""),"",B31*'MPTO_working_3-way'!$I30)</f>
        <v>3.5136827184313106</v>
      </c>
      <c r="G31" s="22">
        <f>IF(OR($A31="",$B31="",$C31=""),"",C31*'MPTO_working_3-way'!$I30)</f>
        <v>2.3938247760072966</v>
      </c>
      <c r="H31" s="17"/>
      <c r="I31" s="21"/>
      <c r="J31" s="22"/>
      <c r="K31" s="17"/>
      <c r="L31" s="21"/>
      <c r="M31" s="22"/>
      <c r="N31" s="23">
        <f t="shared" si="4"/>
        <v>29.765680155092621</v>
      </c>
      <c r="O31" s="24">
        <f t="shared" si="5"/>
        <v>28.460167867588559</v>
      </c>
      <c r="P31" s="24">
        <f t="shared" si="6"/>
        <v>41.774151977318823</v>
      </c>
      <c r="Q31" t="s">
        <v>121</v>
      </c>
      <c r="R31" t="s">
        <v>127</v>
      </c>
      <c r="S31" s="58" t="s">
        <v>268</v>
      </c>
      <c r="AD31" s="37"/>
      <c r="AE31" s="37"/>
      <c r="AH31" s="37"/>
      <c r="AI31" s="37"/>
      <c r="AJ31" t="s">
        <v>130</v>
      </c>
    </row>
    <row r="32" spans="1:36" s="36" customFormat="1" ht="15" x14ac:dyDescent="0.25">
      <c r="A32">
        <v>3.27</v>
      </c>
      <c r="B32">
        <v>3.42</v>
      </c>
      <c r="C32">
        <v>2.33</v>
      </c>
      <c r="D32" s="20">
        <f t="shared" si="0"/>
        <v>2.7392607728453422E-2</v>
      </c>
      <c r="E32" s="17">
        <f>IF(OR($A32="",$B32="",$C32=""),"",A32*'MPTO_working_3-way'!$I31)</f>
        <v>3.3595738272720426</v>
      </c>
      <c r="F32" s="21">
        <f>IF(OR($A32="",$B32="",$C32=""),"",B32*'MPTO_working_3-way'!$I31)</f>
        <v>3.5136827184313106</v>
      </c>
      <c r="G32" s="22">
        <f>IF(OR($A32="",$B32="",$C32=""),"",C32*'MPTO_working_3-way'!$I31)</f>
        <v>2.3938247760072966</v>
      </c>
      <c r="H32" s="17"/>
      <c r="I32" s="21"/>
      <c r="J32" s="22"/>
      <c r="K32" s="17"/>
      <c r="L32" s="21"/>
      <c r="M32" s="22"/>
      <c r="N32" s="23">
        <f t="shared" si="4"/>
        <v>29.765680155092621</v>
      </c>
      <c r="O32" s="24">
        <f t="shared" si="5"/>
        <v>28.460167867588559</v>
      </c>
      <c r="P32" s="24">
        <f t="shared" si="6"/>
        <v>41.774151977318823</v>
      </c>
      <c r="Q32" t="s">
        <v>121</v>
      </c>
      <c r="R32" t="s">
        <v>127</v>
      </c>
      <c r="S32" s="58" t="s">
        <v>268</v>
      </c>
      <c r="AD32" s="37"/>
      <c r="AE32" s="37"/>
      <c r="AH32" s="37"/>
      <c r="AI32" s="37"/>
      <c r="AJ32" t="s">
        <v>130</v>
      </c>
    </row>
    <row r="33" spans="1:36" s="36" customFormat="1" ht="15" x14ac:dyDescent="0.25">
      <c r="A33">
        <v>2.98</v>
      </c>
      <c r="B33">
        <v>3.11</v>
      </c>
      <c r="C33">
        <v>2.62</v>
      </c>
      <c r="D33" s="20">
        <f t="shared" si="0"/>
        <v>3.8793267471763482E-2</v>
      </c>
      <c r="E33" s="17">
        <f>IF(OR($A33="",$B33="",$C33=""),"",A33*'MPTO_working_3-way'!$I32)</f>
        <v>3.0956039370658552</v>
      </c>
      <c r="F33" s="21">
        <f>IF(OR($A33="",$B33="",$C33=""),"",B33*'MPTO_working_3-way'!$I32)</f>
        <v>3.2306470618371841</v>
      </c>
      <c r="G33" s="22">
        <f>IF(OR($A33="",$B33="",$C33=""),"",C33*'MPTO_working_3-way'!$I32)</f>
        <v>2.7216383607760206</v>
      </c>
      <c r="H33" s="17"/>
      <c r="I33" s="21"/>
      <c r="J33" s="22"/>
      <c r="K33" s="17"/>
      <c r="L33" s="21"/>
      <c r="M33" s="22"/>
      <c r="N33" s="23">
        <f t="shared" si="4"/>
        <v>32.303874149605925</v>
      </c>
      <c r="O33" s="24">
        <f t="shared" si="5"/>
        <v>30.953551435956804</v>
      </c>
      <c r="P33" s="24">
        <f t="shared" si="6"/>
        <v>36.742574414437271</v>
      </c>
      <c r="Q33" t="s">
        <v>104</v>
      </c>
      <c r="R33" t="s">
        <v>74</v>
      </c>
      <c r="S33" s="58" t="s">
        <v>268</v>
      </c>
      <c r="AD33" s="37"/>
      <c r="AE33" s="37"/>
      <c r="AH33" s="37"/>
      <c r="AI33" s="37"/>
      <c r="AJ33" t="s">
        <v>93</v>
      </c>
    </row>
    <row r="34" spans="1:36" s="36" customFormat="1" ht="15" x14ac:dyDescent="0.25">
      <c r="A34">
        <v>2.4300000000000002</v>
      </c>
      <c r="B34">
        <v>3.24</v>
      </c>
      <c r="C34">
        <v>3.13</v>
      </c>
      <c r="D34" s="20">
        <f t="shared" si="0"/>
        <v>3.9653426944871617E-2</v>
      </c>
      <c r="E34" s="17">
        <f>IF(OR($A34="",$B34="",$C34=""),"",A34*'MPTO_working_3-way'!$I33)</f>
        <v>2.5263578274760383</v>
      </c>
      <c r="F34" s="21">
        <f>IF(OR($A34="",$B34="",$C34=""),"",B34*'MPTO_working_3-way'!$I33)</f>
        <v>3.3684771033013843</v>
      </c>
      <c r="G34" s="22">
        <f>IF(OR($A34="",$B34="",$C34=""),"",C34*'MPTO_working_3-way'!$I33)</f>
        <v>3.254115226337448</v>
      </c>
      <c r="H34" s="17"/>
      <c r="I34" s="21"/>
      <c r="J34" s="22"/>
      <c r="K34" s="17"/>
      <c r="L34" s="21"/>
      <c r="M34" s="22"/>
      <c r="N34" s="23">
        <f t="shared" si="4"/>
        <v>39.582674675940567</v>
      </c>
      <c r="O34" s="24">
        <f t="shared" si="5"/>
        <v>29.687006006955425</v>
      </c>
      <c r="P34" s="24">
        <f t="shared" si="6"/>
        <v>30.730319317104023</v>
      </c>
      <c r="Q34" t="s">
        <v>96</v>
      </c>
      <c r="R34" t="s">
        <v>101</v>
      </c>
      <c r="S34" s="58" t="s">
        <v>268</v>
      </c>
      <c r="AD34" s="37"/>
      <c r="AE34" s="37"/>
      <c r="AH34" s="37"/>
      <c r="AI34" s="37"/>
      <c r="AJ34" t="s">
        <v>93</v>
      </c>
    </row>
    <row r="35" spans="1:36" s="36" customFormat="1" ht="15" x14ac:dyDescent="0.25">
      <c r="A35">
        <v>4.3600000000000003</v>
      </c>
      <c r="B35">
        <v>3.37</v>
      </c>
      <c r="C35">
        <v>1.94</v>
      </c>
      <c r="D35" s="20">
        <f t="shared" si="0"/>
        <v>4.1557620735421352E-2</v>
      </c>
      <c r="E35" s="17">
        <f>IF(OR($A35="",$B35="",$C35=""),"",A35*'MPTO_working_3-way'!$I34)</f>
        <v>4.5411912264064371</v>
      </c>
      <c r="F35" s="21">
        <f>IF(OR($A35="",$B35="",$C35=""),"",B35*'MPTO_working_3-way'!$I34)</f>
        <v>3.5100491818783701</v>
      </c>
      <c r="G35" s="22">
        <f>IF(OR($A35="",$B35="",$C35=""),"",C35*'MPTO_working_3-way'!$I34)</f>
        <v>2.0206217842267176</v>
      </c>
      <c r="H35" s="17"/>
      <c r="I35" s="21"/>
      <c r="J35" s="22"/>
      <c r="K35" s="17"/>
      <c r="L35" s="21"/>
      <c r="M35" s="22"/>
      <c r="N35" s="23">
        <f t="shared" si="4"/>
        <v>22.020653836049224</v>
      </c>
      <c r="O35" s="24">
        <f t="shared" si="5"/>
        <v>28.489629295304042</v>
      </c>
      <c r="P35" s="24">
        <f t="shared" si="6"/>
        <v>49.48971686864671</v>
      </c>
      <c r="Q35" t="s">
        <v>106</v>
      </c>
      <c r="R35" t="s">
        <v>103</v>
      </c>
      <c r="S35" s="58" t="s">
        <v>268</v>
      </c>
      <c r="AD35" s="37"/>
      <c r="AE35" s="37"/>
      <c r="AH35" s="37"/>
      <c r="AI35" s="37"/>
      <c r="AJ35" t="s">
        <v>93</v>
      </c>
    </row>
    <row r="36" spans="1:36" s="36" customFormat="1" ht="15" x14ac:dyDescent="0.25">
      <c r="A36">
        <v>2.87</v>
      </c>
      <c r="B36">
        <v>2.78</v>
      </c>
      <c r="C36">
        <v>2.89</v>
      </c>
      <c r="D36" s="20">
        <f t="shared" si="0"/>
        <v>5.4165047210630979E-2</v>
      </c>
      <c r="E36" s="17">
        <f>IF(OR($A36="",$B36="",$C36=""),"",A36*'MPTO_working_3-way'!$I35)</f>
        <v>3.0254536854945111</v>
      </c>
      <c r="F36" s="21">
        <f>IF(OR($A36="",$B36="",$C36=""),"",B36*'MPTO_working_3-way'!$I35)</f>
        <v>2.9305788312455539</v>
      </c>
      <c r="G36" s="22">
        <f>IF(OR($A36="",$B36="",$C36=""),"",C36*'MPTO_working_3-way'!$I35)</f>
        <v>3.0465369864387237</v>
      </c>
      <c r="H36" s="17"/>
      <c r="I36" s="21"/>
      <c r="J36" s="22"/>
      <c r="K36" s="17"/>
      <c r="L36" s="21"/>
      <c r="M36" s="22"/>
      <c r="N36" s="23">
        <f t="shared" si="4"/>
        <v>33.052894010392023</v>
      </c>
      <c r="O36" s="24">
        <f t="shared" si="5"/>
        <v>34.12295173015292</v>
      </c>
      <c r="P36" s="24">
        <f t="shared" si="6"/>
        <v>32.824154259455057</v>
      </c>
      <c r="Q36" t="s">
        <v>78</v>
      </c>
      <c r="R36" t="s">
        <v>73</v>
      </c>
      <c r="S36" s="58" t="s">
        <v>268</v>
      </c>
      <c r="AD36" s="37"/>
      <c r="AE36" s="37"/>
      <c r="AH36" s="37"/>
      <c r="AI36" s="37"/>
      <c r="AJ36" t="s">
        <v>94</v>
      </c>
    </row>
    <row r="37" spans="1:36" s="36" customFormat="1" ht="15" x14ac:dyDescent="0.25">
      <c r="A37">
        <v>1.46</v>
      </c>
      <c r="B37">
        <v>3.86</v>
      </c>
      <c r="C37">
        <v>8.3800000000000008</v>
      </c>
      <c r="D37" s="20">
        <f t="shared" si="0"/>
        <v>6.3330606605705109E-2</v>
      </c>
      <c r="E37" s="17">
        <f>IF(OR($A37="",$B37="",$C37=""),"",A37*'MPTO_working_3-way'!$I36)</f>
        <v>1.5524626856443293</v>
      </c>
      <c r="F37" s="21">
        <f>IF(OR($A37="",$B37="",$C37=""),"",B37*'MPTO_working_3-way'!$I36)</f>
        <v>4.1044561414980212</v>
      </c>
      <c r="G37" s="22">
        <f>IF(OR($A37="",$B37="",$C37=""),"",C37*'MPTO_working_3-way'!$I36)</f>
        <v>8.9107104833558104</v>
      </c>
      <c r="H37" s="17"/>
      <c r="I37" s="21"/>
      <c r="J37" s="22"/>
      <c r="K37" s="17"/>
      <c r="L37" s="21"/>
      <c r="M37" s="22"/>
      <c r="N37" s="23">
        <f t="shared" si="4"/>
        <v>64.413786511394505</v>
      </c>
      <c r="O37" s="24">
        <f t="shared" si="5"/>
        <v>24.363763810009324</v>
      </c>
      <c r="P37" s="24">
        <f t="shared" si="6"/>
        <v>11.222449678596178</v>
      </c>
      <c r="Q37" t="s">
        <v>91</v>
      </c>
      <c r="R37" t="s">
        <v>85</v>
      </c>
      <c r="S37" s="58" t="s">
        <v>268</v>
      </c>
      <c r="AD37" s="37"/>
      <c r="AE37" s="37"/>
      <c r="AH37" s="37"/>
      <c r="AI37" s="37"/>
      <c r="AJ37" t="s">
        <v>94</v>
      </c>
    </row>
    <row r="38" spans="1:36" s="36" customFormat="1" ht="15" x14ac:dyDescent="0.25">
      <c r="A38">
        <v>2.06</v>
      </c>
      <c r="B38">
        <v>3.09</v>
      </c>
      <c r="C38">
        <v>4.25</v>
      </c>
      <c r="D38" s="20">
        <f t="shared" si="0"/>
        <v>4.4355606320197971E-2</v>
      </c>
      <c r="E38" s="17">
        <f>IF(OR($A38="",$B38="",$C38=""),"",A38*'MPTO_working_3-way'!$I37)</f>
        <v>2.1513725490196078</v>
      </c>
      <c r="F38" s="21">
        <f>IF(OR($A38="",$B38="",$C38=""),"",B38*'MPTO_working_3-way'!$I37)</f>
        <v>3.2270588235294118</v>
      </c>
      <c r="G38" s="22">
        <f>IF(OR($A38="",$B38="",$C38=""),"",C38*'MPTO_working_3-way'!$I37)</f>
        <v>4.4385113268608416</v>
      </c>
      <c r="H38" s="17"/>
      <c r="I38" s="21"/>
      <c r="J38" s="22"/>
      <c r="K38" s="17"/>
      <c r="L38" s="21"/>
      <c r="M38" s="22"/>
      <c r="N38" s="23">
        <f t="shared" si="4"/>
        <v>46.481954064892456</v>
      </c>
      <c r="O38" s="24">
        <f t="shared" si="5"/>
        <v>30.987969376594972</v>
      </c>
      <c r="P38" s="24">
        <f t="shared" si="6"/>
        <v>22.530076558512576</v>
      </c>
      <c r="Q38" t="s">
        <v>238</v>
      </c>
      <c r="R38" t="s">
        <v>210</v>
      </c>
      <c r="S38" s="58" t="s">
        <v>268</v>
      </c>
      <c r="AD38" s="37"/>
      <c r="AE38" s="37"/>
      <c r="AH38" s="37"/>
      <c r="AI38" s="37"/>
      <c r="AJ38" t="s">
        <v>252</v>
      </c>
    </row>
    <row r="39" spans="1:36" s="36" customFormat="1" ht="15" x14ac:dyDescent="0.25">
      <c r="A39">
        <v>4.9400000000000004</v>
      </c>
      <c r="B39">
        <v>3.57</v>
      </c>
      <c r="C39">
        <v>1.77</v>
      </c>
      <c r="D39" s="20">
        <f t="shared" si="0"/>
        <v>4.7512946027927327E-2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213</v>
      </c>
      <c r="R39" t="s">
        <v>209</v>
      </c>
      <c r="S39" s="58" t="s">
        <v>268</v>
      </c>
      <c r="AD39" s="37"/>
      <c r="AE39" s="37"/>
      <c r="AH39" s="37"/>
      <c r="AI39" s="37"/>
      <c r="AJ39" t="s">
        <v>252</v>
      </c>
    </row>
    <row r="40" spans="1:36" s="36" customFormat="1" ht="15" x14ac:dyDescent="0.25">
      <c r="A40">
        <v>3.4</v>
      </c>
      <c r="B40">
        <v>3.2</v>
      </c>
      <c r="C40">
        <v>2.2799999999999998</v>
      </c>
      <c r="D40" s="20">
        <f t="shared" si="0"/>
        <v>4.5214138286893801E-2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236</v>
      </c>
      <c r="R40" t="s">
        <v>215</v>
      </c>
      <c r="S40" s="58" t="s">
        <v>268</v>
      </c>
      <c r="AD40" s="37"/>
      <c r="AE40" s="37"/>
      <c r="AH40" s="37"/>
      <c r="AI40" s="37"/>
      <c r="AJ40" t="s">
        <v>252</v>
      </c>
    </row>
    <row r="41" spans="1:36" s="36" customFormat="1" ht="15" x14ac:dyDescent="0.25">
      <c r="A41">
        <v>1.79</v>
      </c>
      <c r="B41">
        <v>4.3499999999999996</v>
      </c>
      <c r="C41">
        <v>3.84</v>
      </c>
      <c r="D41" s="20">
        <f t="shared" si="0"/>
        <v>4.8960942015026099E-2</v>
      </c>
      <c r="E41" s="17">
        <f>IF(OR($A41="",$B41="",$C41=""),"",A41*'MPTO_working_3-way'!$I40)</f>
        <v>1.87504817338999</v>
      </c>
      <c r="F41" s="21">
        <f>IF(OR($A41="",$B41="",$C41=""),"",B41*'MPTO_working_3-way'!$I40)</f>
        <v>4.5566813152214838</v>
      </c>
      <c r="G41" s="22">
        <f>IF(OR($A41="",$B41="",$C41=""),"",C41*'MPTO_working_3-way'!$I40)</f>
        <v>4.0224497127472407</v>
      </c>
      <c r="H41" s="17"/>
      <c r="I41" s="21"/>
      <c r="J41" s="22"/>
      <c r="K41" s="17"/>
      <c r="L41" s="21"/>
      <c r="M41" s="22"/>
      <c r="N41" s="23">
        <f t="shared" si="4"/>
        <v>53.33196310322267</v>
      </c>
      <c r="O41" s="24">
        <f t="shared" si="5"/>
        <v>21.94579631144105</v>
      </c>
      <c r="P41" s="24">
        <f t="shared" si="6"/>
        <v>24.860472384054315</v>
      </c>
      <c r="Q41" t="s">
        <v>108</v>
      </c>
      <c r="R41" t="s">
        <v>109</v>
      </c>
      <c r="S41" s="58" t="s">
        <v>268</v>
      </c>
      <c r="AD41" s="37"/>
      <c r="AE41" s="37"/>
      <c r="AH41" s="37"/>
      <c r="AI41" s="37"/>
      <c r="AJ41" t="s">
        <v>95</v>
      </c>
    </row>
    <row r="42" spans="1:36" s="36" customFormat="1" ht="15" x14ac:dyDescent="0.25">
      <c r="A42">
        <v>3.04</v>
      </c>
      <c r="B42">
        <v>3.18</v>
      </c>
      <c r="C42">
        <v>2.5</v>
      </c>
      <c r="D42" s="20">
        <f t="shared" si="0"/>
        <v>4.3412777226083943E-2</v>
      </c>
      <c r="E42" s="17">
        <f>IF(OR($A42="",$B42="",$C42=""),"",A42*'MPTO_working_3-way'!$I41)</f>
        <v>3.1774509803921571</v>
      </c>
      <c r="F42" s="21">
        <f>IF(OR($A42="",$B42="",$C42=""),"",B42*'MPTO_working_3-way'!$I41)</f>
        <v>3.3237809597523222</v>
      </c>
      <c r="G42" s="22">
        <f>IF(OR($A42="",$B42="",$C42=""),"",C42*'MPTO_working_3-way'!$I41)</f>
        <v>2.6130353457172344</v>
      </c>
      <c r="H42" s="17"/>
      <c r="I42" s="21"/>
      <c r="J42" s="22"/>
      <c r="K42" s="17"/>
      <c r="L42" s="21"/>
      <c r="M42" s="22"/>
      <c r="N42" s="23">
        <f t="shared" si="4"/>
        <v>31.471767972847886</v>
      </c>
      <c r="O42" s="24">
        <f t="shared" si="5"/>
        <v>30.086218439452068</v>
      </c>
      <c r="P42" s="24">
        <f t="shared" si="6"/>
        <v>38.269669854983029</v>
      </c>
      <c r="Q42" t="s">
        <v>116</v>
      </c>
      <c r="R42" t="s">
        <v>114</v>
      </c>
      <c r="S42" s="58" t="s">
        <v>268</v>
      </c>
      <c r="AD42" s="37"/>
      <c r="AE42" s="37"/>
      <c r="AH42" s="37"/>
      <c r="AI42" s="37"/>
      <c r="AJ42" t="s">
        <v>95</v>
      </c>
    </row>
    <row r="43" spans="1:36" s="36" customFormat="1" ht="15" x14ac:dyDescent="0.25">
      <c r="A43">
        <v>1.43</v>
      </c>
      <c r="B43">
        <v>4.6100000000000003</v>
      </c>
      <c r="C43">
        <v>8.65</v>
      </c>
      <c r="D43" s="20">
        <f t="shared" si="0"/>
        <v>3.1827375413196579E-2</v>
      </c>
      <c r="E43" s="17">
        <f>IF(OR($A43="",$B43="",$C43=""),"",A43*'MPTO_working_3-way'!$I42)</f>
        <v>1.5000141470814872</v>
      </c>
      <c r="F43" s="21">
        <f>IF(OR($A43="",$B43="",$C43=""),"",B43*'MPTO_working_3-way'!$I42)</f>
        <v>4.8357099426892702</v>
      </c>
      <c r="G43" s="22">
        <f>IF(OR($A43="",$B43="",$C43=""),"",C43*'MPTO_working_3-way'!$I42)</f>
        <v>9.0735121484299768</v>
      </c>
      <c r="H43" s="17"/>
      <c r="I43" s="21"/>
      <c r="J43" s="22"/>
      <c r="K43" s="17"/>
      <c r="L43" s="21"/>
      <c r="M43" s="22"/>
      <c r="N43" s="23">
        <f t="shared" si="4"/>
        <v>66.666037913419473</v>
      </c>
      <c r="O43" s="24">
        <f t="shared" si="5"/>
        <v>20.679486814791723</v>
      </c>
      <c r="P43" s="24">
        <f t="shared" si="6"/>
        <v>11.021090660831193</v>
      </c>
      <c r="Q43" t="s">
        <v>245</v>
      </c>
      <c r="R43" t="s">
        <v>265</v>
      </c>
      <c r="S43" s="58" t="s">
        <v>268</v>
      </c>
      <c r="AD43" s="37"/>
      <c r="AE43" s="37"/>
      <c r="AH43" s="37"/>
      <c r="AI43" s="37"/>
      <c r="AJ43" t="s">
        <v>253</v>
      </c>
    </row>
    <row r="44" spans="1:36" s="36" customFormat="1" ht="15" x14ac:dyDescent="0.25">
      <c r="A44">
        <v>1.61</v>
      </c>
      <c r="B44">
        <v>4.32</v>
      </c>
      <c r="C44">
        <v>5.54</v>
      </c>
      <c r="D44" s="20">
        <f t="shared" si="0"/>
        <v>3.3104909066296706E-2</v>
      </c>
      <c r="E44" s="17">
        <f>IF(OR($A44="",$B44="",$C44=""),"",A44*'MPTO_working_3-way'!$I43)</f>
        <v>1.6798945713339952</v>
      </c>
      <c r="F44" s="21">
        <f>IF(OR($A44="",$B44="",$C44=""),"",B44*'MPTO_working_3-way'!$I43)</f>
        <v>4.5075431976166831</v>
      </c>
      <c r="G44" s="22">
        <f>IF(OR($A44="",$B44="",$C44=""),"",C44*'MPTO_working_3-way'!$I43)</f>
        <v>5.7805067858325048</v>
      </c>
      <c r="H44" s="17"/>
      <c r="I44" s="21"/>
      <c r="J44" s="22"/>
      <c r="K44" s="17"/>
      <c r="L44" s="21"/>
      <c r="M44" s="22"/>
      <c r="N44" s="23">
        <f t="shared" si="4"/>
        <v>59.527545184332929</v>
      </c>
      <c r="O44" s="24">
        <f t="shared" si="5"/>
        <v>22.185034200642594</v>
      </c>
      <c r="P44" s="24">
        <f t="shared" si="6"/>
        <v>17.299521253930692</v>
      </c>
      <c r="Q44" t="s">
        <v>218</v>
      </c>
      <c r="R44" t="s">
        <v>223</v>
      </c>
      <c r="S44" s="58" t="s">
        <v>268</v>
      </c>
      <c r="AD44" s="37"/>
      <c r="AE44" s="37"/>
      <c r="AH44" s="37"/>
      <c r="AI44" s="37"/>
      <c r="AJ44" t="s">
        <v>253</v>
      </c>
    </row>
    <row r="45" spans="1:36" s="36" customFormat="1" ht="15" x14ac:dyDescent="0.25">
      <c r="A45">
        <v>4.09</v>
      </c>
      <c r="B45">
        <v>4.07</v>
      </c>
      <c r="C45">
        <v>1.85</v>
      </c>
      <c r="D45" s="20">
        <f t="shared" si="0"/>
        <v>3.0739563746898568E-2</v>
      </c>
      <c r="E45" s="17">
        <f>IF(OR($A45="",$B45="",$C45=""),"",A45*'MPTO_working_3-way'!$I44)</f>
        <v>4.2201739654399741</v>
      </c>
      <c r="F45" s="21">
        <f>IF(OR($A45="",$B45="",$C45=""),"",B45*'MPTO_working_3-way'!$I44)</f>
        <v>4.19953741793171</v>
      </c>
      <c r="G45" s="22">
        <f>IF(OR($A45="",$B45="",$C45=""),"",C45*'MPTO_working_3-way'!$I44)</f>
        <v>1.9088806445144137</v>
      </c>
      <c r="H45" s="17"/>
      <c r="I45" s="21"/>
      <c r="J45" s="22"/>
      <c r="K45" s="17"/>
      <c r="L45" s="21"/>
      <c r="M45" s="22"/>
      <c r="N45" s="23">
        <f t="shared" si="4"/>
        <v>23.695705631787742</v>
      </c>
      <c r="O45" s="24">
        <f t="shared" si="5"/>
        <v>23.81214644570316</v>
      </c>
      <c r="P45" s="24">
        <f t="shared" si="6"/>
        <v>52.386722180546954</v>
      </c>
      <c r="Q45" t="s">
        <v>228</v>
      </c>
      <c r="R45" t="s">
        <v>220</v>
      </c>
      <c r="S45" s="58" t="s">
        <v>268</v>
      </c>
      <c r="AD45" s="37"/>
      <c r="AE45" s="37"/>
      <c r="AH45" s="37"/>
      <c r="AI45" s="37"/>
      <c r="AJ45" t="s">
        <v>253</v>
      </c>
    </row>
    <row r="46" spans="1:36" s="36" customFormat="1" ht="15" x14ac:dyDescent="0.25">
      <c r="A46">
        <v>2.15</v>
      </c>
      <c r="B46">
        <v>3.33</v>
      </c>
      <c r="C46">
        <v>3.8</v>
      </c>
      <c r="D46" s="20">
        <f t="shared" si="0"/>
        <v>2.8574474106909831E-2</v>
      </c>
      <c r="E46" s="17">
        <f>IF(OR($A46="",$B46="",$C46=""),"",A46*'MPTO_working_3-way'!$I45)</f>
        <v>2.2211755544925378</v>
      </c>
      <c r="F46" s="21">
        <f>IF(OR($A46="",$B46="",$C46=""),"",B46*'MPTO_working_3-way'!$I45)</f>
        <v>3.4402393471907682</v>
      </c>
      <c r="G46" s="22">
        <f>IF(OR($A46="",$B46="",$C46=""),"",C46*'MPTO_working_3-way'!$I45)</f>
        <v>3.9257986544519272</v>
      </c>
      <c r="H46" s="17"/>
      <c r="I46" s="21"/>
      <c r="J46" s="22"/>
      <c r="K46" s="17"/>
      <c r="L46" s="21"/>
      <c r="M46" s="22"/>
      <c r="N46" s="23">
        <f t="shared" si="4"/>
        <v>45.021205009095539</v>
      </c>
      <c r="O46" s="24">
        <f t="shared" si="5"/>
        <v>29.067744975842462</v>
      </c>
      <c r="P46" s="24">
        <f t="shared" si="6"/>
        <v>25.472523886725106</v>
      </c>
      <c r="Q46" t="s">
        <v>250</v>
      </c>
      <c r="R46" t="s">
        <v>244</v>
      </c>
      <c r="S46" s="58" t="s">
        <v>268</v>
      </c>
      <c r="AD46" s="37"/>
      <c r="AE46" s="37"/>
      <c r="AH46" s="37"/>
      <c r="AI46" s="37"/>
      <c r="AJ46" t="s">
        <v>253</v>
      </c>
    </row>
    <row r="47" spans="1:36" s="36" customFormat="1" ht="15" x14ac:dyDescent="0.25">
      <c r="A47">
        <v>1.76</v>
      </c>
      <c r="B47">
        <v>3.93</v>
      </c>
      <c r="C47">
        <v>4.78</v>
      </c>
      <c r="D47" s="20">
        <f t="shared" si="0"/>
        <v>3.1839765310971657E-2</v>
      </c>
      <c r="E47" s="17">
        <f>IF(OR($A47="",$B47="",$C47=""),"",A47*'MPTO_working_3-way'!$I46)</f>
        <v>1.8141016321945416</v>
      </c>
      <c r="F47" s="21">
        <f>IF(OR($A47="",$B47="",$C47=""),"",B47*'MPTO_working_3-way'!$I46)</f>
        <v>4.0508064855253112</v>
      </c>
      <c r="G47" s="22">
        <f>IF(OR($A47="",$B47="",$C47=""),"",C47*'MPTO_working_3-way'!$I46)</f>
        <v>4.926935114710175</v>
      </c>
      <c r="H47" s="17"/>
      <c r="I47" s="21"/>
      <c r="J47" s="22"/>
      <c r="K47" s="17"/>
      <c r="L47" s="21"/>
      <c r="M47" s="22"/>
      <c r="N47" s="23">
        <f t="shared" si="4"/>
        <v>55.123703228814549</v>
      </c>
      <c r="O47" s="24">
        <f t="shared" si="5"/>
        <v>24.686442158451303</v>
      </c>
      <c r="P47" s="24">
        <f t="shared" si="6"/>
        <v>20.296593657471469</v>
      </c>
      <c r="Q47" t="s">
        <v>248</v>
      </c>
      <c r="R47" t="s">
        <v>219</v>
      </c>
      <c r="S47" s="58" t="s">
        <v>268</v>
      </c>
      <c r="AD47" s="37"/>
      <c r="AE47" s="37"/>
      <c r="AH47" s="37"/>
      <c r="AI47" s="37"/>
      <c r="AJ47" t="s">
        <v>253</v>
      </c>
    </row>
    <row r="48" spans="1:36" s="36" customFormat="1" ht="15" x14ac:dyDescent="0.25">
      <c r="A48">
        <v>2.13</v>
      </c>
      <c r="B48">
        <v>3.02</v>
      </c>
      <c r="C48">
        <v>4.08</v>
      </c>
      <c r="D48" s="20">
        <f t="shared" si="0"/>
        <v>4.5707435105373229E-2</v>
      </c>
      <c r="E48" s="17">
        <f>IF(OR($A48="",$B48="",$C48=""),"",A48*'MPTO_working_3-way'!$I47)</f>
        <v>2.1908636298477178</v>
      </c>
      <c r="F48" s="21">
        <f>IF(OR($A48="",$B48="",$C48=""),"",B48*'MPTO_working_3-way'!$I47)</f>
        <v>3.1062949118028675</v>
      </c>
      <c r="G48" s="22">
        <f>IF(OR($A48="",$B48="",$C48=""),"",C48*'MPTO_working_3-way'!$I47)</f>
        <v>4.1965838543561924</v>
      </c>
      <c r="H48" s="17"/>
      <c r="I48" s="21"/>
      <c r="J48" s="22"/>
      <c r="K48" s="17"/>
      <c r="L48" s="21"/>
      <c r="M48" s="22"/>
      <c r="N48" s="23">
        <f t="shared" si="4"/>
        <v>45.644100635761973</v>
      </c>
      <c r="O48" s="24">
        <f t="shared" si="5"/>
        <v>32.192693494759276</v>
      </c>
      <c r="P48" s="24">
        <f t="shared" si="6"/>
        <v>23.828905478963968</v>
      </c>
      <c r="Q48" t="s">
        <v>198</v>
      </c>
      <c r="R48" t="s">
        <v>195</v>
      </c>
      <c r="S48" t="s">
        <v>269</v>
      </c>
      <c r="AD48" s="37"/>
      <c r="AE48" s="37"/>
      <c r="AH48" s="37"/>
      <c r="AI48" s="37"/>
      <c r="AJ48" t="s">
        <v>207</v>
      </c>
    </row>
    <row r="49" spans="1:36" s="36" customFormat="1" ht="15" x14ac:dyDescent="0.25">
      <c r="A49">
        <v>2.3199999999999998</v>
      </c>
      <c r="B49">
        <v>3.29</v>
      </c>
      <c r="C49">
        <v>3.23</v>
      </c>
      <c r="D49" s="20">
        <f t="shared" si="0"/>
        <v>4.4583373759589984E-2</v>
      </c>
      <c r="E49" s="17">
        <f>IF(OR($A49="",$B49="",$C49=""),"",A49*'MPTO_working_3-way'!$I48)</f>
        <v>2.3938682555214541</v>
      </c>
      <c r="F49" s="21">
        <f>IF(OR($A49="",$B49="",$C49=""),"",B49*'MPTO_working_3-way'!$I48)</f>
        <v>3.3947528278730967</v>
      </c>
      <c r="G49" s="22">
        <f>IF(OR($A49="",$B49="",$C49=""),"",C49*'MPTO_working_3-way'!$I48)</f>
        <v>3.3328424419544382</v>
      </c>
      <c r="H49" s="17"/>
      <c r="I49" s="21"/>
      <c r="J49" s="22"/>
      <c r="K49" s="17"/>
      <c r="L49" s="21"/>
      <c r="M49" s="22"/>
      <c r="N49" s="23">
        <f t="shared" si="4"/>
        <v>41.773393238892794</v>
      </c>
      <c r="O49" s="24">
        <f t="shared" si="5"/>
        <v>29.45722562742592</v>
      </c>
      <c r="P49" s="24">
        <f t="shared" si="6"/>
        <v>30.00441867313662</v>
      </c>
      <c r="Q49" t="s">
        <v>157</v>
      </c>
      <c r="R49" t="s">
        <v>201</v>
      </c>
      <c r="S49" t="s">
        <v>269</v>
      </c>
      <c r="AD49" s="37"/>
      <c r="AE49" s="37"/>
      <c r="AH49" s="37"/>
      <c r="AI49" s="37"/>
      <c r="AJ49" t="s">
        <v>207</v>
      </c>
    </row>
    <row r="50" spans="1:36" s="36" customFormat="1" ht="15" x14ac:dyDescent="0.25">
      <c r="A50">
        <v>2.39</v>
      </c>
      <c r="B50">
        <v>2.97</v>
      </c>
      <c r="C50">
        <v>3.47</v>
      </c>
      <c r="D50" s="20">
        <f t="shared" si="0"/>
        <v>4.3294816581686657E-2</v>
      </c>
      <c r="E50" s="17">
        <f>IF(OR($A50="",$B50="",$C50=""),"",A50*'MPTO_working_3-way'!$I49)</f>
        <v>2.4992407699018422</v>
      </c>
      <c r="F50" s="21">
        <f>IF(OR($A50="",$B50="",$C50=""),"",B50*'MPTO_working_3-way'!$I49)</f>
        <v>3.1057510822629588</v>
      </c>
      <c r="G50" s="22">
        <f>IF(OR($A50="",$B50="",$C50=""),"",C50*'MPTO_working_3-way'!$I49)</f>
        <v>3.6286047998156454</v>
      </c>
      <c r="H50" s="17"/>
      <c r="I50" s="21"/>
      <c r="J50" s="22"/>
      <c r="K50" s="17"/>
      <c r="L50" s="21"/>
      <c r="M50" s="22"/>
      <c r="N50" s="23">
        <f t="shared" si="4"/>
        <v>40.01215137184542</v>
      </c>
      <c r="O50" s="24">
        <f t="shared" si="5"/>
        <v>32.198330565222413</v>
      </c>
      <c r="P50" s="24">
        <f t="shared" si="6"/>
        <v>27.558801665334453</v>
      </c>
      <c r="Q50" t="s">
        <v>199</v>
      </c>
      <c r="R50" t="s">
        <v>189</v>
      </c>
      <c r="S50" t="s">
        <v>269</v>
      </c>
      <c r="AD50" s="37"/>
      <c r="AE50" s="37"/>
      <c r="AH50" s="37"/>
      <c r="AI50" s="37"/>
      <c r="AJ50" t="s">
        <v>207</v>
      </c>
    </row>
    <row r="51" spans="1:36" s="36" customFormat="1" ht="15" x14ac:dyDescent="0.25">
      <c r="A51">
        <v>1.34</v>
      </c>
      <c r="B51">
        <v>5.13</v>
      </c>
      <c r="C51">
        <v>9.27</v>
      </c>
      <c r="D51" s="20">
        <f t="shared" si="0"/>
        <v>4.9075295751978665E-2</v>
      </c>
      <c r="E51" s="17">
        <f>IF(OR($A51="",$B51="",$C51=""),"",A51*'MPTO_working_3-way'!$I50)</f>
        <v>1.3997417208378506</v>
      </c>
      <c r="F51" s="21">
        <f>IF(OR($A51="",$B51="",$C51=""),"",B51*'MPTO_working_3-way'!$I50)</f>
        <v>5.3587127073866965</v>
      </c>
      <c r="G51" s="22">
        <f>IF(OR($A51="",$B51="",$C51=""),"",C51*'MPTO_working_3-way'!$I50)</f>
        <v>9.6832878747513984</v>
      </c>
      <c r="H51" s="17"/>
      <c r="I51" s="21"/>
      <c r="J51" s="22"/>
      <c r="K51" s="17"/>
      <c r="L51" s="21"/>
      <c r="M51" s="22"/>
      <c r="N51" s="23">
        <f t="shared" si="4"/>
        <v>71.44175136834707</v>
      </c>
      <c r="O51" s="24">
        <f t="shared" si="5"/>
        <v>18.66119821317448</v>
      </c>
      <c r="P51" s="24">
        <f t="shared" si="6"/>
        <v>10.327070855834423</v>
      </c>
      <c r="Q51" t="s">
        <v>186</v>
      </c>
      <c r="R51" t="s">
        <v>190</v>
      </c>
      <c r="S51" t="s">
        <v>269</v>
      </c>
      <c r="AD51" s="37"/>
      <c r="AE51" s="37"/>
      <c r="AH51" s="37"/>
      <c r="AI51" s="37"/>
      <c r="AJ51" t="s">
        <v>207</v>
      </c>
    </row>
    <row r="52" spans="1:36" s="36" customFormat="1" ht="15" x14ac:dyDescent="0.25">
      <c r="A52">
        <v>3.56</v>
      </c>
      <c r="B52">
        <v>3.94</v>
      </c>
      <c r="C52">
        <v>2.02</v>
      </c>
      <c r="D52" s="20">
        <f t="shared" si="0"/>
        <v>2.9755487953974313E-2</v>
      </c>
      <c r="E52" s="17">
        <f>IF(OR($A52="",$B52="",$C52=""),"",A52*'MPTO_working_3-way'!$I51)</f>
        <v>3.7141295470308044</v>
      </c>
      <c r="F52" s="21">
        <f>IF(OR($A52="",$B52="",$C52=""),"",B52*'MPTO_working_3-way'!$I51)</f>
        <v>4.1105815773318453</v>
      </c>
      <c r="G52" s="22">
        <f>IF(OR($A52="",$B52="",$C52=""),"",C52*'MPTO_working_3-way'!$I51)</f>
        <v>2.1074555294950073</v>
      </c>
      <c r="H52" s="17"/>
      <c r="I52" s="21"/>
      <c r="J52" s="22"/>
      <c r="K52" s="17"/>
      <c r="L52" s="21"/>
      <c r="M52" s="22"/>
      <c r="N52" s="23">
        <f t="shared" si="4"/>
        <v>26.92420895225457</v>
      </c>
      <c r="O52" s="24">
        <f t="shared" si="5"/>
        <v>24.32745783503205</v>
      </c>
      <c r="P52" s="24">
        <f t="shared" si="6"/>
        <v>47.450586074270426</v>
      </c>
      <c r="Q52" t="s">
        <v>142</v>
      </c>
      <c r="R52" t="s">
        <v>134</v>
      </c>
      <c r="S52" t="s">
        <v>269</v>
      </c>
      <c r="AD52" s="37"/>
      <c r="AE52" s="37"/>
      <c r="AH52" s="37"/>
      <c r="AI52" s="37"/>
      <c r="AJ52" t="s">
        <v>143</v>
      </c>
    </row>
    <row r="53" spans="1:36" s="36" customFormat="1" ht="15" x14ac:dyDescent="0.25">
      <c r="A53">
        <v>2.2799999999999998</v>
      </c>
      <c r="B53">
        <v>3.45</v>
      </c>
      <c r="C53">
        <v>3.29</v>
      </c>
      <c r="D53" s="20">
        <f t="shared" si="0"/>
        <v>3.2402931472993224E-2</v>
      </c>
      <c r="E53" s="17">
        <f>IF(OR($A53="",$B53="",$C53=""),"",A53*'MPTO_working_3-way'!$I52)</f>
        <v>2.3918916743145111</v>
      </c>
      <c r="F53" s="21">
        <f>IF(OR($A53="",$B53="",$C53=""),"",B53*'MPTO_working_3-way'!$I52)</f>
        <v>3.6193097703443264</v>
      </c>
      <c r="G53" s="22">
        <f>IF(OR($A53="",$B53="",$C53=""),"",C53*'MPTO_working_3-way'!$I52)</f>
        <v>3.45145772302401</v>
      </c>
      <c r="H53" s="17"/>
      <c r="I53" s="21"/>
      <c r="J53" s="22"/>
      <c r="K53" s="17"/>
      <c r="L53" s="21"/>
      <c r="M53" s="22"/>
      <c r="N53" s="23">
        <f t="shared" si="4"/>
        <v>41.807913407557997</v>
      </c>
      <c r="O53" s="24">
        <f t="shared" si="5"/>
        <v>27.629577556299196</v>
      </c>
      <c r="P53" s="24">
        <f t="shared" si="6"/>
        <v>28.973265218611616</v>
      </c>
      <c r="Q53" t="s">
        <v>136</v>
      </c>
      <c r="R53" t="s">
        <v>232</v>
      </c>
      <c r="S53" t="s">
        <v>269</v>
      </c>
      <c r="AD53" s="37"/>
      <c r="AE53" s="37"/>
      <c r="AH53" s="37"/>
      <c r="AI53" s="37"/>
      <c r="AJ53" t="s">
        <v>143</v>
      </c>
    </row>
    <row r="54" spans="1:36" s="36" customFormat="1" ht="15" x14ac:dyDescent="0.25">
      <c r="A54">
        <v>1.52</v>
      </c>
      <c r="B54">
        <v>4.62</v>
      </c>
      <c r="C54">
        <v>6.13</v>
      </c>
      <c r="D54" s="20">
        <f t="shared" si="0"/>
        <v>3.7477090323316808E-2</v>
      </c>
      <c r="E54" s="17">
        <f>IF(OR($A54="",$B54="",$C54=""),"",A54*'MPTO_working_3-way'!$I53)</f>
        <v>1.565228341690041</v>
      </c>
      <c r="F54" s="21">
        <f>IF(OR($A54="",$B54="",$C54=""),"",B54*'MPTO_working_3-way'!$I53)</f>
        <v>4.7574703543473618</v>
      </c>
      <c r="G54" s="22">
        <f>IF(OR($A54="",$B54="",$C54=""),"",C54*'MPTO_working_3-way'!$I53)</f>
        <v>6.3124011411578627</v>
      </c>
      <c r="H54" s="17"/>
      <c r="I54" s="21"/>
      <c r="J54" s="22"/>
      <c r="K54" s="17"/>
      <c r="L54" s="21"/>
      <c r="M54" s="22"/>
      <c r="N54" s="23">
        <f t="shared" si="4"/>
        <v>63.888441920254216</v>
      </c>
      <c r="O54" s="24">
        <f t="shared" si="5"/>
        <v>21.01957396510528</v>
      </c>
      <c r="P54" s="24">
        <f t="shared" si="6"/>
        <v>15.841832254288157</v>
      </c>
      <c r="Q54" t="s">
        <v>254</v>
      </c>
      <c r="R54" t="s">
        <v>137</v>
      </c>
      <c r="S54" t="s">
        <v>269</v>
      </c>
      <c r="AD54" s="37"/>
      <c r="AE54" s="37"/>
      <c r="AH54" s="37"/>
      <c r="AI54" s="37"/>
      <c r="AJ54" t="s">
        <v>143</v>
      </c>
    </row>
    <row r="55" spans="1:36" s="36" customFormat="1" ht="15" x14ac:dyDescent="0.25">
      <c r="A55">
        <v>1.4</v>
      </c>
      <c r="B55">
        <v>5.26</v>
      </c>
      <c r="C55">
        <v>7.74</v>
      </c>
      <c r="D55" s="20">
        <f t="shared" si="0"/>
        <v>3.3598749135047568E-2</v>
      </c>
      <c r="E55" s="17">
        <f>IF(OR($A55="",$B55="",$C55=""),"",A55*'MPTO_working_3-way'!$I54)</f>
        <v>1.4453641040621905</v>
      </c>
      <c r="F55" s="21">
        <f>IF(OR($A55="",$B55="",$C55=""),"",B55*'MPTO_working_3-way'!$I54)</f>
        <v>5.4304394195479437</v>
      </c>
      <c r="G55" s="22">
        <f>IF(OR($A55="",$B55="",$C55=""),"",C55*'MPTO_working_3-way'!$I54)</f>
        <v>7.9907986896009682</v>
      </c>
      <c r="H55" s="17"/>
      <c r="I55" s="21"/>
      <c r="J55" s="22"/>
      <c r="K55" s="17"/>
      <c r="L55" s="21"/>
      <c r="M55" s="22"/>
      <c r="N55" s="23">
        <f t="shared" si="4"/>
        <v>69.186718916673215</v>
      </c>
      <c r="O55" s="24">
        <f t="shared" si="5"/>
        <v>18.41471606147196</v>
      </c>
      <c r="P55" s="24">
        <f t="shared" si="6"/>
        <v>12.514393602499032</v>
      </c>
      <c r="Q55" t="s">
        <v>255</v>
      </c>
      <c r="R55" t="s">
        <v>138</v>
      </c>
      <c r="S55" t="s">
        <v>269</v>
      </c>
      <c r="AD55" s="37"/>
      <c r="AE55" s="37"/>
      <c r="AH55" s="37"/>
      <c r="AI55" s="37"/>
      <c r="AJ55" t="s">
        <v>143</v>
      </c>
    </row>
    <row r="56" spans="1:36" s="36" customFormat="1" ht="15" x14ac:dyDescent="0.25">
      <c r="A56">
        <v>2.98</v>
      </c>
      <c r="B56">
        <v>3.4</v>
      </c>
      <c r="C56">
        <v>2.4500000000000002</v>
      </c>
      <c r="D56" s="20">
        <f t="shared" si="0"/>
        <v>3.7851382163603731E-2</v>
      </c>
      <c r="E56" s="17">
        <f>IF(OR($A56="",$B56="",$C56=""),"",A56*'MPTO_working_3-way'!$I55)</f>
        <v>3.0916817291634842</v>
      </c>
      <c r="F56" s="21">
        <f>IF(OR($A56="",$B56="",$C56=""),"",B56*'MPTO_working_3-way'!$I55)</f>
        <v>3.5274221070992771</v>
      </c>
      <c r="G56" s="22">
        <f>IF(OR($A56="",$B56="",$C56=""),"",C56*'MPTO_working_3-way'!$I55)</f>
        <v>2.5418188712921266</v>
      </c>
      <c r="H56" s="17"/>
      <c r="I56" s="21"/>
      <c r="J56" s="22"/>
      <c r="K56" s="17"/>
      <c r="L56" s="21"/>
      <c r="M56" s="22"/>
      <c r="N56" s="23">
        <f t="shared" si="4"/>
        <v>32.344855894030523</v>
      </c>
      <c r="O56" s="24">
        <f t="shared" si="5"/>
        <v>28.349314871826753</v>
      </c>
      <c r="P56" s="24">
        <f t="shared" si="6"/>
        <v>39.341906352739159</v>
      </c>
      <c r="Q56" t="s">
        <v>193</v>
      </c>
      <c r="R56" t="s">
        <v>179</v>
      </c>
      <c r="S56" t="s">
        <v>269</v>
      </c>
      <c r="AD56" s="37"/>
      <c r="AE56" s="37"/>
      <c r="AH56" s="37"/>
      <c r="AI56" s="37"/>
      <c r="AJ56" t="s">
        <v>204</v>
      </c>
    </row>
    <row r="57" spans="1:36" s="36" customFormat="1" ht="15" x14ac:dyDescent="0.25">
      <c r="A57">
        <v>1.73</v>
      </c>
      <c r="B57">
        <v>3.94</v>
      </c>
      <c r="C57">
        <v>4.75</v>
      </c>
      <c r="D57" s="20">
        <f t="shared" si="0"/>
        <v>4.2368104469383328E-2</v>
      </c>
      <c r="E57" s="17">
        <f>IF(OR($A57="",$B57="",$C57=""),"",A57*'MPTO_working_3-way'!$I56)</f>
        <v>1.7881258360036323</v>
      </c>
      <c r="F57" s="21">
        <f>IF(OR($A57="",$B57="",$C57=""),"",B57*'MPTO_working_3-way'!$I56)</f>
        <v>4.0723790715920876</v>
      </c>
      <c r="G57" s="22">
        <f>IF(OR($A57="",$B57="",$C57=""),"",C57*'MPTO_working_3-way'!$I56)</f>
        <v>4.9095940583914759</v>
      </c>
      <c r="H57" s="17"/>
      <c r="I57" s="21"/>
      <c r="J57" s="22"/>
      <c r="K57" s="17"/>
      <c r="L57" s="21"/>
      <c r="M57" s="22"/>
      <c r="N57" s="23">
        <f t="shared" si="4"/>
        <v>55.924475775986082</v>
      </c>
      <c r="O57" s="24">
        <f t="shared" si="5"/>
        <v>24.555670835648709</v>
      </c>
      <c r="P57" s="24">
        <f t="shared" si="6"/>
        <v>20.36828275630651</v>
      </c>
      <c r="Q57" t="s">
        <v>194</v>
      </c>
      <c r="R57" t="s">
        <v>180</v>
      </c>
      <c r="S57" t="s">
        <v>269</v>
      </c>
      <c r="AD57" s="37"/>
      <c r="AE57" s="37"/>
      <c r="AH57" s="37"/>
      <c r="AI57" s="37"/>
      <c r="AJ57" t="s">
        <v>204</v>
      </c>
    </row>
    <row r="58" spans="1:36" s="36" customFormat="1" ht="15" x14ac:dyDescent="0.25">
      <c r="A58">
        <v>1.91</v>
      </c>
      <c r="B58">
        <v>3.67</v>
      </c>
      <c r="C58">
        <v>4.08</v>
      </c>
      <c r="D58" s="20">
        <f t="shared" si="0"/>
        <v>4.1137812672467522E-2</v>
      </c>
      <c r="E58" s="17">
        <f>IF(OR($A58="",$B58="",$C58=""),"",A58*'MPTO_working_3-way'!$I57)</f>
        <v>1.982296139932483</v>
      </c>
      <c r="F58" s="21">
        <f>IF(OR($A58="",$B58="",$C58=""),"",B58*'MPTO_working_3-way'!$I57)</f>
        <v>3.8089145725404254</v>
      </c>
      <c r="G58" s="22">
        <f>IF(OR($A58="",$B58="",$C58=""),"",C58*'MPTO_working_3-way'!$I57)</f>
        <v>4.234433639227503</v>
      </c>
      <c r="H58" s="17"/>
      <c r="I58" s="21"/>
      <c r="J58" s="22"/>
      <c r="K58" s="17"/>
      <c r="L58" s="21"/>
      <c r="M58" s="22"/>
      <c r="N58" s="23">
        <f t="shared" si="4"/>
        <v>50.446549325070066</v>
      </c>
      <c r="O58" s="24">
        <f t="shared" si="5"/>
        <v>26.254198695063714</v>
      </c>
      <c r="P58" s="24">
        <f t="shared" si="6"/>
        <v>23.615909120314662</v>
      </c>
      <c r="Q58" t="s">
        <v>182</v>
      </c>
      <c r="R58" t="s">
        <v>145</v>
      </c>
      <c r="S58" t="s">
        <v>269</v>
      </c>
      <c r="AD58" s="37"/>
      <c r="AE58" s="37"/>
      <c r="AH58" s="37"/>
      <c r="AI58" s="37"/>
      <c r="AJ58" t="s">
        <v>204</v>
      </c>
    </row>
    <row r="59" spans="1:36" s="36" customFormat="1" ht="15" x14ac:dyDescent="0.25">
      <c r="A59">
        <v>2.4500000000000002</v>
      </c>
      <c r="B59">
        <v>3.38</v>
      </c>
      <c r="C59">
        <v>2.99</v>
      </c>
      <c r="D59" s="20">
        <f t="shared" si="0"/>
        <v>3.8469414006919944E-2</v>
      </c>
      <c r="E59" s="17">
        <f>IF(OR($A59="",$B59="",$C59=""),"",A59*'MPTO_working_3-way'!$I58)</f>
        <v>2.5538018559499895</v>
      </c>
      <c r="F59" s="21">
        <f>IF(OR($A59="",$B59="",$C59=""),"",B59*'MPTO_working_3-way'!$I58)</f>
        <v>3.5232041931065154</v>
      </c>
      <c r="G59" s="22">
        <f>IF(OR($A59="",$B59="",$C59=""),"",C59*'MPTO_working_3-way'!$I58)</f>
        <v>3.1166806323634564</v>
      </c>
      <c r="H59" s="17"/>
      <c r="I59" s="21"/>
      <c r="J59" s="22"/>
      <c r="K59" s="17"/>
      <c r="L59" s="21"/>
      <c r="M59" s="22"/>
      <c r="N59" s="23">
        <f t="shared" si="4"/>
        <v>39.15730571148832</v>
      </c>
      <c r="O59" s="24">
        <f t="shared" si="5"/>
        <v>28.383254139984142</v>
      </c>
      <c r="P59" s="24">
        <f t="shared" si="6"/>
        <v>32.085417723460331</v>
      </c>
      <c r="Q59" t="s">
        <v>177</v>
      </c>
      <c r="R59" t="s">
        <v>183</v>
      </c>
      <c r="S59" t="s">
        <v>269</v>
      </c>
      <c r="AD59" s="37"/>
      <c r="AE59" s="37"/>
      <c r="AH59" s="37"/>
      <c r="AI59" s="37"/>
      <c r="AJ59" t="s">
        <v>204</v>
      </c>
    </row>
    <row r="60" spans="1:36" s="36" customFormat="1" ht="15" x14ac:dyDescent="0.25">
      <c r="A60">
        <v>3.74</v>
      </c>
      <c r="B60">
        <v>3.14</v>
      </c>
      <c r="C60">
        <v>2.2599999999999998</v>
      </c>
      <c r="D60" s="20">
        <f t="shared" si="0"/>
        <v>2.8328892830197461E-2</v>
      </c>
      <c r="E60" s="17">
        <f>IF(OR($A60="",$B60="",$C60=""),"",A60*'MPTO_working_3-way'!$I59)</f>
        <v>3.8938554193950288</v>
      </c>
      <c r="F60" s="21">
        <f>IF(OR($A60="",$B60="",$C60=""),"",B60*'MPTO_working_3-way'!$I59)</f>
        <v>3.269172731791548</v>
      </c>
      <c r="G60" s="22">
        <f>IF(OR($A60="",$B60="",$C60=""),"",C60*'MPTO_working_3-way'!$I59)</f>
        <v>2.3529714566397764</v>
      </c>
      <c r="H60" s="17"/>
      <c r="I60" s="21"/>
      <c r="J60" s="22"/>
      <c r="K60" s="17"/>
      <c r="L60" s="21"/>
      <c r="M60" s="22"/>
      <c r="N60" s="23">
        <f t="shared" si="4"/>
        <v>25.681487684906536</v>
      </c>
      <c r="O60" s="24">
        <f t="shared" si="5"/>
        <v>30.588778325334538</v>
      </c>
      <c r="P60" s="24">
        <f t="shared" si="6"/>
        <v>42.499453071482499</v>
      </c>
      <c r="Q60" t="s">
        <v>166</v>
      </c>
      <c r="R60" t="s">
        <v>164</v>
      </c>
      <c r="S60" t="s">
        <v>269</v>
      </c>
      <c r="AD60" s="37"/>
      <c r="AE60" s="37"/>
      <c r="AH60" s="37"/>
      <c r="AI60" s="37"/>
      <c r="AJ60" t="s">
        <v>206</v>
      </c>
    </row>
    <row r="61" spans="1:36" s="36" customFormat="1" ht="15" x14ac:dyDescent="0.25">
      <c r="A61">
        <v>1.97</v>
      </c>
      <c r="B61">
        <v>3.44</v>
      </c>
      <c r="C61">
        <v>4.32</v>
      </c>
      <c r="D61" s="20">
        <f t="shared" si="0"/>
        <v>2.9793369098055633E-2</v>
      </c>
      <c r="E61" s="17">
        <f>IF(OR($A61="",$B61="",$C61=""),"",A61*'MPTO_working_3-way'!$I60)</f>
        <v>2.0457847455936324</v>
      </c>
      <c r="F61" s="21">
        <f>IF(OR($A61="",$B61="",$C61=""),"",B61*'MPTO_working_3-way'!$I60)</f>
        <v>3.5723347841838047</v>
      </c>
      <c r="G61" s="22">
        <f>IF(OR($A61="",$B61="",$C61=""),"",C61*'MPTO_working_3-way'!$I60)</f>
        <v>4.4861878685098944</v>
      </c>
      <c r="H61" s="17"/>
      <c r="I61" s="21"/>
      <c r="J61" s="22"/>
      <c r="K61" s="17"/>
      <c r="L61" s="21"/>
      <c r="M61" s="22"/>
      <c r="N61" s="23">
        <f t="shared" si="4"/>
        <v>48.880997971750276</v>
      </c>
      <c r="O61" s="24">
        <f t="shared" si="5"/>
        <v>27.992897094287223</v>
      </c>
      <c r="P61" s="24">
        <f t="shared" si="6"/>
        <v>22.290640278784267</v>
      </c>
      <c r="Q61" t="s">
        <v>125</v>
      </c>
      <c r="R61" t="s">
        <v>126</v>
      </c>
      <c r="S61" t="s">
        <v>269</v>
      </c>
      <c r="AD61" s="37"/>
      <c r="AE61" s="37"/>
      <c r="AH61" s="37"/>
      <c r="AI61" s="37"/>
      <c r="AJ61" t="s">
        <v>130</v>
      </c>
    </row>
    <row r="62" spans="1:36" s="36" customFormat="1" ht="15" x14ac:dyDescent="0.25">
      <c r="A62">
        <v>2.59</v>
      </c>
      <c r="B62">
        <v>3.11</v>
      </c>
      <c r="C62">
        <v>3.14</v>
      </c>
      <c r="D62" s="20">
        <f t="shared" si="0"/>
        <v>2.6115132040132494E-2</v>
      </c>
      <c r="E62" s="17">
        <f>IF(OR($A62="",$B62="",$C62=""),"",A62*'MPTO_working_3-way'!$I61)</f>
        <v>2.6633718324302111</v>
      </c>
      <c r="F62" s="21">
        <f>IF(OR($A62="",$B62="",$C62=""),"",B62*'MPTO_working_3-way'!$I61)</f>
        <v>3.1981028567019139</v>
      </c>
      <c r="G62" s="22">
        <f>IF(OR($A62="",$B62="",$C62=""),"",C62*'MPTO_working_3-way'!$I61)</f>
        <v>3.2289527234868203</v>
      </c>
      <c r="H62" s="17"/>
      <c r="I62" s="21"/>
      <c r="J62" s="22"/>
      <c r="K62" s="17"/>
      <c r="L62" s="21"/>
      <c r="M62" s="22"/>
      <c r="N62" s="23">
        <f t="shared" si="4"/>
        <v>37.54639092535357</v>
      </c>
      <c r="O62" s="24">
        <f t="shared" si="5"/>
        <v>31.268537780278375</v>
      </c>
      <c r="P62" s="24">
        <f t="shared" si="6"/>
        <v>30.969793788747051</v>
      </c>
      <c r="Q62" t="s">
        <v>120</v>
      </c>
      <c r="R62" t="s">
        <v>122</v>
      </c>
      <c r="S62" t="s">
        <v>269</v>
      </c>
      <c r="AD62" s="37"/>
      <c r="AE62" s="37"/>
      <c r="AH62" s="37"/>
      <c r="AI62" s="37"/>
      <c r="AJ62" t="s">
        <v>130</v>
      </c>
    </row>
    <row r="63" spans="1:36" s="36" customFormat="1" ht="15" x14ac:dyDescent="0.25">
      <c r="A63">
        <v>3.25</v>
      </c>
      <c r="B63">
        <v>3.51</v>
      </c>
      <c r="C63">
        <v>2.29</v>
      </c>
      <c r="D63" s="20">
        <f t="shared" si="0"/>
        <v>2.927381530001627E-2</v>
      </c>
      <c r="E63" s="17">
        <f>IF(OR($A63="",$B63="",$C63=""),"",A63*'MPTO_working_3-way'!$I62)</f>
        <v>3.3468284495686809</v>
      </c>
      <c r="F63" s="21">
        <f>IF(OR($A63="",$B63="",$C63=""),"",B63*'MPTO_working_3-way'!$I62)</f>
        <v>3.6145747255341751</v>
      </c>
      <c r="G63" s="22">
        <f>IF(OR($A63="",$B63="",$C63=""),"",C63*'MPTO_working_3-way'!$I62)</f>
        <v>2.3582268152345476</v>
      </c>
      <c r="H63" s="17"/>
      <c r="I63" s="21"/>
      <c r="J63" s="22"/>
      <c r="K63" s="17"/>
      <c r="L63" s="21"/>
      <c r="M63" s="22"/>
      <c r="N63" s="23">
        <f t="shared" si="4"/>
        <v>29.879033690205244</v>
      </c>
      <c r="O63" s="24">
        <f t="shared" si="5"/>
        <v>27.665771935375226</v>
      </c>
      <c r="P63" s="24">
        <f t="shared" si="6"/>
        <v>42.404742136754166</v>
      </c>
      <c r="Q63" t="s">
        <v>256</v>
      </c>
      <c r="R63" t="s">
        <v>259</v>
      </c>
      <c r="S63" t="s">
        <v>269</v>
      </c>
      <c r="AD63" s="37"/>
      <c r="AE63" s="37"/>
      <c r="AH63" s="37"/>
      <c r="AI63" s="37"/>
      <c r="AJ63" t="s">
        <v>130</v>
      </c>
    </row>
    <row r="64" spans="1:36" s="36" customFormat="1" ht="15" x14ac:dyDescent="0.25">
      <c r="A64">
        <v>2.89</v>
      </c>
      <c r="B64">
        <v>3.16</v>
      </c>
      <c r="C64">
        <v>2.74</v>
      </c>
      <c r="D64" s="20">
        <f t="shared" si="0"/>
        <v>2.7439961097841303E-2</v>
      </c>
      <c r="E64" s="17">
        <f>IF(OR($A64="",$B64="",$C64=""),"",A64*'MPTO_working_3-way'!$I63)</f>
        <v>2.965472731595983</v>
      </c>
      <c r="F64" s="21">
        <f>IF(OR($A64="",$B64="",$C64=""),"",B64*'MPTO_working_3-way'!$I63)</f>
        <v>3.2425238172468189</v>
      </c>
      <c r="G64" s="22">
        <f>IF(OR($A64="",$B64="",$C64=""),"",C64*'MPTO_working_3-way'!$I63)</f>
        <v>2.8115554617899634</v>
      </c>
      <c r="H64" s="17"/>
      <c r="I64" s="21"/>
      <c r="J64" s="22"/>
      <c r="K64" s="17"/>
      <c r="L64" s="21"/>
      <c r="M64" s="22"/>
      <c r="N64" s="23">
        <f t="shared" si="4"/>
        <v>33.721436361406418</v>
      </c>
      <c r="O64" s="24">
        <f t="shared" si="5"/>
        <v>30.840174393817893</v>
      </c>
      <c r="P64" s="24">
        <f t="shared" si="6"/>
        <v>35.567500395789978</v>
      </c>
      <c r="Q64" t="s">
        <v>118</v>
      </c>
      <c r="R64" t="s">
        <v>131</v>
      </c>
      <c r="S64" t="s">
        <v>269</v>
      </c>
      <c r="AD64" s="37"/>
      <c r="AE64" s="37"/>
      <c r="AH64" s="37"/>
      <c r="AI64" s="37"/>
      <c r="AJ64" t="s">
        <v>130</v>
      </c>
    </row>
    <row r="65" spans="1:36" s="36" customFormat="1" ht="15" x14ac:dyDescent="0.25">
      <c r="A65">
        <v>2.31</v>
      </c>
      <c r="B65">
        <v>3.28</v>
      </c>
      <c r="C65">
        <v>3.32</v>
      </c>
      <c r="D65" s="20">
        <f t="shared" si="0"/>
        <v>3.8983300958029155E-2</v>
      </c>
      <c r="E65" s="17">
        <f>IF(OR($A65="",$B65="",$C65=""),"",A65*'MPTO_working_3-way'!$I64)</f>
        <v>2.3776225133430375</v>
      </c>
      <c r="F65" s="21">
        <f>IF(OR($A65="",$B65="",$C65=""),"",B65*'MPTO_working_3-way'!$I64)</f>
        <v>3.3760181141840531</v>
      </c>
      <c r="G65" s="22">
        <f>IF(OR($A65="",$B65="",$C65=""),"",C65*'MPTO_working_3-way'!$I64)</f>
        <v>3.4171890667960541</v>
      </c>
      <c r="H65" s="17"/>
      <c r="I65" s="21"/>
      <c r="J65" s="22"/>
      <c r="K65" s="17"/>
      <c r="L65" s="21"/>
      <c r="M65" s="22"/>
      <c r="N65" s="23">
        <f t="shared" si="4"/>
        <v>42.058821128588569</v>
      </c>
      <c r="O65" s="24">
        <f t="shared" si="5"/>
        <v>29.620694148487679</v>
      </c>
      <c r="P65" s="24">
        <f t="shared" si="6"/>
        <v>29.263818315373371</v>
      </c>
      <c r="Q65" t="s">
        <v>107</v>
      </c>
      <c r="R65" t="s">
        <v>100</v>
      </c>
      <c r="S65" t="s">
        <v>269</v>
      </c>
      <c r="AD65" s="37"/>
      <c r="AE65" s="37"/>
      <c r="AH65" s="37"/>
      <c r="AI65" s="37"/>
      <c r="AJ65" t="s">
        <v>93</v>
      </c>
    </row>
    <row r="66" spans="1:36" s="36" customFormat="1" ht="15" x14ac:dyDescent="0.25">
      <c r="A66">
        <v>2.6</v>
      </c>
      <c r="B66">
        <v>3.12</v>
      </c>
      <c r="C66">
        <v>3</v>
      </c>
      <c r="D66" s="20">
        <f t="shared" si="0"/>
        <v>3.8461538461538325E-2</v>
      </c>
      <c r="E66" s="17">
        <f>IF(OR($A66="",$B66="",$C66=""),"",A66*'MPTO_working_3-way'!$I65)</f>
        <v>2.6713438988543876</v>
      </c>
      <c r="F66" s="21">
        <f>IF(OR($A66="",$B66="",$C66=""),"",B66*'MPTO_working_3-way'!$I65)</f>
        <v>3.2056126786252648</v>
      </c>
      <c r="G66" s="22">
        <f>IF(OR($A66="",$B66="",$C66=""),"",C66*'MPTO_working_3-way'!$I65)</f>
        <v>3.0823198832935237</v>
      </c>
      <c r="H66" s="17"/>
      <c r="I66" s="21"/>
      <c r="J66" s="22"/>
      <c r="K66" s="17"/>
      <c r="L66" s="21"/>
      <c r="M66" s="22"/>
      <c r="N66" s="23">
        <f t="shared" si="4"/>
        <v>37.434341584730156</v>
      </c>
      <c r="O66" s="24">
        <f t="shared" si="5"/>
        <v>31.195284653941801</v>
      </c>
      <c r="P66" s="24">
        <f t="shared" si="6"/>
        <v>32.443096040099476</v>
      </c>
      <c r="Q66" t="s">
        <v>105</v>
      </c>
      <c r="R66" t="s">
        <v>97</v>
      </c>
      <c r="S66" t="s">
        <v>269</v>
      </c>
      <c r="AD66" s="37"/>
      <c r="AE66" s="37"/>
      <c r="AH66" s="37"/>
      <c r="AI66" s="37"/>
      <c r="AJ66" t="s">
        <v>93</v>
      </c>
    </row>
    <row r="67" spans="1:36" s="36" customFormat="1" ht="15" x14ac:dyDescent="0.25">
      <c r="A67">
        <v>6.35</v>
      </c>
      <c r="B67">
        <v>3.97</v>
      </c>
      <c r="C67">
        <v>1.57</v>
      </c>
      <c r="D67" s="20">
        <f t="shared" si="0"/>
        <v>4.6312158885608579E-2</v>
      </c>
      <c r="E67" s="17">
        <f>IF(OR($A67="",$B67="",$C67=""),"",A67*'MPTO_working_3-way'!$I66)</f>
        <v>6.5975439610834847</v>
      </c>
      <c r="F67" s="21">
        <f>IF(OR($A67="",$B67="",$C67=""),"",B67*'MPTO_working_3-way'!$I66)</f>
        <v>4.1247637048033763</v>
      </c>
      <c r="G67" s="22">
        <f>IF(OR($A67="",$B67="",$C67=""),"",C67*'MPTO_working_3-way'!$I66)</f>
        <v>1.6312037825041059</v>
      </c>
      <c r="H67" s="17"/>
      <c r="I67" s="21"/>
      <c r="J67" s="22"/>
      <c r="K67" s="17"/>
      <c r="L67" s="21"/>
      <c r="M67" s="22"/>
      <c r="N67" s="23">
        <f t="shared" si="4"/>
        <v>15.157155539980282</v>
      </c>
      <c r="O67" s="24">
        <f t="shared" si="5"/>
        <v>24.24381301734881</v>
      </c>
      <c r="P67" s="24">
        <f t="shared" si="6"/>
        <v>61.304418903741897</v>
      </c>
      <c r="Q67" t="s">
        <v>98</v>
      </c>
      <c r="R67" t="s">
        <v>113</v>
      </c>
      <c r="S67" t="s">
        <v>269</v>
      </c>
      <c r="AD67" s="37"/>
      <c r="AE67" s="37"/>
      <c r="AH67" s="37"/>
      <c r="AI67" s="37"/>
      <c r="AJ67" t="s">
        <v>93</v>
      </c>
    </row>
    <row r="68" spans="1:36" s="36" customFormat="1" ht="15" x14ac:dyDescent="0.25">
      <c r="A68">
        <v>1.58</v>
      </c>
      <c r="B68">
        <v>3.57</v>
      </c>
      <c r="C68">
        <v>6.7</v>
      </c>
      <c r="D68" s="20">
        <f t="shared" ref="D68:D131" si="7">IF(OR($A68="",$B68="",$C68=""),"",(1/A68)+(1/B68)+(1/C68)-1)</f>
        <v>6.2277168566273966E-2</v>
      </c>
      <c r="E68" s="17">
        <f>IF(OR($A68="",$B68="",$C68=""),"",A68*'MPTO_working_3-way'!$I67)</f>
        <v>1.6407692307692305</v>
      </c>
      <c r="F68" s="21">
        <f>IF(OR($A68="",$B68="",$C68=""),"",B68*'MPTO_working_3-way'!$I67)</f>
        <v>3.7073076923076917</v>
      </c>
      <c r="G68" s="22">
        <f>IF(OR($A68="",$B68="",$C68=""),"",C68*'MPTO_working_3-way'!$I67)</f>
        <v>6.957692307692307</v>
      </c>
      <c r="H68" s="17"/>
      <c r="I68" s="21"/>
      <c r="J68" s="22"/>
      <c r="K68" s="17"/>
      <c r="L68" s="21"/>
      <c r="M68" s="22"/>
      <c r="N68" s="23">
        <f t="shared" si="4"/>
        <v>60.94702297233944</v>
      </c>
      <c r="O68" s="24">
        <f t="shared" si="5"/>
        <v>26.973752463948546</v>
      </c>
      <c r="P68" s="24">
        <f t="shared" si="6"/>
        <v>14.372581536760642</v>
      </c>
      <c r="Q68" t="s">
        <v>77</v>
      </c>
      <c r="R68" t="s">
        <v>82</v>
      </c>
      <c r="S68" t="s">
        <v>269</v>
      </c>
      <c r="AD68" s="37"/>
      <c r="AE68" s="37"/>
      <c r="AH68" s="37"/>
      <c r="AI68" s="37"/>
      <c r="AJ68" t="s">
        <v>94</v>
      </c>
    </row>
    <row r="69" spans="1:36" s="36" customFormat="1" ht="15" x14ac:dyDescent="0.25">
      <c r="A69">
        <v>1.9</v>
      </c>
      <c r="B69">
        <v>3.39</v>
      </c>
      <c r="C69">
        <v>4.2300000000000004</v>
      </c>
      <c r="D69" s="20">
        <f t="shared" si="7"/>
        <v>5.7707659596490046E-2</v>
      </c>
      <c r="E69" s="17">
        <f>IF(OR($A69="",$B69="",$C69=""),"",A69*'MPTO_working_3-way'!$I68)</f>
        <v>1.9879931018826562</v>
      </c>
      <c r="F69" s="21">
        <f>IF(OR($A69="",$B69="",$C69=""),"",B69*'MPTO_working_3-way'!$I68)</f>
        <v>3.5469982186222131</v>
      </c>
      <c r="G69" s="22">
        <f>IF(OR($A69="",$B69="",$C69=""),"",C69*'MPTO_working_3-way'!$I68)</f>
        <v>4.4259004320861246</v>
      </c>
      <c r="H69" s="17"/>
      <c r="I69" s="21"/>
      <c r="J69" s="22"/>
      <c r="K69" s="17"/>
      <c r="L69" s="21"/>
      <c r="M69" s="22"/>
      <c r="N69" s="23">
        <f t="shared" ref="N69:N100" si="8">(1/E69)* 100</f>
        <v>50.301985406940631</v>
      </c>
      <c r="O69" s="24">
        <f t="shared" ref="O69:O100" si="9">(1/F69)* 100</f>
        <v>28.192853177931319</v>
      </c>
      <c r="P69" s="24">
        <f t="shared" ref="P69:P100" si="10">(1/G69)* 100</f>
        <v>22.594272405008788</v>
      </c>
      <c r="Q69" t="s">
        <v>81</v>
      </c>
      <c r="R69" t="s">
        <v>72</v>
      </c>
      <c r="S69" t="s">
        <v>269</v>
      </c>
      <c r="AD69" s="37"/>
      <c r="AE69" s="37"/>
      <c r="AH69" s="37"/>
      <c r="AI69" s="37"/>
      <c r="AJ69" t="s">
        <v>94</v>
      </c>
    </row>
    <row r="70" spans="1:36" s="36" customFormat="1" ht="15" x14ac:dyDescent="0.25">
      <c r="A70">
        <v>3.56</v>
      </c>
      <c r="B70">
        <v>3.06</v>
      </c>
      <c r="C70">
        <v>2.29</v>
      </c>
      <c r="D70" s="20">
        <f t="shared" si="7"/>
        <v>4.4377484732832873E-2</v>
      </c>
      <c r="E70" s="17">
        <f>IF(OR($A70="",$B70="",$C70=""),"",A70*'MPTO_working_3-way'!$I69)</f>
        <v>3.7817067200959356</v>
      </c>
      <c r="F70" s="21">
        <f>IF(OR($A70="",$B70="",$C70=""),"",B70*'MPTO_working_3-way'!$I69)</f>
        <v>3.2505681358127982</v>
      </c>
      <c r="G70" s="22">
        <f>IF(OR($A70="",$B70="",$C70=""),"",C70*'MPTO_working_3-way'!$I69)</f>
        <v>2.4326147160167673</v>
      </c>
      <c r="H70" s="17"/>
      <c r="I70" s="21"/>
      <c r="J70" s="22"/>
      <c r="K70" s="17"/>
      <c r="L70" s="21"/>
      <c r="M70" s="22"/>
      <c r="N70" s="23">
        <f t="shared" si="8"/>
        <v>26.443087050775627</v>
      </c>
      <c r="O70" s="24">
        <f t="shared" si="9"/>
        <v>30.763852908745505</v>
      </c>
      <c r="P70" s="24">
        <f t="shared" si="10"/>
        <v>41.108030524349886</v>
      </c>
      <c r="Q70" t="s">
        <v>211</v>
      </c>
      <c r="R70" t="s">
        <v>237</v>
      </c>
      <c r="S70" t="s">
        <v>269</v>
      </c>
      <c r="AD70" s="37"/>
      <c r="AE70" s="37"/>
      <c r="AH70" s="37"/>
      <c r="AI70" s="37"/>
      <c r="AJ70" t="s">
        <v>252</v>
      </c>
    </row>
    <row r="71" spans="1:36" s="36" customFormat="1" ht="15" x14ac:dyDescent="0.25">
      <c r="A71">
        <v>3.96</v>
      </c>
      <c r="B71">
        <v>3.57</v>
      </c>
      <c r="C71">
        <v>1.94</v>
      </c>
      <c r="D71" s="20">
        <f t="shared" si="7"/>
        <v>4.8101214868952802E-2</v>
      </c>
      <c r="E71" s="17">
        <f>IF(OR($A71="",$B71="",$C71=""),"",A71*'MPTO_working_3-way'!$I70)</f>
        <v>4.1885223320021003</v>
      </c>
      <c r="F71" s="21">
        <f>IF(OR($A71="",$B71="",$C71=""),"",B71*'MPTO_working_3-way'!$I70)</f>
        <v>3.7760163447594692</v>
      </c>
      <c r="G71" s="22">
        <f>IF(OR($A71="",$B71="",$C71=""),"",C71*'MPTO_working_3-way'!$I70)</f>
        <v>2.0519528596171908</v>
      </c>
      <c r="H71" s="17"/>
      <c r="I71" s="21"/>
      <c r="J71" s="22"/>
      <c r="K71" s="17"/>
      <c r="L71" s="21"/>
      <c r="M71" s="22"/>
      <c r="N71" s="23">
        <f t="shared" si="8"/>
        <v>23.874768253223163</v>
      </c>
      <c r="O71" s="24">
        <f t="shared" si="9"/>
        <v>26.482936213659308</v>
      </c>
      <c r="P71" s="24">
        <f t="shared" si="10"/>
        <v>48.734063032352431</v>
      </c>
      <c r="Q71" t="s">
        <v>208</v>
      </c>
      <c r="R71" t="s">
        <v>212</v>
      </c>
      <c r="S71" t="s">
        <v>269</v>
      </c>
      <c r="AD71" s="37"/>
      <c r="AE71" s="37"/>
      <c r="AH71" s="37"/>
      <c r="AI71" s="37"/>
      <c r="AJ71" t="s">
        <v>252</v>
      </c>
    </row>
    <row r="72" spans="1:36" s="36" customFormat="1" ht="15" x14ac:dyDescent="0.25">
      <c r="A72">
        <v>5.82</v>
      </c>
      <c r="B72">
        <v>4.88</v>
      </c>
      <c r="C72">
        <v>1.48</v>
      </c>
      <c r="D72" s="20">
        <f t="shared" si="7"/>
        <v>5.2415014304485252E-2</v>
      </c>
      <c r="E72" s="17">
        <f>IF(OR($A72="",$B72="",$C72=""),"",A72*'MPTO_working_3-way'!$I71)</f>
        <v>6.0782769611450878</v>
      </c>
      <c r="F72" s="21">
        <f>IF(OR($A72="",$B72="",$C72=""),"",B72*'MPTO_working_3-way'!$I71)</f>
        <v>5.0965621254962246</v>
      </c>
      <c r="G72" s="22">
        <f>IF(OR($A72="",$B72="",$C72=""),"",C72*'MPTO_working_3-way'!$I71)</f>
        <v>1.5456786774045925</v>
      </c>
      <c r="H72" s="17"/>
      <c r="I72" s="21"/>
      <c r="J72" s="22"/>
      <c r="K72" s="17"/>
      <c r="L72" s="21"/>
      <c r="M72" s="22"/>
      <c r="N72" s="23">
        <f t="shared" si="8"/>
        <v>16.452030836903649</v>
      </c>
      <c r="O72" s="24">
        <f t="shared" si="9"/>
        <v>19.621069563684273</v>
      </c>
      <c r="P72" s="24">
        <f t="shared" si="10"/>
        <v>64.696499642418431</v>
      </c>
      <c r="Q72" t="s">
        <v>234</v>
      </c>
      <c r="R72" t="s">
        <v>246</v>
      </c>
      <c r="S72" t="s">
        <v>269</v>
      </c>
      <c r="AD72" s="37"/>
      <c r="AE72" s="37"/>
      <c r="AH72" s="37"/>
      <c r="AI72" s="37"/>
      <c r="AJ72" t="s">
        <v>252</v>
      </c>
    </row>
    <row r="73" spans="1:36" s="36" customFormat="1" ht="15" x14ac:dyDescent="0.25">
      <c r="A73">
        <v>1.67</v>
      </c>
      <c r="B73">
        <v>4.21</v>
      </c>
      <c r="C73">
        <v>4.6900000000000004</v>
      </c>
      <c r="D73" s="20">
        <f t="shared" si="7"/>
        <v>4.95517026256731E-2</v>
      </c>
      <c r="E73" s="17">
        <f>IF(OR($A73="",$B73="",$C73=""),"",A73*'MPTO_working_3-way'!$I72)</f>
        <v>1.750329028831151</v>
      </c>
      <c r="F73" s="21">
        <f>IF(OR($A73="",$B73="",$C73=""),"",B73*'MPTO_working_3-way'!$I72)</f>
        <v>4.4125061145982913</v>
      </c>
      <c r="G73" s="22">
        <f>IF(OR($A73="",$B73="",$C73=""),"",C73*'MPTO_working_3-way'!$I72)</f>
        <v>4.915594697735389</v>
      </c>
      <c r="H73" s="17"/>
      <c r="I73" s="21"/>
      <c r="J73" s="22"/>
      <c r="K73" s="17"/>
      <c r="L73" s="21"/>
      <c r="M73" s="22"/>
      <c r="N73" s="23">
        <f t="shared" si="8"/>
        <v>57.132115363920356</v>
      </c>
      <c r="O73" s="24">
        <f t="shared" si="9"/>
        <v>22.662858113479096</v>
      </c>
      <c r="P73" s="24">
        <f t="shared" si="10"/>
        <v>20.343418477131554</v>
      </c>
      <c r="Q73" t="s">
        <v>214</v>
      </c>
      <c r="R73" t="s">
        <v>235</v>
      </c>
      <c r="S73" t="s">
        <v>269</v>
      </c>
      <c r="AD73" s="37"/>
      <c r="AE73" s="37"/>
      <c r="AH73" s="37"/>
      <c r="AI73" s="37"/>
      <c r="AJ73" t="s">
        <v>252</v>
      </c>
    </row>
    <row r="74" spans="1:36" s="36" customFormat="1" ht="15" x14ac:dyDescent="0.25">
      <c r="A74">
        <v>6.97</v>
      </c>
      <c r="B74">
        <v>4.6500000000000004</v>
      </c>
      <c r="C74">
        <v>1.44</v>
      </c>
      <c r="D74" s="20">
        <f t="shared" si="7"/>
        <v>5.2970230840828414E-2</v>
      </c>
      <c r="E74" s="17">
        <f>IF(OR($A74="",$B74="",$C74=""),"",A74*'MPTO_working_3-way'!$I73)</f>
        <v>7.335332649702262</v>
      </c>
      <c r="F74" s="21">
        <f>IF(OR($A74="",$B74="",$C74=""),"",B74*'MPTO_working_3-way'!$I73)</f>
        <v>4.8937298165158571</v>
      </c>
      <c r="G74" s="22">
        <f>IF(OR($A74="",$B74="",$C74=""),"",C74*'MPTO_working_3-way'!$I73)</f>
        <v>1.5154776205984588</v>
      </c>
      <c r="H74" s="17"/>
      <c r="I74" s="21"/>
      <c r="J74" s="22"/>
      <c r="K74" s="17"/>
      <c r="L74" s="21"/>
      <c r="M74" s="22"/>
      <c r="N74" s="23">
        <f t="shared" si="8"/>
        <v>13.632646912619423</v>
      </c>
      <c r="O74" s="24">
        <f t="shared" si="9"/>
        <v>20.434311608808038</v>
      </c>
      <c r="P74" s="24">
        <f t="shared" si="10"/>
        <v>65.985797903442617</v>
      </c>
      <c r="Q74" t="s">
        <v>117</v>
      </c>
      <c r="R74" t="s">
        <v>87</v>
      </c>
      <c r="S74" t="s">
        <v>269</v>
      </c>
      <c r="AD74" s="37"/>
      <c r="AE74" s="37"/>
      <c r="AH74" s="37"/>
      <c r="AI74" s="37"/>
      <c r="AJ74" t="s">
        <v>95</v>
      </c>
    </row>
    <row r="75" spans="1:36" s="36" customFormat="1" ht="15" x14ac:dyDescent="0.25">
      <c r="A75">
        <v>2.04</v>
      </c>
      <c r="B75">
        <v>3.85</v>
      </c>
      <c r="C75">
        <v>3.38</v>
      </c>
      <c r="D75" s="20">
        <f t="shared" si="7"/>
        <v>4.5794326337312619E-2</v>
      </c>
      <c r="E75" s="17">
        <f>IF(OR($A75="",$B75="",$C75=""),"",A75*'MPTO_working_3-way'!$I74)</f>
        <v>2.1410854733563731</v>
      </c>
      <c r="F75" s="21">
        <f>IF(OR($A75="",$B75="",$C75=""),"",B75*'MPTO_working_3-way'!$I74)</f>
        <v>4.0407740551088418</v>
      </c>
      <c r="G75" s="22">
        <f>IF(OR($A75="",$B75="",$C75=""),"",C75*'MPTO_working_3-way'!$I74)</f>
        <v>3.547484754874775</v>
      </c>
      <c r="H75" s="17"/>
      <c r="I75" s="21"/>
      <c r="J75" s="22"/>
      <c r="K75" s="17"/>
      <c r="L75" s="21"/>
      <c r="M75" s="22"/>
      <c r="N75" s="23">
        <f t="shared" si="8"/>
        <v>46.705281617384308</v>
      </c>
      <c r="O75" s="24">
        <f t="shared" si="9"/>
        <v>24.74773363622441</v>
      </c>
      <c r="P75" s="24">
        <f t="shared" si="10"/>
        <v>28.188986538302956</v>
      </c>
      <c r="Q75" t="s">
        <v>88</v>
      </c>
      <c r="R75" t="s">
        <v>111</v>
      </c>
      <c r="S75" t="s">
        <v>269</v>
      </c>
      <c r="AD75" s="37"/>
      <c r="AE75" s="37"/>
      <c r="AH75" s="37"/>
      <c r="AI75" s="37"/>
      <c r="AJ75" t="s">
        <v>95</v>
      </c>
    </row>
    <row r="76" spans="1:36" s="36" customFormat="1" ht="15" x14ac:dyDescent="0.25">
      <c r="A76">
        <v>2.19</v>
      </c>
      <c r="B76">
        <v>3.68</v>
      </c>
      <c r="C76">
        <v>3.15</v>
      </c>
      <c r="D76" s="20">
        <f t="shared" si="7"/>
        <v>4.5820452461310168E-2</v>
      </c>
      <c r="E76" s="17">
        <f>IF(OR($A76="",$B76="",$C76=""),"",A76*'MPTO_working_3-way'!$I75)</f>
        <v>2.3060048055414142</v>
      </c>
      <c r="F76" s="21">
        <f>IF(OR($A76="",$B76="",$C76=""),"",B76*'MPTO_working_3-way'!$I75)</f>
        <v>3.8749304494942489</v>
      </c>
      <c r="G76" s="22">
        <f>IF(OR($A76="",$B76="",$C76=""),"",C76*'MPTO_working_3-way'!$I75)</f>
        <v>3.3168562271486093</v>
      </c>
      <c r="H76" s="17"/>
      <c r="I76" s="21"/>
      <c r="J76" s="22"/>
      <c r="K76" s="17"/>
      <c r="L76" s="21"/>
      <c r="M76" s="22"/>
      <c r="N76" s="23">
        <f t="shared" si="8"/>
        <v>43.365044062222388</v>
      </c>
      <c r="O76" s="24">
        <f t="shared" si="9"/>
        <v>25.806914808768212</v>
      </c>
      <c r="P76" s="24">
        <f t="shared" si="10"/>
        <v>30.149030633735567</v>
      </c>
      <c r="Q76" t="s">
        <v>110</v>
      </c>
      <c r="R76" t="s">
        <v>115</v>
      </c>
      <c r="S76" t="s">
        <v>269</v>
      </c>
      <c r="AD76" s="37"/>
      <c r="AE76" s="37"/>
      <c r="AH76" s="37"/>
      <c r="AI76" s="37"/>
      <c r="AJ76" t="s">
        <v>95</v>
      </c>
    </row>
    <row r="77" spans="1:36" s="36" customFormat="1" ht="15" x14ac:dyDescent="0.25">
      <c r="A77">
        <v>2.0499999999999998</v>
      </c>
      <c r="B77">
        <v>3.54</v>
      </c>
      <c r="C77">
        <v>3.88</v>
      </c>
      <c r="D77" s="20">
        <f t="shared" si="7"/>
        <v>2.8022712517881798E-2</v>
      </c>
      <c r="E77" s="17">
        <f>IF(OR($A77="",$B77="",$C77=""),"",A77*'MPTO_working_3-way'!$I76)</f>
        <v>2.1438783689914906</v>
      </c>
      <c r="F77" s="21">
        <f>IF(OR($A77="",$B77="",$C77=""),"",B77*'MPTO_working_3-way'!$I76)</f>
        <v>3.7021119152340867</v>
      </c>
      <c r="G77" s="22">
        <f>IF(OR($A77="",$B77="",$C77=""),"",C77*'MPTO_working_3-way'!$I76)</f>
        <v>4.057681986188773</v>
      </c>
      <c r="H77" s="17"/>
      <c r="I77" s="21"/>
      <c r="J77" s="22"/>
      <c r="K77" s="17"/>
      <c r="L77" s="21"/>
      <c r="M77" s="22"/>
      <c r="N77" s="23">
        <f t="shared" si="8"/>
        <v>46.644437224785918</v>
      </c>
      <c r="O77" s="24">
        <f t="shared" si="9"/>
        <v>27.011609127347775</v>
      </c>
      <c r="P77" s="24">
        <f t="shared" si="10"/>
        <v>24.644612451239979</v>
      </c>
      <c r="Q77" t="s">
        <v>226</v>
      </c>
      <c r="R77" t="s">
        <v>229</v>
      </c>
      <c r="S77" t="s">
        <v>269</v>
      </c>
      <c r="AD77" s="37"/>
      <c r="AE77" s="37"/>
      <c r="AH77" s="37"/>
      <c r="AI77" s="37"/>
      <c r="AJ77" t="s">
        <v>253</v>
      </c>
    </row>
    <row r="78" spans="1:36" s="36" customFormat="1" ht="15" x14ac:dyDescent="0.25">
      <c r="A78">
        <v>1.61</v>
      </c>
      <c r="B78">
        <v>4.01</v>
      </c>
      <c r="C78">
        <v>6.16</v>
      </c>
      <c r="D78" s="20">
        <f t="shared" si="7"/>
        <v>3.2832233363513819E-2</v>
      </c>
      <c r="E78" s="17">
        <f>IF(OR($A78="",$B78="",$C78=""),"",A78*'MPTO_working_3-way'!$I77)</f>
        <v>1.6837709284627094</v>
      </c>
      <c r="F78" s="21">
        <f>IF(OR($A78="",$B78="",$C78=""),"",B78*'MPTO_working_3-way'!$I77)</f>
        <v>4.1937400143698538</v>
      </c>
      <c r="G78" s="22">
        <f>IF(OR($A78="",$B78="",$C78=""),"",C78*'MPTO_working_3-way'!$I77)</f>
        <v>6.4422539871616706</v>
      </c>
      <c r="H78" s="17"/>
      <c r="I78" s="21"/>
      <c r="J78" s="22"/>
      <c r="K78" s="17"/>
      <c r="L78" s="21"/>
      <c r="M78" s="22"/>
      <c r="N78" s="23">
        <f t="shared" si="8"/>
        <v>59.39050158758856</v>
      </c>
      <c r="O78" s="24">
        <f t="shared" si="9"/>
        <v>23.845064228433309</v>
      </c>
      <c r="P78" s="24">
        <f t="shared" si="10"/>
        <v>15.522517460392462</v>
      </c>
      <c r="Q78" t="s">
        <v>240</v>
      </c>
      <c r="R78" t="s">
        <v>249</v>
      </c>
      <c r="S78" t="s">
        <v>269</v>
      </c>
      <c r="AD78" s="37"/>
      <c r="AE78" s="37"/>
      <c r="AH78" s="37"/>
      <c r="AI78" s="37"/>
      <c r="AJ78" t="s">
        <v>253</v>
      </c>
    </row>
    <row r="79" spans="1:36" s="36" customFormat="1" ht="15" x14ac:dyDescent="0.25">
      <c r="A79">
        <v>1.49</v>
      </c>
      <c r="B79">
        <v>4.63</v>
      </c>
      <c r="C79">
        <v>7</v>
      </c>
      <c r="D79" s="20">
        <f t="shared" si="7"/>
        <v>2.9980803836747727E-2</v>
      </c>
      <c r="E79" s="17">
        <f>IF(OR($A79="",$B79="",$C79=""),"",A79*'MPTO_working_3-way'!$I78)</f>
        <v>1.5317538416516439</v>
      </c>
      <c r="F79" s="21">
        <f>IF(OR($A79="",$B79="",$C79=""),"",B79*'MPTO_working_3-way'!$I78)</f>
        <v>4.7597451589577924</v>
      </c>
      <c r="G79" s="22">
        <f>IF(OR($A79="",$B79="",$C79=""),"",C79*'MPTO_working_3-way'!$I78)</f>
        <v>7.1961589876251724</v>
      </c>
      <c r="H79" s="17"/>
      <c r="I79" s="21"/>
      <c r="J79" s="22"/>
      <c r="K79" s="17"/>
      <c r="L79" s="21"/>
      <c r="M79" s="22"/>
      <c r="N79" s="23">
        <f t="shared" si="8"/>
        <v>65.284641226799877</v>
      </c>
      <c r="O79" s="24">
        <f t="shared" si="9"/>
        <v>21.00952817017966</v>
      </c>
      <c r="P79" s="24">
        <f t="shared" si="10"/>
        <v>13.89630220399026</v>
      </c>
      <c r="Q79" t="s">
        <v>241</v>
      </c>
      <c r="R79" t="s">
        <v>225</v>
      </c>
      <c r="S79" t="s">
        <v>269</v>
      </c>
      <c r="AD79" s="37"/>
      <c r="AE79" s="37"/>
      <c r="AH79" s="37"/>
      <c r="AI79" s="37"/>
      <c r="AJ79" t="s">
        <v>253</v>
      </c>
    </row>
    <row r="80" spans="1:36" s="36" customFormat="1" ht="15" x14ac:dyDescent="0.25">
      <c r="A80">
        <v>1.56</v>
      </c>
      <c r="B80">
        <v>4.3</v>
      </c>
      <c r="C80">
        <v>6.42</v>
      </c>
      <c r="D80" s="20">
        <f t="shared" si="7"/>
        <v>2.9347020435914084E-2</v>
      </c>
      <c r="E80" s="17">
        <f>IF(OR($A80="",$B80="",$C80=""),"",A80*'MPTO_working_3-way'!$I79)</f>
        <v>1.6112182840470817</v>
      </c>
      <c r="F80" s="21">
        <f>IF(OR($A80="",$B80="",$C80=""),"",B80*'MPTO_working_3-way'!$I79)</f>
        <v>4.4411786034631096</v>
      </c>
      <c r="G80" s="22">
        <f>IF(OR($A80="",$B80="",$C80=""),"",C80*'MPTO_working_3-way'!$I79)</f>
        <v>6.6307829381937591</v>
      </c>
      <c r="H80" s="17"/>
      <c r="I80" s="21"/>
      <c r="J80" s="22"/>
      <c r="K80" s="17"/>
      <c r="L80" s="21"/>
      <c r="M80" s="22"/>
      <c r="N80" s="23">
        <f t="shared" si="8"/>
        <v>62.064836893992123</v>
      </c>
      <c r="O80" s="24">
        <f t="shared" si="9"/>
        <v>22.516545477820401</v>
      </c>
      <c r="P80" s="24">
        <f t="shared" si="10"/>
        <v>15.08117532003547</v>
      </c>
      <c r="Q80" t="s">
        <v>216</v>
      </c>
      <c r="R80" t="s">
        <v>230</v>
      </c>
      <c r="S80" t="s">
        <v>269</v>
      </c>
      <c r="AD80" s="37"/>
      <c r="AE80" s="37"/>
      <c r="AH80" s="37"/>
      <c r="AI80" s="37"/>
      <c r="AJ80" t="s">
        <v>253</v>
      </c>
    </row>
    <row r="81" spans="1:36" s="36" customFormat="1" ht="15" x14ac:dyDescent="0.25">
      <c r="A81">
        <v>2.64</v>
      </c>
      <c r="B81">
        <v>3.26</v>
      </c>
      <c r="C81">
        <v>2.92</v>
      </c>
      <c r="D81" s="20">
        <f t="shared" si="7"/>
        <v>2.8002098470204961E-2</v>
      </c>
      <c r="E81" s="17">
        <f>IF(OR($A81="",$B81="",$C81=""),"",A81*'MPTO_working_3-way'!$I80)</f>
        <v>2.7191493221290139</v>
      </c>
      <c r="F81" s="21">
        <f>IF(OR($A81="",$B81="",$C81=""),"",B81*'MPTO_working_3-way'!$I80)</f>
        <v>3.3577374205077972</v>
      </c>
      <c r="G81" s="22">
        <f>IF(OR($A81="",$B81="",$C81=""),"",C81*'MPTO_working_3-way'!$I80)</f>
        <v>3.0075439472033034</v>
      </c>
      <c r="H81" s="17"/>
      <c r="I81" s="21"/>
      <c r="J81" s="22"/>
      <c r="K81" s="17"/>
      <c r="L81" s="21"/>
      <c r="M81" s="22"/>
      <c r="N81" s="23">
        <f t="shared" si="8"/>
        <v>36.776207612498069</v>
      </c>
      <c r="O81" s="24">
        <f t="shared" si="9"/>
        <v>29.781959538955494</v>
      </c>
      <c r="P81" s="24">
        <f t="shared" si="10"/>
        <v>33.249721951025649</v>
      </c>
      <c r="Q81" t="s">
        <v>222</v>
      </c>
      <c r="R81" t="s">
        <v>251</v>
      </c>
      <c r="S81" t="s">
        <v>269</v>
      </c>
      <c r="AD81" s="37"/>
      <c r="AE81" s="37"/>
      <c r="AH81" s="37"/>
      <c r="AI81" s="37"/>
      <c r="AJ81" t="s">
        <v>253</v>
      </c>
    </row>
    <row r="82" spans="1:36" s="36" customFormat="1" ht="15" x14ac:dyDescent="0.25">
      <c r="A82">
        <v>1.99</v>
      </c>
      <c r="B82">
        <v>3.57</v>
      </c>
      <c r="C82">
        <v>4.07</v>
      </c>
      <c r="D82" s="20">
        <f t="shared" si="7"/>
        <v>2.8324853332243105E-2</v>
      </c>
      <c r="E82" s="17">
        <f>IF(OR($A82="",$B82="",$C82=""),"",A82*'MPTO_working_3-way'!$I81)</f>
        <v>2.0484005706674688</v>
      </c>
      <c r="F82" s="21">
        <f>IF(OR($A82="",$B82="",$C82=""),"",B82*'MPTO_working_3-way'!$I81)</f>
        <v>3.674768862956213</v>
      </c>
      <c r="G82" s="22">
        <f>IF(OR($A82="",$B82="",$C82=""),"",C82*'MPTO_working_3-way'!$I81)</f>
        <v>4.1894423731741703</v>
      </c>
      <c r="H82" s="17"/>
      <c r="I82" s="21"/>
      <c r="J82" s="22"/>
      <c r="K82" s="17"/>
      <c r="L82" s="21"/>
      <c r="M82" s="22"/>
      <c r="N82" s="23">
        <f t="shared" si="8"/>
        <v>48.818576518661644</v>
      </c>
      <c r="O82" s="24">
        <f t="shared" si="9"/>
        <v>27.212595874548086</v>
      </c>
      <c r="P82" s="24">
        <f t="shared" si="10"/>
        <v>23.869525128289105</v>
      </c>
      <c r="Q82" t="s">
        <v>221</v>
      </c>
      <c r="R82" t="s">
        <v>243</v>
      </c>
      <c r="S82" t="s">
        <v>269</v>
      </c>
      <c r="AD82" s="37"/>
      <c r="AE82" s="37"/>
      <c r="AH82" s="37"/>
      <c r="AI82" s="37"/>
      <c r="AJ82" t="s">
        <v>253</v>
      </c>
    </row>
    <row r="83" spans="1:36" s="36" customFormat="1" ht="15" x14ac:dyDescent="0.25">
      <c r="A83">
        <v>1.9</v>
      </c>
      <c r="B83">
        <v>3.75</v>
      </c>
      <c r="C83">
        <v>4.22</v>
      </c>
      <c r="D83" s="20">
        <f t="shared" si="7"/>
        <v>2.9949280784900667E-2</v>
      </c>
      <c r="E83" s="17">
        <f>IF(OR($A83="",$B83="",$C83=""),"",A83*'MPTO_working_3-way'!$I82)</f>
        <v>1.9532039870933893</v>
      </c>
      <c r="F83" s="21">
        <f>IF(OR($A83="",$B83="",$C83=""),"",B83*'MPTO_working_3-way'!$I82)</f>
        <v>3.8550078692632685</v>
      </c>
      <c r="G83" s="22">
        <f>IF(OR($A83="",$B83="",$C83=""),"",C83*'MPTO_working_3-way'!$I82)</f>
        <v>4.3381688555442643</v>
      </c>
      <c r="H83" s="17"/>
      <c r="I83" s="21"/>
      <c r="J83" s="22"/>
      <c r="K83" s="17"/>
      <c r="L83" s="21"/>
      <c r="M83" s="22"/>
      <c r="N83" s="23">
        <f t="shared" si="8"/>
        <v>51.197929484473583</v>
      </c>
      <c r="O83" s="24">
        <f t="shared" si="9"/>
        <v>25.94028427213328</v>
      </c>
      <c r="P83" s="24">
        <f t="shared" si="10"/>
        <v>23.051200478791426</v>
      </c>
      <c r="Q83" t="s">
        <v>239</v>
      </c>
      <c r="R83" t="s">
        <v>224</v>
      </c>
      <c r="S83" t="s">
        <v>269</v>
      </c>
      <c r="AD83" s="37"/>
      <c r="AE83" s="37"/>
      <c r="AH83" s="37"/>
      <c r="AI83" s="37"/>
      <c r="AJ83" t="s">
        <v>253</v>
      </c>
    </row>
    <row r="84" spans="1:36" s="36" customFormat="1" ht="15" x14ac:dyDescent="0.25">
      <c r="A84">
        <v>1.63</v>
      </c>
      <c r="B84">
        <v>4.07</v>
      </c>
      <c r="C84">
        <v>5.91</v>
      </c>
      <c r="D84" s="20">
        <f t="shared" si="7"/>
        <v>2.8401915948239598E-2</v>
      </c>
      <c r="E84" s="17">
        <f>IF(OR($A84="",$B84="",$C84=""),"",A84*'MPTO_working_3-way'!$I83)</f>
        <v>1.6761695109315562</v>
      </c>
      <c r="F84" s="21">
        <f>IF(OR($A84="",$B84="",$C84=""),"",B84*'MPTO_working_3-way'!$I83)</f>
        <v>4.1852821530622295</v>
      </c>
      <c r="G84" s="22">
        <f>IF(OR($A84="",$B84="",$C84=""),"",C84*'MPTO_working_3-way'!$I83)</f>
        <v>6.0773998831935572</v>
      </c>
      <c r="H84" s="17"/>
      <c r="I84" s="21"/>
      <c r="J84" s="22"/>
      <c r="K84" s="17"/>
      <c r="L84" s="21"/>
      <c r="M84" s="22"/>
      <c r="N84" s="23">
        <f t="shared" si="8"/>
        <v>59.659837115414128</v>
      </c>
      <c r="O84" s="24">
        <f t="shared" si="9"/>
        <v>23.893251719441036</v>
      </c>
      <c r="P84" s="24">
        <f t="shared" si="10"/>
        <v>16.454405160427243</v>
      </c>
      <c r="Q84" t="s">
        <v>242</v>
      </c>
      <c r="R84" t="s">
        <v>227</v>
      </c>
      <c r="S84" t="s">
        <v>269</v>
      </c>
      <c r="AD84" s="37"/>
      <c r="AE84" s="37"/>
      <c r="AH84" s="37"/>
      <c r="AI84" s="37"/>
      <c r="AJ84" t="s">
        <v>253</v>
      </c>
    </row>
    <row r="85" spans="1:36" s="36" customFormat="1" ht="15" x14ac:dyDescent="0.25">
      <c r="A85">
        <v>1.69</v>
      </c>
      <c r="B85">
        <v>3.73</v>
      </c>
      <c r="C85">
        <v>5.85</v>
      </c>
      <c r="D85" s="20">
        <f t="shared" si="7"/>
        <v>3.0752662016840349E-2</v>
      </c>
      <c r="E85" s="17">
        <f>IF(OR($A85="",$B85="",$C85=""),"",A85*'MPTO_working_3-way'!$I84)</f>
        <v>1.740614284526482</v>
      </c>
      <c r="F85" s="21">
        <f>IF(OR($A85="",$B85="",$C85=""),"",B85*'MPTO_working_3-way'!$I84)</f>
        <v>3.8417108173276793</v>
      </c>
      <c r="G85" s="22">
        <f>IF(OR($A85="",$B85="",$C85=""),"",C85*'MPTO_working_3-way'!$I84)</f>
        <v>6.0252032925916685</v>
      </c>
      <c r="H85" s="17"/>
      <c r="I85" s="21"/>
      <c r="J85" s="22"/>
      <c r="K85" s="17"/>
      <c r="L85" s="21"/>
      <c r="M85" s="22"/>
      <c r="N85" s="23">
        <f t="shared" si="8"/>
        <v>57.450982040632901</v>
      </c>
      <c r="O85" s="24">
        <f t="shared" si="9"/>
        <v>26.030069610903379</v>
      </c>
      <c r="P85" s="24">
        <f t="shared" si="10"/>
        <v>16.596950367293946</v>
      </c>
      <c r="Q85" t="s">
        <v>231</v>
      </c>
      <c r="R85" t="s">
        <v>217</v>
      </c>
      <c r="S85" t="s">
        <v>269</v>
      </c>
      <c r="AD85" s="37"/>
      <c r="AE85" s="37"/>
      <c r="AH85" s="37"/>
      <c r="AI85" s="37"/>
      <c r="AJ85" t="s">
        <v>253</v>
      </c>
    </row>
    <row r="86" spans="1:36" s="36" customFormat="1" ht="15" x14ac:dyDescent="0.25">
      <c r="A86">
        <v>3.67</v>
      </c>
      <c r="B86">
        <v>3.26</v>
      </c>
      <c r="C86">
        <v>2.15</v>
      </c>
      <c r="D86" s="20">
        <f t="shared" si="7"/>
        <v>4.4344309360133671E-2</v>
      </c>
      <c r="E86" s="17">
        <f>IF(OR($A86="",$B86="",$C86=""),"",A86*'MPTO_working_3-way'!$I85)</f>
        <v>3.774235031530039</v>
      </c>
      <c r="F86" s="21">
        <f>IF(OR($A86="",$B86="",$C86=""),"",B86*'MPTO_working_3-way'!$I85)</f>
        <v>3.3525902459912609</v>
      </c>
      <c r="G86" s="22">
        <f>IF(OR($A86="",$B86="",$C86=""),"",C86*'MPTO_working_3-way'!$I85)</f>
        <v>2.2110641192887148</v>
      </c>
      <c r="H86" s="17"/>
      <c r="I86" s="21"/>
      <c r="J86" s="22"/>
      <c r="K86" s="17"/>
      <c r="L86" s="21"/>
      <c r="M86" s="22"/>
      <c r="N86" s="23">
        <f t="shared" si="8"/>
        <v>26.495435277506008</v>
      </c>
      <c r="O86" s="24">
        <f t="shared" si="9"/>
        <v>29.827683272529772</v>
      </c>
      <c r="P86" s="24">
        <f t="shared" si="10"/>
        <v>45.227091845789332</v>
      </c>
      <c r="Q86" t="s">
        <v>156</v>
      </c>
      <c r="R86" t="s">
        <v>176</v>
      </c>
      <c r="S86" t="s">
        <v>270</v>
      </c>
      <c r="AD86" s="37"/>
      <c r="AE86" s="37"/>
      <c r="AH86" s="37"/>
      <c r="AI86" s="37"/>
      <c r="AJ86" t="s">
        <v>207</v>
      </c>
    </row>
    <row r="87" spans="1:36" s="36" customFormat="1" ht="15" x14ac:dyDescent="0.25">
      <c r="A87">
        <v>3.61</v>
      </c>
      <c r="B87">
        <v>3.24</v>
      </c>
      <c r="C87">
        <v>2.1800000000000002</v>
      </c>
      <c r="D87" s="20">
        <f t="shared" si="7"/>
        <v>4.4365881888224656E-2</v>
      </c>
      <c r="E87" s="17">
        <f>IF(OR($A87="",$B87="",$C87=""),"",A87*'MPTO_working_3-way'!$I86)</f>
        <v>3.7210171098807936</v>
      </c>
      <c r="F87" s="21">
        <f>IF(OR($A87="",$B87="",$C87=""),"",B87*'MPTO_working_3-way'!$I86)</f>
        <v>3.3396386249345631</v>
      </c>
      <c r="G87" s="22">
        <f>IF(OR($A87="",$B87="",$C87=""),"",C87*'MPTO_working_3-way'!$I86)</f>
        <v>2.247040803196712</v>
      </c>
      <c r="H87" s="17"/>
      <c r="I87" s="21"/>
      <c r="J87" s="22"/>
      <c r="K87" s="17"/>
      <c r="L87" s="21"/>
      <c r="M87" s="22"/>
      <c r="N87" s="23">
        <f t="shared" si="8"/>
        <v>26.874372529612906</v>
      </c>
      <c r="O87" s="24">
        <f t="shared" si="9"/>
        <v>29.943359516019314</v>
      </c>
      <c r="P87" s="24">
        <f t="shared" si="10"/>
        <v>44.502974693533289</v>
      </c>
      <c r="Q87" t="s">
        <v>200</v>
      </c>
      <c r="R87" t="s">
        <v>202</v>
      </c>
      <c r="S87" t="s">
        <v>270</v>
      </c>
      <c r="AD87" s="37"/>
      <c r="AE87" s="37"/>
      <c r="AH87" s="37"/>
      <c r="AI87" s="37"/>
      <c r="AJ87" t="s">
        <v>207</v>
      </c>
    </row>
    <row r="88" spans="1:36" s="36" customFormat="1" ht="15" x14ac:dyDescent="0.25">
      <c r="A88">
        <v>2.33</v>
      </c>
      <c r="B88">
        <v>3.51</v>
      </c>
      <c r="C88">
        <v>3.08</v>
      </c>
      <c r="D88" s="20">
        <f t="shared" si="7"/>
        <v>3.8760158931832711E-2</v>
      </c>
      <c r="E88" s="17">
        <f>IF(OR($A88="",$B88="",$C88=""),"",A88*'MPTO_working_3-way'!$I87)</f>
        <v>2.4333222408091117</v>
      </c>
      <c r="F88" s="21">
        <f>IF(OR($A88="",$B88="",$C88=""),"",B88*'MPTO_working_3-way'!$I87)</f>
        <v>3.6656485258540688</v>
      </c>
      <c r="G88" s="22">
        <f>IF(OR($A88="",$B88="",$C88=""),"",C88*'MPTO_working_3-way'!$I87)</f>
        <v>3.2165804728292118</v>
      </c>
      <c r="H88" s="17"/>
      <c r="I88" s="21"/>
      <c r="J88" s="22"/>
      <c r="K88" s="17"/>
      <c r="L88" s="21"/>
      <c r="M88" s="22"/>
      <c r="N88" s="23">
        <f t="shared" si="8"/>
        <v>41.096077750371727</v>
      </c>
      <c r="O88" s="24">
        <f t="shared" si="9"/>
        <v>27.280302324320836</v>
      </c>
      <c r="P88" s="24">
        <f t="shared" si="10"/>
        <v>31.088915960508483</v>
      </c>
      <c r="Q88" t="s">
        <v>184</v>
      </c>
      <c r="R88" t="s">
        <v>178</v>
      </c>
      <c r="S88" t="s">
        <v>270</v>
      </c>
      <c r="AD88" s="37"/>
      <c r="AE88" s="37"/>
      <c r="AH88" s="37"/>
      <c r="AI88" s="37"/>
      <c r="AJ88" t="s">
        <v>204</v>
      </c>
    </row>
    <row r="89" spans="1:36" s="36" customFormat="1" ht="15" x14ac:dyDescent="0.25">
      <c r="A89">
        <v>2.12</v>
      </c>
      <c r="B89">
        <v>3.46</v>
      </c>
      <c r="C89">
        <v>3.85</v>
      </c>
      <c r="D89" s="20">
        <f t="shared" si="7"/>
        <v>2.0455713988269286E-2</v>
      </c>
      <c r="E89" s="17">
        <f>IF(OR($A89="",$B89="",$C89=""),"",A89*'MPTO_working_3-way'!$I88)</f>
        <v>2.2140556696030362</v>
      </c>
      <c r="F89" s="21">
        <f>IF(OR($A89="",$B89="",$C89=""),"",B89*'MPTO_working_3-way'!$I88)</f>
        <v>3.6135059513332575</v>
      </c>
      <c r="G89" s="22">
        <f>IF(OR($A89="",$B89="",$C89=""),"",C89*'MPTO_working_3-way'!$I88)</f>
        <v>4.020808645269665</v>
      </c>
      <c r="H89" s="17"/>
      <c r="I89" s="21"/>
      <c r="J89" s="22"/>
      <c r="K89" s="17"/>
      <c r="L89" s="21"/>
      <c r="M89" s="22"/>
      <c r="N89" s="23">
        <f t="shared" si="8"/>
        <v>45.165982668326158</v>
      </c>
      <c r="O89" s="24">
        <f t="shared" si="9"/>
        <v>27.673954698511977</v>
      </c>
      <c r="P89" s="24">
        <f t="shared" si="10"/>
        <v>24.870619027753623</v>
      </c>
      <c r="Q89" t="s">
        <v>159</v>
      </c>
      <c r="R89" t="s">
        <v>148</v>
      </c>
      <c r="S89" t="s">
        <v>270</v>
      </c>
      <c r="AD89" s="37"/>
      <c r="AE89" s="37"/>
      <c r="AH89" s="37"/>
      <c r="AI89" s="37"/>
      <c r="AJ89" t="s">
        <v>205</v>
      </c>
    </row>
    <row r="90" spans="1:36" s="36" customFormat="1" ht="15" x14ac:dyDescent="0.25">
      <c r="A90">
        <v>1.83</v>
      </c>
      <c r="B90">
        <v>3.64</v>
      </c>
      <c r="C90">
        <v>5.0999999999999996</v>
      </c>
      <c r="D90" s="20">
        <f t="shared" si="7"/>
        <v>1.7251793529517556E-2</v>
      </c>
      <c r="E90" s="17">
        <f>IF(OR($A90="",$B90="",$C90=""),"",A90*'MPTO_working_3-way'!$I89)</f>
        <v>1.9009310908452539</v>
      </c>
      <c r="F90" s="21">
        <f>IF(OR($A90="",$B90="",$C90=""),"",B90*'MPTO_working_3-way'!$I89)</f>
        <v>3.7810869785118713</v>
      </c>
      <c r="G90" s="22">
        <f>IF(OR($A90="",$B90="",$C90=""),"",C90*'MPTO_working_3-way'!$I89)</f>
        <v>5.2976768105523462</v>
      </c>
      <c r="H90" s="17"/>
      <c r="I90" s="21"/>
      <c r="J90" s="22"/>
      <c r="K90" s="17"/>
      <c r="L90" s="21"/>
      <c r="M90" s="22"/>
      <c r="N90" s="23">
        <f t="shared" si="8"/>
        <v>52.605799590312742</v>
      </c>
      <c r="O90" s="24">
        <f t="shared" si="9"/>
        <v>26.44742122260228</v>
      </c>
      <c r="P90" s="24">
        <f t="shared" si="10"/>
        <v>18.876198676523984</v>
      </c>
      <c r="Q90" t="s">
        <v>147</v>
      </c>
      <c r="R90" t="s">
        <v>151</v>
      </c>
      <c r="S90" t="s">
        <v>270</v>
      </c>
      <c r="AD90" s="37"/>
      <c r="AE90" s="37"/>
      <c r="AH90" s="37"/>
      <c r="AI90" s="37"/>
      <c r="AJ90" t="s">
        <v>205</v>
      </c>
    </row>
    <row r="91" spans="1:36" s="36" customFormat="1" ht="15" x14ac:dyDescent="0.25">
      <c r="A91">
        <v>3.26</v>
      </c>
      <c r="B91">
        <v>3.48</v>
      </c>
      <c r="C91">
        <v>2.2799999999999998</v>
      </c>
      <c r="D91" s="20">
        <f t="shared" si="7"/>
        <v>3.2701279324819366E-2</v>
      </c>
      <c r="E91" s="17">
        <f>IF(OR($A91="",$B91="",$C91=""),"",A91*'MPTO_working_3-way'!$I90)</f>
        <v>3.3266856276017576</v>
      </c>
      <c r="F91" s="21">
        <f>IF(OR($A91="",$B91="",$C91=""),"",B91*'MPTO_working_3-way'!$I90)</f>
        <v>3.5511858846791773</v>
      </c>
      <c r="G91" s="22">
        <f>IF(OR($A91="",$B91="",$C91=""),"",C91*'MPTO_working_3-way'!$I90)</f>
        <v>2.3266390278932536</v>
      </c>
      <c r="H91" s="17"/>
      <c r="I91" s="21"/>
      <c r="J91" s="22"/>
      <c r="K91" s="17"/>
      <c r="L91" s="21"/>
      <c r="M91" s="22"/>
      <c r="N91" s="23">
        <f t="shared" si="8"/>
        <v>30.059948908394762</v>
      </c>
      <c r="O91" s="24">
        <f t="shared" si="9"/>
        <v>28.159607310737616</v>
      </c>
      <c r="P91" s="24">
        <f t="shared" si="10"/>
        <v>42.980453263757425</v>
      </c>
      <c r="Q91" t="s">
        <v>146</v>
      </c>
      <c r="R91" t="s">
        <v>152</v>
      </c>
      <c r="S91" t="s">
        <v>270</v>
      </c>
      <c r="AD91" s="37"/>
      <c r="AE91" s="37"/>
      <c r="AH91" s="37"/>
      <c r="AI91" s="37"/>
      <c r="AJ91" t="s">
        <v>205</v>
      </c>
    </row>
    <row r="92" spans="1:36" s="36" customFormat="1" ht="15" x14ac:dyDescent="0.25">
      <c r="A92">
        <v>1.99</v>
      </c>
      <c r="B92">
        <v>3.44</v>
      </c>
      <c r="C92">
        <v>4.33</v>
      </c>
      <c r="D92" s="20">
        <f t="shared" si="7"/>
        <v>2.4157119449765174E-2</v>
      </c>
      <c r="E92" s="17">
        <f>IF(OR($A92="",$B92="",$C92=""),"",A92*'MPTO_working_3-way'!$I91)</f>
        <v>2.0243310691237397</v>
      </c>
      <c r="F92" s="21">
        <f>IF(OR($A92="",$B92="",$C92=""),"",B92*'MPTO_working_3-way'!$I91)</f>
        <v>3.4993461697415404</v>
      </c>
      <c r="G92" s="22">
        <f>IF(OR($A92="",$B92="",$C92=""),"",C92*'MPTO_working_3-way'!$I91)</f>
        <v>4.4047002659828109</v>
      </c>
      <c r="H92" s="17"/>
      <c r="I92" s="21"/>
      <c r="J92" s="22"/>
      <c r="K92" s="17"/>
      <c r="L92" s="21"/>
      <c r="M92" s="22"/>
      <c r="N92" s="23">
        <f t="shared" si="8"/>
        <v>49.399034340408761</v>
      </c>
      <c r="O92" s="24">
        <f t="shared" si="9"/>
        <v>28.576766958550415</v>
      </c>
      <c r="P92" s="24">
        <f t="shared" si="10"/>
        <v>22.703020401250214</v>
      </c>
      <c r="Q92" t="s">
        <v>158</v>
      </c>
      <c r="R92" t="s">
        <v>150</v>
      </c>
      <c r="S92" t="s">
        <v>270</v>
      </c>
      <c r="AD92" s="37"/>
      <c r="AE92" s="37"/>
      <c r="AH92" s="37"/>
      <c r="AI92" s="37"/>
      <c r="AJ92" t="s">
        <v>205</v>
      </c>
    </row>
    <row r="93" spans="1:36" s="36" customFormat="1" ht="15" x14ac:dyDescent="0.25">
      <c r="A93">
        <v>1.3</v>
      </c>
      <c r="B93">
        <v>5.55</v>
      </c>
      <c r="C93">
        <v>15</v>
      </c>
      <c r="D93" s="20">
        <f t="shared" si="7"/>
        <v>1.6077616077616153E-2</v>
      </c>
      <c r="E93" s="17">
        <f>IF(OR($A93="",$B93="",$C93=""),"",A93*'MPTO_working_3-way'!$I92)</f>
        <v>1.3425116631222653</v>
      </c>
      <c r="F93" s="21">
        <f>IF(OR($A93="",$B93="",$C93=""),"",B93*'MPTO_working_3-way'!$I92)</f>
        <v>5.7314921002527477</v>
      </c>
      <c r="G93" s="22">
        <f>IF(OR($A93="",$B93="",$C93=""),"",C93*'MPTO_working_3-way'!$I92)</f>
        <v>15.490519189872291</v>
      </c>
      <c r="H93" s="17"/>
      <c r="I93" s="21"/>
      <c r="J93" s="22"/>
      <c r="K93" s="17"/>
      <c r="L93" s="21"/>
      <c r="M93" s="22"/>
      <c r="N93" s="23">
        <f t="shared" si="8"/>
        <v>74.487248600456141</v>
      </c>
      <c r="O93" s="24">
        <f t="shared" si="9"/>
        <v>17.447463636142878</v>
      </c>
      <c r="P93" s="24">
        <f t="shared" si="10"/>
        <v>6.4555615453728663</v>
      </c>
      <c r="Q93" t="s">
        <v>149</v>
      </c>
      <c r="R93" t="s">
        <v>153</v>
      </c>
      <c r="S93" t="s">
        <v>270</v>
      </c>
      <c r="AD93" s="37"/>
      <c r="AE93" s="37"/>
      <c r="AH93" s="37"/>
      <c r="AI93" s="37"/>
      <c r="AJ93" t="s">
        <v>205</v>
      </c>
    </row>
    <row r="94" spans="1:36" s="36" customFormat="1" ht="15" x14ac:dyDescent="0.25">
      <c r="A94">
        <v>1.99</v>
      </c>
      <c r="B94">
        <v>3.51</v>
      </c>
      <c r="C94">
        <v>4.3499999999999996</v>
      </c>
      <c r="D94" s="20">
        <f t="shared" si="7"/>
        <v>1.7297905185619467E-2</v>
      </c>
      <c r="E94" s="17">
        <f>IF(OR($A94="",$B94="",$C94=""),"",A94*'MPTO_working_3-way'!$I93)</f>
        <v>2.0380726677050327</v>
      </c>
      <c r="F94" s="21">
        <f>IF(OR($A94="",$B94="",$C94=""),"",B94*'MPTO_working_3-way'!$I93)</f>
        <v>3.5947914892686756</v>
      </c>
      <c r="G94" s="22">
        <f>IF(OR($A94="",$B94="",$C94=""),"",C94*'MPTO_working_3-way'!$I93)</f>
        <v>4.4550834696064783</v>
      </c>
      <c r="H94" s="17"/>
      <c r="I94" s="21"/>
      <c r="J94" s="22"/>
      <c r="K94" s="17"/>
      <c r="L94" s="21"/>
      <c r="M94" s="22"/>
      <c r="N94" s="23">
        <f t="shared" si="8"/>
        <v>49.065963929836116</v>
      </c>
      <c r="O94" s="24">
        <f t="shared" si="9"/>
        <v>27.818025134009648</v>
      </c>
      <c r="P94" s="24">
        <f t="shared" si="10"/>
        <v>22.446268556407787</v>
      </c>
      <c r="Q94" t="s">
        <v>128</v>
      </c>
      <c r="R94" t="s">
        <v>132</v>
      </c>
      <c r="S94" t="s">
        <v>270</v>
      </c>
      <c r="AD94" s="37"/>
      <c r="AE94" s="37"/>
      <c r="AH94" s="37"/>
      <c r="AI94" s="37"/>
      <c r="AJ94" t="s">
        <v>130</v>
      </c>
    </row>
    <row r="95" spans="1:36" s="63" customFormat="1" ht="15" x14ac:dyDescent="0.25">
      <c r="A95">
        <v>1.35</v>
      </c>
      <c r="B95">
        <v>5.07</v>
      </c>
      <c r="C95">
        <v>9.5500000000000007</v>
      </c>
      <c r="D95" s="20">
        <f t="shared" si="7"/>
        <v>4.2691441402677777E-2</v>
      </c>
      <c r="E95" s="17">
        <f>IF(OR($A95="",$B95="",$C95=""),"",A95*'MPTO_working_3-way'!$I94)</f>
        <v>1.3717047817047818</v>
      </c>
      <c r="F95" s="21">
        <f>IF(OR($A95="",$B95="",$C95=""),"",B95*'MPTO_working_3-way'!$I94)</f>
        <v>5.1515135135135139</v>
      </c>
      <c r="G95" s="22">
        <f>IF(OR($A95="",$B95="",$C95=""),"",C95*'MPTO_working_3-way'!$I94)</f>
        <v>9.7035412335412357</v>
      </c>
      <c r="H95" s="17"/>
      <c r="I95" s="21"/>
      <c r="J95" s="22"/>
      <c r="K95" s="17"/>
      <c r="L95" s="21"/>
      <c r="M95" s="22"/>
      <c r="N95" s="23">
        <f t="shared" si="8"/>
        <v>72.901983964594791</v>
      </c>
      <c r="O95" s="24">
        <f t="shared" si="9"/>
        <v>19.411770878146541</v>
      </c>
      <c r="P95" s="24">
        <f t="shared" si="10"/>
        <v>10.305516057822299</v>
      </c>
      <c r="Q95" t="s">
        <v>75</v>
      </c>
      <c r="R95" t="s">
        <v>102</v>
      </c>
      <c r="S95" t="s">
        <v>270</v>
      </c>
      <c r="AD95" s="64"/>
      <c r="AE95" s="64"/>
      <c r="AH95" s="64"/>
      <c r="AI95" s="64"/>
      <c r="AJ95" t="s">
        <v>93</v>
      </c>
    </row>
    <row r="96" spans="1:36" s="36" customFormat="1" ht="15" x14ac:dyDescent="0.25">
      <c r="A96">
        <v>1.08</v>
      </c>
      <c r="B96">
        <v>12</v>
      </c>
      <c r="C96">
        <v>45</v>
      </c>
      <c r="D96" s="20">
        <f t="shared" si="7"/>
        <v>3.1481481481481222E-2</v>
      </c>
      <c r="E96" s="17">
        <f>IF(OR($A96="",$B96="",$C96=""),"",A96*'MPTO_working_3-way'!$I95)</f>
        <v>1.0986817376004692</v>
      </c>
      <c r="F96" s="21">
        <f>IF(OR($A96="",$B96="",$C96=""),"",B96*'MPTO_working_3-way'!$I95)</f>
        <v>12.207574862227434</v>
      </c>
      <c r="G96" s="22">
        <f>IF(OR($A96="",$B96="",$C96=""),"",C96*'MPTO_working_3-way'!$I95)</f>
        <v>45.778405733352876</v>
      </c>
      <c r="H96" s="17"/>
      <c r="I96" s="21"/>
      <c r="J96" s="22"/>
      <c r="K96" s="17"/>
      <c r="L96" s="21"/>
      <c r="M96" s="22"/>
      <c r="N96" s="23">
        <f t="shared" si="8"/>
        <v>91.018168936166091</v>
      </c>
      <c r="O96" s="24">
        <f t="shared" si="9"/>
        <v>8.1916352042549487</v>
      </c>
      <c r="P96" s="24">
        <f t="shared" si="10"/>
        <v>2.1844360544679864</v>
      </c>
      <c r="Q96" t="s">
        <v>84</v>
      </c>
      <c r="R96" t="s">
        <v>89</v>
      </c>
      <c r="S96" t="s">
        <v>270</v>
      </c>
      <c r="AD96" s="37"/>
      <c r="AE96" s="37"/>
      <c r="AH96" s="37"/>
      <c r="AI96" s="37"/>
      <c r="AJ96" t="s">
        <v>94</v>
      </c>
    </row>
    <row r="97" spans="1:36" s="36" customFormat="1" ht="15" x14ac:dyDescent="0.25">
      <c r="A97">
        <v>1.72</v>
      </c>
      <c r="B97">
        <v>3.38</v>
      </c>
      <c r="C97">
        <v>5.44</v>
      </c>
      <c r="D97" s="20">
        <f t="shared" si="7"/>
        <v>6.1076866414654596E-2</v>
      </c>
      <c r="E97" s="17">
        <f>IF(OR($A97="",$B97="",$C97=""),"",A97*'MPTO_working_3-way'!$I96)</f>
        <v>1.7934292792126056</v>
      </c>
      <c r="F97" s="21">
        <f>IF(OR($A97="",$B97="",$C97=""),"",B97*'MPTO_working_3-way'!$I96)</f>
        <v>3.5242970719410507</v>
      </c>
      <c r="G97" s="22">
        <f>IF(OR($A97="",$B97="",$C97=""),"",C97*'MPTO_working_3-way'!$I96)</f>
        <v>5.6722414412305673</v>
      </c>
      <c r="H97" s="17"/>
      <c r="I97" s="21"/>
      <c r="J97" s="22"/>
      <c r="K97" s="17"/>
      <c r="L97" s="21"/>
      <c r="M97" s="22"/>
      <c r="N97" s="23">
        <f t="shared" si="8"/>
        <v>55.759098593452428</v>
      </c>
      <c r="O97" s="24">
        <f t="shared" si="9"/>
        <v>28.374452538679932</v>
      </c>
      <c r="P97" s="24">
        <f t="shared" si="10"/>
        <v>17.629714996459221</v>
      </c>
      <c r="Q97" t="s">
        <v>133</v>
      </c>
      <c r="R97" t="s">
        <v>90</v>
      </c>
      <c r="S97" t="s">
        <v>270</v>
      </c>
      <c r="AD97" s="37"/>
      <c r="AE97" s="37"/>
      <c r="AH97" s="37"/>
      <c r="AI97" s="37"/>
      <c r="AJ97" t="s">
        <v>94</v>
      </c>
    </row>
    <row r="98" spans="1:36" s="36" customFormat="1" ht="15" x14ac:dyDescent="0.25">
      <c r="A98">
        <v>1.83</v>
      </c>
      <c r="B98">
        <v>3.82</v>
      </c>
      <c r="C98">
        <v>4.2</v>
      </c>
      <c r="D98" s="20">
        <f t="shared" si="7"/>
        <v>4.6323430238973895E-2</v>
      </c>
      <c r="E98" s="17">
        <f>IF(OR($A98="",$B98="",$C98=""),"",A98*'MPTO_working_3-way'!$I97)</f>
        <v>1.8876111111111107</v>
      </c>
      <c r="F98" s="21">
        <f>IF(OR($A98="",$B98="",$C98=""),"",B98*'MPTO_working_3-way'!$I97)</f>
        <v>3.9402592592592582</v>
      </c>
      <c r="G98" s="22">
        <f>IF(OR($A98="",$B98="",$C98=""),"",C98*'MPTO_working_3-way'!$I97)</f>
        <v>4.3322222222222218</v>
      </c>
      <c r="H98" s="17"/>
      <c r="I98" s="21"/>
      <c r="J98" s="22"/>
      <c r="K98" s="17"/>
      <c r="L98" s="21"/>
      <c r="M98" s="22"/>
      <c r="N98" s="23">
        <f t="shared" si="8"/>
        <v>52.977013862318636</v>
      </c>
      <c r="O98" s="24">
        <f t="shared" si="9"/>
        <v>25.379040672262594</v>
      </c>
      <c r="P98" s="24">
        <f t="shared" si="10"/>
        <v>23.082841754295977</v>
      </c>
      <c r="Q98" t="s">
        <v>247</v>
      </c>
      <c r="R98" t="s">
        <v>233</v>
      </c>
      <c r="S98" t="s">
        <v>270</v>
      </c>
      <c r="AD98" s="37"/>
      <c r="AE98" s="37"/>
      <c r="AH98" s="37"/>
      <c r="AI98" s="37"/>
      <c r="AJ98" t="s">
        <v>252</v>
      </c>
    </row>
    <row r="99" spans="1:36" s="36" customFormat="1" ht="15" x14ac:dyDescent="0.25">
      <c r="A99">
        <v>2.31</v>
      </c>
      <c r="B99">
        <v>3.31</v>
      </c>
      <c r="C99">
        <v>3.23</v>
      </c>
      <c r="D99" s="20">
        <f t="shared" si="7"/>
        <v>4.461275974562473E-2</v>
      </c>
      <c r="E99" s="17">
        <f>IF(OR($A99="",$B99="",$C99=""),"",A99*'MPTO_working_3-way'!$I98)</f>
        <v>2.451087561417852</v>
      </c>
      <c r="F99" s="21">
        <f>IF(OR($A99="",$B99="",$C99=""),"",B99*'MPTO_working_3-way'!$I98)</f>
        <v>3.5121644278325066</v>
      </c>
      <c r="G99" s="22">
        <f>IF(OR($A99="",$B99="",$C99=""),"",C99*'MPTO_working_3-way'!$I98)</f>
        <v>3.4272782785193345</v>
      </c>
      <c r="H99" s="17"/>
      <c r="I99" s="21"/>
      <c r="J99" s="22"/>
      <c r="K99" s="17"/>
      <c r="L99" s="21"/>
      <c r="M99" s="22"/>
      <c r="N99" s="23">
        <f t="shared" si="8"/>
        <v>40.798216095615189</v>
      </c>
      <c r="O99" s="24">
        <f t="shared" si="9"/>
        <v>28.472471051622687</v>
      </c>
      <c r="P99" s="24">
        <f t="shared" si="10"/>
        <v>29.177671573025105</v>
      </c>
      <c r="Q99" t="s">
        <v>203</v>
      </c>
      <c r="R99" t="s">
        <v>196</v>
      </c>
      <c r="S99" t="s">
        <v>271</v>
      </c>
      <c r="AD99" s="37"/>
      <c r="AE99" s="37"/>
      <c r="AH99" s="37"/>
      <c r="AI99" s="37"/>
      <c r="AJ99" t="s">
        <v>207</v>
      </c>
    </row>
    <row r="100" spans="1:36" s="63" customFormat="1" ht="15" x14ac:dyDescent="0.25">
      <c r="A100" s="65">
        <v>2.08</v>
      </c>
      <c r="B100" s="65">
        <v>3.3</v>
      </c>
      <c r="C100" s="65">
        <v>3.82</v>
      </c>
      <c r="D100" s="66">
        <f t="shared" si="7"/>
        <v>4.5579638511575649E-2</v>
      </c>
      <c r="E100" s="67">
        <f>IF(OR($A100="",$B100="",$C100=""),"",A100*'MPTO_working_3-way'!$I99)</f>
        <v>2.1763527348970659</v>
      </c>
      <c r="F100" s="68">
        <f>IF(OR($A100="",$B100="",$C100=""),"",B100*'MPTO_working_3-way'!$I99)</f>
        <v>3.4528673197886137</v>
      </c>
      <c r="G100" s="69">
        <f>IF(OR($A100="",$B100="",$C100=""),"",C100*'MPTO_working_3-way'!$I99)</f>
        <v>3.9969555035128801</v>
      </c>
      <c r="H100" s="67"/>
      <c r="I100" s="68"/>
      <c r="J100" s="69"/>
      <c r="K100" s="67"/>
      <c r="L100" s="68"/>
      <c r="M100" s="69"/>
      <c r="N100" s="70">
        <f t="shared" si="8"/>
        <v>45.948433999936903</v>
      </c>
      <c r="O100" s="71">
        <f t="shared" si="9"/>
        <v>28.961437187839017</v>
      </c>
      <c r="P100" s="71">
        <f t="shared" si="10"/>
        <v>25.019042596824281</v>
      </c>
      <c r="Q100" s="65" t="s">
        <v>173</v>
      </c>
      <c r="R100" s="65" t="s">
        <v>266</v>
      </c>
      <c r="S100" s="65" t="s">
        <v>271</v>
      </c>
      <c r="AD100" s="64"/>
      <c r="AE100" s="64"/>
      <c r="AH100" s="64"/>
      <c r="AI100" s="64"/>
      <c r="AJ100" s="65" t="s">
        <v>207</v>
      </c>
    </row>
    <row r="101" spans="1:36" s="36" customFormat="1" ht="15" x14ac:dyDescent="0.25">
      <c r="A101">
        <v>1.53</v>
      </c>
      <c r="B101">
        <v>4.22</v>
      </c>
      <c r="C101">
        <v>7</v>
      </c>
      <c r="D101" s="20">
        <f t="shared" si="7"/>
        <v>3.3418738743522747E-2</v>
      </c>
      <c r="E101" s="17">
        <f>IF(OR($A101="",$B101="",$C101=""),"",A101*'MPTO_working_3-way'!$I100)</f>
        <v>1.5982575224108058</v>
      </c>
      <c r="F101" s="21">
        <f>IF(OR($A101="",$B101="",$C101=""),"",B101*'MPTO_working_3-way'!$I100)</f>
        <v>4.408265846126536</v>
      </c>
      <c r="G101" s="22">
        <f>IF(OR($A101="",$B101="",$C101=""),"",C101*'MPTO_working_3-way'!$I100)</f>
        <v>7.3122893182193733</v>
      </c>
      <c r="H101" s="17"/>
      <c r="I101" s="21"/>
      <c r="J101" s="22"/>
      <c r="K101" s="17"/>
      <c r="L101" s="21"/>
      <c r="M101" s="22"/>
      <c r="N101" s="23">
        <f t="shared" ref="N101:N104" si="11">(1/E101)* 100</f>
        <v>62.568139738307238</v>
      </c>
      <c r="O101" s="24">
        <f t="shared" ref="O101:O104" si="12">(1/F101)* 100</f>
        <v>22.684657298485799</v>
      </c>
      <c r="P101" s="24">
        <f t="shared" ref="P101:P104" si="13">(1/G101)* 100</f>
        <v>13.67560768565858</v>
      </c>
      <c r="Q101" t="s">
        <v>83</v>
      </c>
      <c r="R101" t="s">
        <v>99</v>
      </c>
      <c r="S101" t="s">
        <v>271</v>
      </c>
      <c r="AD101" s="37"/>
      <c r="AE101" s="37"/>
      <c r="AH101" s="37"/>
      <c r="AI101" s="37"/>
      <c r="AJ101" t="s">
        <v>93</v>
      </c>
    </row>
    <row r="102" spans="1:36" s="36" customFormat="1" ht="15" x14ac:dyDescent="0.25">
      <c r="A102">
        <v>1.46</v>
      </c>
      <c r="B102">
        <v>4.37</v>
      </c>
      <c r="C102">
        <v>8.52</v>
      </c>
      <c r="D102" s="20">
        <f t="shared" si="7"/>
        <v>3.1135350813174423E-2</v>
      </c>
      <c r="E102" s="17">
        <f>IF(OR($A102="",$B102="",$C102=""),"",A102*'MPTO_working_3-way'!$I101)</f>
        <v>1.5265462722269003</v>
      </c>
      <c r="F102" s="21">
        <f>IF(OR($A102="",$B102="",$C102=""),"",B102*'MPTO_working_3-way'!$I101)</f>
        <v>4.5691830202955854</v>
      </c>
      <c r="G102" s="22">
        <f>IF(OR($A102="",$B102="",$C102=""),"",C102*'MPTO_working_3-way'!$I101)</f>
        <v>8.9083385201186243</v>
      </c>
      <c r="H102" s="17"/>
      <c r="I102" s="21"/>
      <c r="J102" s="22"/>
      <c r="K102" s="17"/>
      <c r="L102" s="21"/>
      <c r="M102" s="22"/>
      <c r="N102" s="23">
        <f t="shared" si="11"/>
        <v>65.507349380324825</v>
      </c>
      <c r="O102" s="24">
        <f t="shared" si="12"/>
        <v>21.885750593884261</v>
      </c>
      <c r="P102" s="24">
        <f t="shared" si="13"/>
        <v>11.225437804609651</v>
      </c>
      <c r="Q102" t="s">
        <v>124</v>
      </c>
      <c r="R102" t="s">
        <v>119</v>
      </c>
      <c r="S102" t="s">
        <v>272</v>
      </c>
      <c r="AD102" s="37"/>
      <c r="AE102" s="37"/>
      <c r="AH102" s="37"/>
      <c r="AI102" s="37"/>
      <c r="AJ102" t="s">
        <v>130</v>
      </c>
    </row>
    <row r="103" spans="1:36" s="36" customFormat="1" ht="15" x14ac:dyDescent="0.25">
      <c r="A103">
        <v>1.65</v>
      </c>
      <c r="B103">
        <v>4.37</v>
      </c>
      <c r="C103">
        <v>5</v>
      </c>
      <c r="D103" s="20">
        <f t="shared" si="7"/>
        <v>3.4893558005686165E-2</v>
      </c>
      <c r="E103" s="17">
        <f>IF(OR($A103="",$B103="",$C103=""),"",A103*'MPTO_working_3-way'!$I102)</f>
        <v>1.7051409189268125</v>
      </c>
      <c r="F103" s="21">
        <f>IF(OR($A103="",$B103="",$C103=""),"",B103*'MPTO_working_3-way'!$I102)</f>
        <v>4.5160398883091943</v>
      </c>
      <c r="G103" s="22">
        <f>IF(OR($A103="",$B103="",$C103=""),"",C103*'MPTO_working_3-way'!$I102)</f>
        <v>5.1670936937176135</v>
      </c>
      <c r="H103" s="17"/>
      <c r="I103" s="21"/>
      <c r="J103" s="22"/>
      <c r="K103" s="17"/>
      <c r="L103" s="21"/>
      <c r="M103" s="22"/>
      <c r="N103" s="23">
        <f t="shared" si="11"/>
        <v>58.646179262965745</v>
      </c>
      <c r="O103" s="24">
        <f t="shared" si="12"/>
        <v>22.14329422972391</v>
      </c>
      <c r="P103" s="24">
        <f t="shared" si="13"/>
        <v>19.353239156778699</v>
      </c>
      <c r="Q103" t="s">
        <v>169</v>
      </c>
      <c r="R103" t="s">
        <v>166</v>
      </c>
      <c r="S103" t="s">
        <v>273</v>
      </c>
      <c r="AD103" s="37"/>
      <c r="AE103" s="37"/>
      <c r="AH103" s="37"/>
      <c r="AI103" s="37"/>
      <c r="AJ103" t="s">
        <v>206</v>
      </c>
    </row>
    <row r="104" spans="1:36" s="36" customFormat="1" ht="15" x14ac:dyDescent="0.25">
      <c r="A104">
        <v>2.36</v>
      </c>
      <c r="B104">
        <v>3.25</v>
      </c>
      <c r="C104">
        <v>3.37</v>
      </c>
      <c r="D104" s="20">
        <f t="shared" si="7"/>
        <v>2.8157026296140142E-2</v>
      </c>
      <c r="E104" s="17">
        <f>IF(OR($A104="",$B104="",$C104=""),"",A104*'MPTO_working_3-way'!$I103)</f>
        <v>2.4334794279190914</v>
      </c>
      <c r="F104" s="21">
        <f>IF(OR($A104="",$B104="",$C104=""),"",B104*'MPTO_working_3-way'!$I103)</f>
        <v>3.351189890142817</v>
      </c>
      <c r="G104" s="22">
        <f>IF(OR($A104="",$B104="",$C104=""),"",C104*'MPTO_working_3-way'!$I103)</f>
        <v>3.4749261322403977</v>
      </c>
      <c r="H104" s="17"/>
      <c r="I104" s="21"/>
      <c r="J104" s="22"/>
      <c r="K104" s="17"/>
      <c r="L104" s="21"/>
      <c r="M104" s="22"/>
      <c r="N104" s="23">
        <f t="shared" si="11"/>
        <v>41.09342320822973</v>
      </c>
      <c r="O104" s="24">
        <f t="shared" si="12"/>
        <v>29.840147314283737</v>
      </c>
      <c r="P104" s="24">
        <f t="shared" si="13"/>
        <v>28.777590139887881</v>
      </c>
      <c r="Q104" t="s">
        <v>257</v>
      </c>
      <c r="R104" t="s">
        <v>118</v>
      </c>
      <c r="S104" t="s">
        <v>273</v>
      </c>
      <c r="AD104" s="37"/>
      <c r="AE104" s="37"/>
      <c r="AH104" s="37"/>
      <c r="AI104" s="37"/>
      <c r="AJ104" t="s">
        <v>130</v>
      </c>
    </row>
    <row r="105" spans="1:36" s="36" customFormat="1" ht="15" x14ac:dyDescent="0.25">
      <c r="A105">
        <v>3</v>
      </c>
      <c r="B105">
        <v>3.16</v>
      </c>
      <c r="C105">
        <v>2.61</v>
      </c>
      <c r="D105" s="20">
        <f t="shared" si="7"/>
        <v>3.2930791987972219E-2</v>
      </c>
      <c r="E105" s="17">
        <f>IF(OR($A105="",$B105="",$C105=""),"",A105*'MPTO_working_3-way'!$I104)</f>
        <v>3.1046806740170583</v>
      </c>
      <c r="F105" s="21">
        <f>IF(OR($A105="",$B105="",$C105=""),"",B105*'MPTO_working_3-way'!$I104)</f>
        <v>3.2702636432979686</v>
      </c>
      <c r="G105" s="22">
        <f>IF(OR($A105="",$B105="",$C105=""),"",C105*'MPTO_working_3-way'!$I104)</f>
        <v>2.7010721863948408</v>
      </c>
      <c r="H105" s="17"/>
      <c r="I105" s="21"/>
      <c r="J105" s="22"/>
      <c r="K105" s="17"/>
      <c r="L105" s="21"/>
      <c r="M105" s="22"/>
      <c r="N105" s="23">
        <f t="shared" ref="N105:N168" si="14">(1/E105)* 100</f>
        <v>32.20943166132858</v>
      </c>
      <c r="O105" s="24">
        <f t="shared" ref="O105:O168" si="15">(1/F105)* 100</f>
        <v>30.578574362020799</v>
      </c>
      <c r="P105" s="24">
        <f t="shared" ref="P105:P168" si="16">(1/G105)* 100</f>
        <v>37.022335242906415</v>
      </c>
      <c r="Q105" t="s">
        <v>192</v>
      </c>
      <c r="R105" t="s">
        <v>197</v>
      </c>
      <c r="S105" t="s">
        <v>273</v>
      </c>
      <c r="AD105" s="37"/>
      <c r="AE105" s="37"/>
      <c r="AH105" s="37"/>
      <c r="AI105" s="37"/>
      <c r="AJ105" t="s">
        <v>207</v>
      </c>
    </row>
    <row r="106" spans="1:36" s="36" customFormat="1" ht="15" x14ac:dyDescent="0.25">
      <c r="A106">
        <v>1.78</v>
      </c>
      <c r="B106">
        <v>3.47</v>
      </c>
      <c r="C106">
        <v>5.34</v>
      </c>
      <c r="D106" s="20">
        <f t="shared" si="7"/>
        <v>3.7248108452330841E-2</v>
      </c>
      <c r="E106" s="17">
        <f>IF(OR($A106="",$B106="",$C106=""),"",A106*'MPTO_working_3-way'!$I105)</f>
        <v>1.8301195068071294</v>
      </c>
      <c r="F106" s="21">
        <f>IF(OR($A106="",$B106="",$C106=""),"",B106*'MPTO_working_3-way'!$I105)</f>
        <v>3.5677048812476064</v>
      </c>
      <c r="G106" s="22">
        <f>IF(OR($A106="",$B106="",$C106=""),"",C106*'MPTO_working_3-way'!$I105)</f>
        <v>5.4903585204213883</v>
      </c>
      <c r="H106" s="17"/>
      <c r="I106" s="21"/>
      <c r="J106" s="22"/>
      <c r="K106" s="17"/>
      <c r="L106" s="21"/>
      <c r="M106" s="22"/>
      <c r="N106" s="23">
        <f t="shared" si="14"/>
        <v>54.64124043705889</v>
      </c>
      <c r="O106" s="24">
        <f t="shared" si="15"/>
        <v>28.0292242011426</v>
      </c>
      <c r="P106" s="24">
        <f t="shared" si="16"/>
        <v>18.213746812352966</v>
      </c>
      <c r="Q106" t="s">
        <v>188</v>
      </c>
      <c r="R106" t="s">
        <v>174</v>
      </c>
      <c r="S106" t="s">
        <v>273</v>
      </c>
      <c r="AD106" s="37"/>
      <c r="AE106" s="37"/>
      <c r="AH106" s="37"/>
      <c r="AI106" s="37"/>
      <c r="AJ106" t="s">
        <v>207</v>
      </c>
    </row>
    <row r="107" spans="1:36" s="36" customFormat="1" ht="15" x14ac:dyDescent="0.25">
      <c r="A107">
        <v>6.53</v>
      </c>
      <c r="B107">
        <v>4.32</v>
      </c>
      <c r="C107">
        <v>1.55</v>
      </c>
      <c r="D107" s="20">
        <f t="shared" si="7"/>
        <v>2.9782128618763393E-2</v>
      </c>
      <c r="E107" s="17">
        <f>IF(OR($A107="",$B107="",$C107=""),"",A107*'MPTO_working_3-way'!$I106)</f>
        <v>6.7450380716814591</v>
      </c>
      <c r="F107" s="21">
        <f>IF(OR($A107="",$B107="",$C107=""),"",B107*'MPTO_working_3-way'!$I106)</f>
        <v>4.4622610213880405</v>
      </c>
      <c r="G107" s="22">
        <f>IF(OR($A107="",$B107="",$C107=""),"",C107*'MPTO_working_3-way'!$I106)</f>
        <v>1.601042727581357</v>
      </c>
      <c r="H107" s="17"/>
      <c r="I107" s="21"/>
      <c r="J107" s="22"/>
      <c r="K107" s="17"/>
      <c r="L107" s="21"/>
      <c r="M107" s="22"/>
      <c r="N107" s="23">
        <f t="shared" si="14"/>
        <v>14.825713203879836</v>
      </c>
      <c r="O107" s="24">
        <f t="shared" si="15"/>
        <v>22.41016370864244</v>
      </c>
      <c r="P107" s="24">
        <f t="shared" si="16"/>
        <v>62.459294981506666</v>
      </c>
      <c r="Q107" t="s">
        <v>153</v>
      </c>
      <c r="R107" t="s">
        <v>159</v>
      </c>
      <c r="S107" t="s">
        <v>273</v>
      </c>
      <c r="AD107" s="37"/>
      <c r="AE107" s="37"/>
      <c r="AH107" s="37"/>
      <c r="AI107" s="37"/>
      <c r="AJ107" t="s">
        <v>205</v>
      </c>
    </row>
    <row r="108" spans="1:36" s="36" customFormat="1" ht="15" x14ac:dyDescent="0.25">
      <c r="A108">
        <v>2.15</v>
      </c>
      <c r="B108">
        <v>3.39</v>
      </c>
      <c r="C108">
        <v>3.74</v>
      </c>
      <c r="D108" s="20">
        <f t="shared" si="7"/>
        <v>2.7481208951615432E-2</v>
      </c>
      <c r="E108" s="17">
        <f>IF(OR($A108="",$B108="",$C108=""),"",A108*'MPTO_working_3-way'!$I107)</f>
        <v>2.2300834331725112</v>
      </c>
      <c r="F108" s="21">
        <f>IF(OR($A108="",$B108="",$C108=""),"",B108*'MPTO_working_3-way'!$I107)</f>
        <v>3.5162710876534016</v>
      </c>
      <c r="G108" s="22">
        <f>IF(OR($A108="",$B108="",$C108=""),"",C108*'MPTO_working_3-way'!$I107)</f>
        <v>3.8793079256117178</v>
      </c>
      <c r="H108" s="17"/>
      <c r="I108" s="21"/>
      <c r="J108" s="22"/>
      <c r="K108" s="17"/>
      <c r="L108" s="21"/>
      <c r="M108" s="22"/>
      <c r="N108" s="23">
        <f t="shared" si="14"/>
        <v>44.841371633230892</v>
      </c>
      <c r="O108" s="24">
        <f t="shared" si="15"/>
        <v>28.439217997476817</v>
      </c>
      <c r="P108" s="24">
        <f t="shared" si="16"/>
        <v>25.777793853327914</v>
      </c>
      <c r="Q108" t="s">
        <v>147</v>
      </c>
      <c r="R108" t="s">
        <v>149</v>
      </c>
      <c r="S108" t="s">
        <v>273</v>
      </c>
      <c r="AD108" s="37"/>
      <c r="AE108" s="37"/>
      <c r="AH108" s="37"/>
      <c r="AI108" s="37"/>
      <c r="AJ108" t="s">
        <v>205</v>
      </c>
    </row>
    <row r="109" spans="1:36" s="36" customFormat="1" ht="15" x14ac:dyDescent="0.25">
      <c r="A109">
        <v>4.7</v>
      </c>
      <c r="B109">
        <v>3.99</v>
      </c>
      <c r="C109">
        <v>1.76</v>
      </c>
      <c r="D109" s="20">
        <f t="shared" si="7"/>
        <v>3.1574342044666803E-2</v>
      </c>
      <c r="E109" s="17">
        <f>IF(OR($A109="",$B109="",$C109=""),"",A109*'MPTO_working_3-way'!$I108)</f>
        <v>4.8399760045081885</v>
      </c>
      <c r="F109" s="21">
        <f>IF(OR($A109="",$B109="",$C109=""),"",B109*'MPTO_working_3-way'!$I108)</f>
        <v>4.1088306931888665</v>
      </c>
      <c r="G109" s="22">
        <f>IF(OR($A109="",$B109="",$C109=""),"",C109*'MPTO_working_3-way'!$I108)</f>
        <v>1.8124165463690236</v>
      </c>
      <c r="H109" s="17"/>
      <c r="I109" s="21"/>
      <c r="J109" s="22"/>
      <c r="K109" s="17"/>
      <c r="L109" s="21"/>
      <c r="M109" s="22"/>
      <c r="N109" s="23">
        <f t="shared" si="14"/>
        <v>20.661259458074824</v>
      </c>
      <c r="O109" s="24">
        <f t="shared" si="15"/>
        <v>24.337824424298663</v>
      </c>
      <c r="P109" s="24">
        <f t="shared" si="16"/>
        <v>55.174954234631635</v>
      </c>
      <c r="Q109" t="s">
        <v>151</v>
      </c>
      <c r="R109" t="s">
        <v>146</v>
      </c>
      <c r="S109" t="s">
        <v>273</v>
      </c>
      <c r="AD109" s="37"/>
      <c r="AE109" s="37"/>
      <c r="AH109" s="37"/>
      <c r="AI109" s="37"/>
      <c r="AJ109" t="s">
        <v>205</v>
      </c>
    </row>
    <row r="110" spans="1:36" s="36" customFormat="1" ht="15" x14ac:dyDescent="0.25">
      <c r="A110">
        <v>2.31</v>
      </c>
      <c r="B110">
        <v>3.18</v>
      </c>
      <c r="C110">
        <v>3.55</v>
      </c>
      <c r="D110" s="20">
        <f t="shared" si="7"/>
        <v>2.9055982550534765E-2</v>
      </c>
      <c r="E110" s="17">
        <f>IF(OR($A110="",$B110="",$C110=""),"",A110*'MPTO_working_3-way'!$I109)</f>
        <v>2.3734815926782318</v>
      </c>
      <c r="F110" s="21">
        <f>IF(OR($A110="",$B110="",$C110=""),"",B110*'MPTO_working_3-way'!$I109)</f>
        <v>3.2673902444661374</v>
      </c>
      <c r="G110" s="22">
        <f>IF(OR($A110="",$B110="",$C110=""),"",C110*'MPTO_working_3-way'!$I109)</f>
        <v>3.6475582917782345</v>
      </c>
      <c r="H110" s="17"/>
      <c r="I110" s="21"/>
      <c r="J110" s="22"/>
      <c r="K110" s="17"/>
      <c r="L110" s="21"/>
      <c r="M110" s="22"/>
      <c r="N110" s="23">
        <f t="shared" si="14"/>
        <v>42.132199511671878</v>
      </c>
      <c r="O110" s="24">
        <f t="shared" si="15"/>
        <v>30.605465683006933</v>
      </c>
      <c r="P110" s="24">
        <f t="shared" si="16"/>
        <v>27.415600245623118</v>
      </c>
      <c r="Q110" t="s">
        <v>148</v>
      </c>
      <c r="R110" t="s">
        <v>150</v>
      </c>
      <c r="S110" t="s">
        <v>273</v>
      </c>
      <c r="AD110" s="37"/>
      <c r="AE110" s="37"/>
      <c r="AH110" s="37"/>
      <c r="AI110" s="37"/>
      <c r="AJ110" t="s">
        <v>205</v>
      </c>
    </row>
    <row r="111" spans="1:36" s="36" customFormat="1" ht="15" x14ac:dyDescent="0.25">
      <c r="A111">
        <v>1.57</v>
      </c>
      <c r="B111">
        <v>4.13</v>
      </c>
      <c r="C111">
        <v>6.58</v>
      </c>
      <c r="D111" s="20">
        <f t="shared" si="7"/>
        <v>3.1049109655139961E-2</v>
      </c>
      <c r="E111" s="17">
        <f>IF(OR($A111="",$B111="",$C111=""),"",A111*'MPTO_working_3-way'!$I110)</f>
        <v>1.6195717170101269</v>
      </c>
      <c r="F111" s="21">
        <f>IF(OR($A111="",$B111="",$C111=""),"",B111*'MPTO_working_3-way'!$I110)</f>
        <v>4.2604020326444738</v>
      </c>
      <c r="G111" s="22">
        <f>IF(OR($A111="",$B111="",$C111=""),"",C111*'MPTO_working_3-way'!$I110)</f>
        <v>6.7877591706539073</v>
      </c>
      <c r="H111" s="17"/>
      <c r="I111" s="21"/>
      <c r="J111" s="22"/>
      <c r="K111" s="17"/>
      <c r="L111" s="21"/>
      <c r="M111" s="22"/>
      <c r="N111" s="23">
        <f t="shared" si="14"/>
        <v>61.74471864982236</v>
      </c>
      <c r="O111" s="24">
        <f t="shared" si="15"/>
        <v>23.471963263976054</v>
      </c>
      <c r="P111" s="24">
        <f t="shared" si="16"/>
        <v>14.732402474197738</v>
      </c>
      <c r="Q111" t="s">
        <v>152</v>
      </c>
      <c r="R111" t="s">
        <v>158</v>
      </c>
      <c r="S111" t="s">
        <v>273</v>
      </c>
      <c r="AD111" s="37"/>
      <c r="AE111" s="37"/>
      <c r="AH111" s="37"/>
      <c r="AI111" s="37"/>
      <c r="AJ111" t="s">
        <v>205</v>
      </c>
    </row>
    <row r="112" spans="1:36" s="36" customFormat="1" ht="15" x14ac:dyDescent="0.25">
      <c r="A112">
        <v>1.67</v>
      </c>
      <c r="B112">
        <v>4.0599999999999996</v>
      </c>
      <c r="C112">
        <v>5.36</v>
      </c>
      <c r="D112" s="20">
        <f t="shared" si="7"/>
        <v>3.16749781078971E-2</v>
      </c>
      <c r="E112" s="17">
        <f>IF(OR($A112="",$B112="",$C112=""),"",A112*'MPTO_working_3-way'!$I111)</f>
        <v>1.7185234908593929</v>
      </c>
      <c r="F112" s="21">
        <f>IF(OR($A112="",$B112="",$C112=""),"",B112*'MPTO_working_3-way'!$I111)</f>
        <v>4.1779672891551707</v>
      </c>
      <c r="G112" s="22">
        <f>IF(OR($A112="",$B112="",$C112=""),"",C112*'MPTO_working_3-way'!$I111)</f>
        <v>5.5157400664708662</v>
      </c>
      <c r="H112" s="17"/>
      <c r="I112" s="21"/>
      <c r="J112" s="22"/>
      <c r="K112" s="17"/>
      <c r="L112" s="21"/>
      <c r="M112" s="22"/>
      <c r="N112" s="23">
        <f t="shared" si="14"/>
        <v>58.189486807650425</v>
      </c>
      <c r="O112" s="24">
        <f t="shared" si="15"/>
        <v>23.935084475068034</v>
      </c>
      <c r="P112" s="24">
        <f t="shared" si="16"/>
        <v>18.129933389697054</v>
      </c>
      <c r="Q112" t="s">
        <v>169</v>
      </c>
      <c r="R112" t="s">
        <v>166</v>
      </c>
      <c r="S112" t="s">
        <v>273</v>
      </c>
      <c r="AD112" s="37"/>
      <c r="AE112" s="37"/>
      <c r="AH112" s="37"/>
      <c r="AI112" s="37"/>
      <c r="AJ112" t="s">
        <v>206</v>
      </c>
    </row>
    <row r="113" spans="1:36" s="36" customFormat="1" ht="15" x14ac:dyDescent="0.25">
      <c r="A113">
        <v>2.64</v>
      </c>
      <c r="B113">
        <v>3.21</v>
      </c>
      <c r="C113">
        <v>2.97</v>
      </c>
      <c r="D113" s="20">
        <f t="shared" si="7"/>
        <v>2.7014695238994246E-2</v>
      </c>
      <c r="E113" s="17">
        <f>IF(OR($A113="",$B113="",$C113=""),"",A113*'MPTO_working_3-way'!$I112)</f>
        <v>2.7219696494895698</v>
      </c>
      <c r="F113" s="21">
        <f>IF(OR($A113="",$B113="",$C113=""),"",B113*'MPTO_working_3-way'!$I112)</f>
        <v>3.3096676419929993</v>
      </c>
      <c r="G113" s="22">
        <f>IF(OR($A113="",$B113="",$C113=""),"",C113*'MPTO_working_3-way'!$I112)</f>
        <v>3.0622158556757659</v>
      </c>
      <c r="H113" s="17"/>
      <c r="I113" s="21"/>
      <c r="J113" s="22"/>
      <c r="K113" s="17"/>
      <c r="L113" s="21"/>
      <c r="M113" s="22"/>
      <c r="N113" s="23">
        <f t="shared" si="14"/>
        <v>36.738102505570644</v>
      </c>
      <c r="O113" s="24">
        <f t="shared" si="15"/>
        <v>30.214514210188941</v>
      </c>
      <c r="P113" s="24">
        <f t="shared" si="16"/>
        <v>32.65609111606279</v>
      </c>
      <c r="Q113" t="s">
        <v>76</v>
      </c>
      <c r="R113" t="s">
        <v>104</v>
      </c>
      <c r="S113" t="s">
        <v>273</v>
      </c>
      <c r="AD113" s="37"/>
      <c r="AE113" s="37"/>
      <c r="AH113" s="37"/>
      <c r="AI113" s="37"/>
      <c r="AJ113" t="s">
        <v>93</v>
      </c>
    </row>
    <row r="114" spans="1:36" s="36" customFormat="1" ht="15" x14ac:dyDescent="0.25">
      <c r="A114">
        <v>1.46</v>
      </c>
      <c r="B114">
        <v>4.54</v>
      </c>
      <c r="C114">
        <v>7.78</v>
      </c>
      <c r="D114" s="20">
        <f t="shared" si="7"/>
        <v>3.3730528400111703E-2</v>
      </c>
      <c r="E114" s="17">
        <f>IF(OR($A114="",$B114="",$C114=""),"",A114*'MPTO_working_3-way'!$I113)</f>
        <v>1.5062454680375297</v>
      </c>
      <c r="F114" s="21">
        <f>IF(OR($A114="",$B114="",$C114=""),"",B114*'MPTO_working_3-way'!$I113)</f>
        <v>4.6838044006098531</v>
      </c>
      <c r="G114" s="22">
        <f>IF(OR($A114="",$B114="",$C114=""),"",C114*'MPTO_working_3-way'!$I113)</f>
        <v>8.0264313296794398</v>
      </c>
      <c r="H114" s="17"/>
      <c r="I114" s="21"/>
      <c r="J114" s="22"/>
      <c r="K114" s="17"/>
      <c r="L114" s="21"/>
      <c r="M114" s="22"/>
      <c r="N114" s="23">
        <f t="shared" si="14"/>
        <v>66.390241246859233</v>
      </c>
      <c r="O114" s="24">
        <f t="shared" si="15"/>
        <v>21.350165687315965</v>
      </c>
      <c r="P114" s="24">
        <f t="shared" si="16"/>
        <v>12.458837046325769</v>
      </c>
      <c r="Q114" t="s">
        <v>103</v>
      </c>
      <c r="R114" t="s">
        <v>98</v>
      </c>
      <c r="S114" t="s">
        <v>273</v>
      </c>
      <c r="AD114" s="37"/>
      <c r="AE114" s="37"/>
      <c r="AH114" s="37"/>
      <c r="AI114" s="37"/>
      <c r="AJ114" t="s">
        <v>93</v>
      </c>
    </row>
    <row r="115" spans="1:36" s="36" customFormat="1" ht="15" x14ac:dyDescent="0.25">
      <c r="A115">
        <v>2.66</v>
      </c>
      <c r="B115">
        <v>2.88</v>
      </c>
      <c r="C115">
        <v>3.12</v>
      </c>
      <c r="D115" s="20">
        <f t="shared" si="7"/>
        <v>4.3674892359102824E-2</v>
      </c>
      <c r="E115" s="17">
        <f>IF(OR($A115="",$B115="",$C115=""),"",A115*'MPTO_working_3-way'!$I114)</f>
        <v>2.7318590893357246</v>
      </c>
      <c r="F115" s="21">
        <f>IF(OR($A115="",$B115="",$C115=""),"",B115*'MPTO_working_3-way'!$I114)</f>
        <v>2.9578023222883032</v>
      </c>
      <c r="G115" s="22">
        <f>IF(OR($A115="",$B115="",$C115=""),"",C115*'MPTO_working_3-way'!$I114)</f>
        <v>3.2042858491456623</v>
      </c>
      <c r="H115" s="17"/>
      <c r="I115" s="21"/>
      <c r="J115" s="22"/>
      <c r="K115" s="17"/>
      <c r="L115" s="21"/>
      <c r="M115" s="22"/>
      <c r="N115" s="23">
        <f t="shared" si="14"/>
        <v>36.605109095987771</v>
      </c>
      <c r="O115" s="24">
        <f t="shared" si="15"/>
        <v>33.808885484488705</v>
      </c>
      <c r="P115" s="24">
        <f t="shared" si="16"/>
        <v>31.208201985681878</v>
      </c>
      <c r="Q115" t="s">
        <v>84</v>
      </c>
      <c r="R115" t="s">
        <v>79</v>
      </c>
      <c r="S115" t="s">
        <v>273</v>
      </c>
      <c r="AD115" s="37"/>
      <c r="AE115" s="37"/>
      <c r="AH115" s="37"/>
      <c r="AI115" s="37"/>
      <c r="AJ115" t="s">
        <v>94</v>
      </c>
    </row>
    <row r="116" spans="1:36" s="36" customFormat="1" ht="15" x14ac:dyDescent="0.25">
      <c r="A116">
        <v>5.15</v>
      </c>
      <c r="B116">
        <v>3.38</v>
      </c>
      <c r="C116">
        <v>1.79</v>
      </c>
      <c r="D116" s="20">
        <f t="shared" si="7"/>
        <v>4.8691963324328791E-2</v>
      </c>
      <c r="E116" s="17">
        <f>IF(OR($A116="",$B116="",$C116=""),"",A116*'MPTO_working_3-way'!$I115)</f>
        <v>5.3237122212605756</v>
      </c>
      <c r="F116" s="21">
        <f>IF(OR($A116="",$B116="",$C116=""),"",B116*'MPTO_working_3-way'!$I115)</f>
        <v>3.4940091859923776</v>
      </c>
      <c r="G116" s="22">
        <f>IF(OR($A116="",$B116="",$C116=""),"",C116*'MPTO_working_3-way'!$I115)</f>
        <v>1.8503776458362</v>
      </c>
      <c r="H116" s="17"/>
      <c r="I116" s="21"/>
      <c r="J116" s="22"/>
      <c r="K116" s="17"/>
      <c r="L116" s="21"/>
      <c r="M116" s="22"/>
      <c r="N116" s="23">
        <f t="shared" si="14"/>
        <v>18.78388534989622</v>
      </c>
      <c r="O116" s="24">
        <f t="shared" si="15"/>
        <v>28.620417027208745</v>
      </c>
      <c r="P116" s="24">
        <f t="shared" si="16"/>
        <v>54.043022096070139</v>
      </c>
      <c r="Q116" t="s">
        <v>85</v>
      </c>
      <c r="R116" t="s">
        <v>86</v>
      </c>
      <c r="S116" t="s">
        <v>273</v>
      </c>
      <c r="AD116" s="37"/>
      <c r="AE116" s="37"/>
      <c r="AH116" s="37"/>
      <c r="AI116" s="37"/>
      <c r="AJ116" t="s">
        <v>94</v>
      </c>
    </row>
    <row r="117" spans="1:36" s="36" customFormat="1" ht="15" x14ac:dyDescent="0.25">
      <c r="A117">
        <v>3.39</v>
      </c>
      <c r="B117">
        <v>3.07</v>
      </c>
      <c r="C117">
        <v>2.4300000000000002</v>
      </c>
      <c r="D117" s="20">
        <f t="shared" si="7"/>
        <v>3.2240783505120385E-2</v>
      </c>
      <c r="E117" s="17">
        <f>IF(OR($A117="",$B117="",$C117=""),"",A117*'MPTO_working_3-way'!$I116)</f>
        <v>3.5380578850973587</v>
      </c>
      <c r="F117" s="21">
        <f>IF(OR($A117="",$B117="",$C117=""),"",B117*'MPTO_working_3-way'!$I116)</f>
        <v>3.2040819195424457</v>
      </c>
      <c r="G117" s="22">
        <f>IF(OR($A117="",$B117="",$C117=""),"",C117*'MPTO_working_3-way'!$I116)</f>
        <v>2.5361299884326201</v>
      </c>
      <c r="H117" s="17"/>
      <c r="I117" s="21"/>
      <c r="J117" s="22"/>
      <c r="K117" s="17"/>
      <c r="L117" s="21"/>
      <c r="M117" s="22"/>
      <c r="N117" s="23">
        <f t="shared" si="14"/>
        <v>28.264093818591736</v>
      </c>
      <c r="O117" s="24">
        <f t="shared" si="15"/>
        <v>31.210188288282083</v>
      </c>
      <c r="P117" s="24">
        <f t="shared" si="16"/>
        <v>39.430155574084765</v>
      </c>
      <c r="Q117" t="s">
        <v>187</v>
      </c>
      <c r="R117" t="s">
        <v>175</v>
      </c>
      <c r="S117" t="s">
        <v>276</v>
      </c>
      <c r="AD117" s="37"/>
      <c r="AE117" s="37"/>
      <c r="AH117" s="37"/>
      <c r="AI117" s="37"/>
      <c r="AJ117" t="s">
        <v>207</v>
      </c>
    </row>
    <row r="118" spans="1:36" s="36" customFormat="1" ht="15" x14ac:dyDescent="0.25">
      <c r="A118">
        <v>2.54</v>
      </c>
      <c r="B118">
        <v>3.32</v>
      </c>
      <c r="C118">
        <v>2.86</v>
      </c>
      <c r="D118" s="20">
        <f t="shared" si="7"/>
        <v>4.4555956329032753E-2</v>
      </c>
      <c r="E118" s="17">
        <f>IF(OR($A118="",$B118="",$C118=""),"",A118*'MPTO_working_3-way'!$I117)</f>
        <v>2.6636775868437952</v>
      </c>
      <c r="F118" s="21">
        <f>IF(OR($A118="",$B118="",$C118=""),"",B118*'MPTO_working_3-way'!$I117)</f>
        <v>3.4816573182367714</v>
      </c>
      <c r="G118" s="22">
        <f>IF(OR($A118="",$B118="",$C118=""),"",C118*'MPTO_working_3-way'!$I117)</f>
        <v>2.9992590151075804</v>
      </c>
      <c r="H118" s="17"/>
      <c r="I118" s="21"/>
      <c r="J118" s="22"/>
      <c r="K118" s="17"/>
      <c r="L118" s="21"/>
      <c r="M118" s="22"/>
      <c r="N118" s="23">
        <f t="shared" si="14"/>
        <v>37.542081103926137</v>
      </c>
      <c r="O118" s="24">
        <f t="shared" si="15"/>
        <v>28.721953615654332</v>
      </c>
      <c r="P118" s="24">
        <f t="shared" si="16"/>
        <v>33.341568532857472</v>
      </c>
      <c r="Q118" t="s">
        <v>157</v>
      </c>
      <c r="R118" t="s">
        <v>189</v>
      </c>
      <c r="S118" t="s">
        <v>276</v>
      </c>
      <c r="AD118" s="37"/>
      <c r="AE118" s="37"/>
      <c r="AH118" s="37"/>
      <c r="AI118" s="37"/>
      <c r="AJ118" t="s">
        <v>207</v>
      </c>
    </row>
    <row r="119" spans="1:36" s="36" customFormat="1" ht="15" x14ac:dyDescent="0.25">
      <c r="A119">
        <v>2.87</v>
      </c>
      <c r="B119">
        <v>3.04</v>
      </c>
      <c r="C119">
        <v>2.73</v>
      </c>
      <c r="D119" s="20">
        <f t="shared" si="7"/>
        <v>4.367979047054793E-2</v>
      </c>
      <c r="E119" s="17">
        <f>IF(OR($A119="",$B119="",$C119=""),"",A119*'MPTO_working_3-way'!$I118)</f>
        <v>2.9625310486596956</v>
      </c>
      <c r="F119" s="21">
        <f>IF(OR($A119="",$B119="",$C119=""),"",B119*'MPTO_working_3-way'!$I118)</f>
        <v>3.1380119818555658</v>
      </c>
      <c r="G119" s="22">
        <f>IF(OR($A119="",$B119="",$C119=""),"",C119*'MPTO_working_3-way'!$I118)</f>
        <v>2.8180173389689784</v>
      </c>
      <c r="H119" s="17"/>
      <c r="I119" s="21"/>
      <c r="J119" s="22"/>
      <c r="K119" s="17"/>
      <c r="L119" s="21"/>
      <c r="M119" s="22"/>
      <c r="N119" s="23">
        <f t="shared" si="14"/>
        <v>33.754920491125944</v>
      </c>
      <c r="O119" s="24">
        <f t="shared" si="15"/>
        <v>31.867309805766929</v>
      </c>
      <c r="P119" s="24">
        <f t="shared" si="16"/>
        <v>35.485942054773432</v>
      </c>
      <c r="Q119" t="s">
        <v>195</v>
      </c>
      <c r="R119" t="s">
        <v>260</v>
      </c>
      <c r="S119" t="s">
        <v>276</v>
      </c>
      <c r="AD119" s="37"/>
      <c r="AE119" s="37"/>
      <c r="AH119" s="37"/>
      <c r="AI119" s="37"/>
      <c r="AJ119" t="s">
        <v>207</v>
      </c>
    </row>
    <row r="120" spans="1:36" s="36" customFormat="1" ht="15" x14ac:dyDescent="0.25">
      <c r="A120">
        <v>2.4300000000000002</v>
      </c>
      <c r="B120">
        <v>3.07</v>
      </c>
      <c r="C120">
        <v>3.26</v>
      </c>
      <c r="D120" s="20">
        <f t="shared" si="7"/>
        <v>4.4003999025326035E-2</v>
      </c>
      <c r="E120" s="17">
        <f>IF(OR($A120="",$B120="",$C120=""),"",A120*'MPTO_working_3-way'!$I119)</f>
        <v>2.5382709738795497</v>
      </c>
      <c r="F120" s="21">
        <f>IF(OR($A120="",$B120="",$C120=""),"",B120*'MPTO_working_3-way'!$I119)</f>
        <v>3.2067867859301304</v>
      </c>
      <c r="G120" s="22">
        <f>IF(OR($A120="",$B120="",$C120=""),"",C120*'MPTO_working_3-way'!$I119)</f>
        <v>3.4052524176326466</v>
      </c>
      <c r="H120" s="17"/>
      <c r="I120" s="21"/>
      <c r="J120" s="22"/>
      <c r="K120" s="17"/>
      <c r="L120" s="21"/>
      <c r="M120" s="22"/>
      <c r="N120" s="23">
        <f t="shared" si="14"/>
        <v>39.39689695429081</v>
      </c>
      <c r="O120" s="24">
        <f t="shared" si="15"/>
        <v>31.183863061539636</v>
      </c>
      <c r="P120" s="24">
        <f t="shared" si="16"/>
        <v>29.366398649977508</v>
      </c>
      <c r="Q120" t="s">
        <v>201</v>
      </c>
      <c r="R120" t="s">
        <v>199</v>
      </c>
      <c r="S120" t="s">
        <v>276</v>
      </c>
      <c r="AD120" s="37"/>
      <c r="AE120" s="37"/>
      <c r="AH120" s="37"/>
      <c r="AI120" s="37"/>
      <c r="AJ120" t="s">
        <v>207</v>
      </c>
    </row>
    <row r="121" spans="1:36" s="36" customFormat="1" ht="15" x14ac:dyDescent="0.25">
      <c r="A121">
        <v>2.71</v>
      </c>
      <c r="B121">
        <v>2.96</v>
      </c>
      <c r="C121">
        <v>2.96</v>
      </c>
      <c r="D121" s="20">
        <f t="shared" si="7"/>
        <v>4.4679365712576136E-2</v>
      </c>
      <c r="E121" s="17">
        <f>IF(OR($A121="",$B121="",$C121=""),"",A121*'MPTO_working_3-way'!$I120)</f>
        <v>2.8283722321751847</v>
      </c>
      <c r="F121" s="21">
        <f>IF(OR($A121="",$B121="",$C121=""),"",B121*'MPTO_working_3-way'!$I120)</f>
        <v>3.0892921797928219</v>
      </c>
      <c r="G121" s="22">
        <f>IF(OR($A121="",$B121="",$C121=""),"",C121*'MPTO_working_3-way'!$I120)</f>
        <v>3.0892921797928219</v>
      </c>
      <c r="H121" s="17"/>
      <c r="I121" s="21"/>
      <c r="J121" s="22"/>
      <c r="K121" s="17"/>
      <c r="L121" s="21"/>
      <c r="M121" s="22"/>
      <c r="N121" s="23">
        <f t="shared" si="14"/>
        <v>35.356025229781771</v>
      </c>
      <c r="O121" s="24">
        <f t="shared" si="15"/>
        <v>32.369874450239386</v>
      </c>
      <c r="P121" s="24">
        <f t="shared" si="16"/>
        <v>32.369874450239386</v>
      </c>
      <c r="Q121" t="s">
        <v>173</v>
      </c>
      <c r="R121" t="s">
        <v>202</v>
      </c>
      <c r="S121" t="s">
        <v>276</v>
      </c>
      <c r="AD121" s="37"/>
      <c r="AE121" s="37"/>
      <c r="AH121" s="37"/>
      <c r="AI121" s="37"/>
      <c r="AJ121" t="s">
        <v>207</v>
      </c>
    </row>
    <row r="122" spans="1:36" s="36" customFormat="1" ht="15" x14ac:dyDescent="0.25">
      <c r="A122">
        <v>1.83</v>
      </c>
      <c r="B122">
        <v>3.78</v>
      </c>
      <c r="C122">
        <v>4.59</v>
      </c>
      <c r="D122" s="20">
        <f t="shared" si="7"/>
        <v>2.8863275729235305E-2</v>
      </c>
      <c r="E122" s="17">
        <f>IF(OR($A122="",$B122="",$C122=""),"",A122*'MPTO_working_3-way'!$I121)</f>
        <v>1.9105273182163467</v>
      </c>
      <c r="F122" s="21">
        <f>IF(OR($A122="",$B122="",$C122=""),"",B122*'MPTO_working_3-way'!$I121)</f>
        <v>3.9463351163157321</v>
      </c>
      <c r="G122" s="22">
        <f>IF(OR($A122="",$B122="",$C122=""),"",C122*'MPTO_working_3-way'!$I121)</f>
        <v>4.7919783555262461</v>
      </c>
      <c r="H122" s="17"/>
      <c r="I122" s="21"/>
      <c r="J122" s="22"/>
      <c r="K122" s="17"/>
      <c r="L122" s="21"/>
      <c r="M122" s="22"/>
      <c r="N122" s="23">
        <f t="shared" si="14"/>
        <v>52.341570333241407</v>
      </c>
      <c r="O122" s="24">
        <f t="shared" si="15"/>
        <v>25.339966589902591</v>
      </c>
      <c r="P122" s="24">
        <f t="shared" si="16"/>
        <v>20.868207779919778</v>
      </c>
      <c r="Q122" t="s">
        <v>139</v>
      </c>
      <c r="R122" t="s">
        <v>135</v>
      </c>
      <c r="S122" t="s">
        <v>276</v>
      </c>
      <c r="AD122" s="37"/>
      <c r="AE122" s="37"/>
      <c r="AH122" s="37"/>
      <c r="AI122" s="37"/>
      <c r="AJ122" t="s">
        <v>143</v>
      </c>
    </row>
    <row r="123" spans="1:36" s="36" customFormat="1" ht="15" x14ac:dyDescent="0.25">
      <c r="A123">
        <v>2.59</v>
      </c>
      <c r="B123">
        <v>3.54</v>
      </c>
      <c r="C123">
        <v>2.79</v>
      </c>
      <c r="D123" s="20">
        <f t="shared" si="7"/>
        <v>2.7009200874701156E-2</v>
      </c>
      <c r="E123" s="17">
        <f>IF(OR($A123="",$B123="",$C123=""),"",A123*'MPTO_working_3-way'!$I122)</f>
        <v>2.7057195571955721</v>
      </c>
      <c r="F123" s="21">
        <f>IF(OR($A123="",$B123="",$C123=""),"",B123*'MPTO_working_3-way'!$I122)</f>
        <v>3.6981649546225195</v>
      </c>
      <c r="G123" s="22">
        <f>IF(OR($A123="",$B123="",$C123=""),"",C123*'MPTO_working_3-way'!$I122)</f>
        <v>2.9146554303380876</v>
      </c>
      <c r="H123" s="17"/>
      <c r="I123" s="21"/>
      <c r="J123" s="22"/>
      <c r="K123" s="17"/>
      <c r="L123" s="21"/>
      <c r="M123" s="22"/>
      <c r="N123" s="23">
        <f t="shared" si="14"/>
        <v>36.95874531196727</v>
      </c>
      <c r="O123" s="24">
        <f t="shared" si="15"/>
        <v>27.040437954235934</v>
      </c>
      <c r="P123" s="24">
        <f t="shared" si="16"/>
        <v>34.309372888170323</v>
      </c>
      <c r="Q123" t="s">
        <v>137</v>
      </c>
      <c r="R123" t="s">
        <v>141</v>
      </c>
      <c r="S123" t="s">
        <v>276</v>
      </c>
      <c r="AD123" s="37"/>
      <c r="AE123" s="37"/>
      <c r="AH123" s="37"/>
      <c r="AI123" s="37"/>
      <c r="AJ123" t="s">
        <v>143</v>
      </c>
    </row>
    <row r="124" spans="1:36" s="36" customFormat="1" ht="15" x14ac:dyDescent="0.25">
      <c r="A124">
        <v>2.93</v>
      </c>
      <c r="B124">
        <v>3.37</v>
      </c>
      <c r="C124">
        <v>2.57</v>
      </c>
      <c r="D124" s="20">
        <f t="shared" si="7"/>
        <v>2.7137891737914144E-2</v>
      </c>
      <c r="E124" s="17">
        <f>IF(OR($A124="",$B124="",$C124=""),"",A124*'MPTO_working_3-way'!$I123)</f>
        <v>3.0145693978866595</v>
      </c>
      <c r="F124" s="21">
        <f>IF(OR($A124="",$B124="",$C124=""),"",B124*'MPTO_working_3-way'!$I123)</f>
        <v>3.4672692392075231</v>
      </c>
      <c r="G124" s="22">
        <f>IF(OR($A124="",$B124="",$C124=""),"",C124*'MPTO_working_3-way'!$I123)</f>
        <v>2.6441786186241347</v>
      </c>
      <c r="H124" s="17"/>
      <c r="I124" s="21"/>
      <c r="J124" s="22"/>
      <c r="K124" s="17"/>
      <c r="L124" s="21"/>
      <c r="M124" s="22"/>
      <c r="N124" s="23">
        <f t="shared" si="14"/>
        <v>33.172233510399273</v>
      </c>
      <c r="O124" s="24">
        <f t="shared" si="15"/>
        <v>28.841140707854557</v>
      </c>
      <c r="P124" s="24">
        <f t="shared" si="16"/>
        <v>37.81892769862641</v>
      </c>
      <c r="Q124" t="s">
        <v>162</v>
      </c>
      <c r="R124" t="s">
        <v>160</v>
      </c>
      <c r="S124" t="s">
        <v>276</v>
      </c>
      <c r="AD124" s="37"/>
      <c r="AE124" s="37"/>
      <c r="AH124" s="37"/>
      <c r="AI124" s="37"/>
      <c r="AJ124" t="s">
        <v>206</v>
      </c>
    </row>
    <row r="125" spans="1:36" s="36" customFormat="1" ht="15" x14ac:dyDescent="0.25">
      <c r="A125">
        <v>3.66</v>
      </c>
      <c r="B125">
        <v>3.37</v>
      </c>
      <c r="C125">
        <v>2.1800000000000002</v>
      </c>
      <c r="D125" s="20">
        <f t="shared" si="7"/>
        <v>2.8675545090632415E-2</v>
      </c>
      <c r="E125" s="17">
        <f>IF(OR($A125="",$B125="",$C125=""),"",A125*'MPTO_working_3-way'!$I124)</f>
        <v>3.7588536752014066</v>
      </c>
      <c r="F125" s="21">
        <f>IF(OR($A125="",$B125="",$C125=""),"",B125*'MPTO_working_3-way'!$I124)</f>
        <v>3.461021006947743</v>
      </c>
      <c r="G125" s="22">
        <f>IF(OR($A125="",$B125="",$C125=""),"",C125*'MPTO_working_3-way'!$I124)</f>
        <v>2.2388800579068486</v>
      </c>
      <c r="H125" s="17"/>
      <c r="I125" s="21"/>
      <c r="J125" s="22"/>
      <c r="K125" s="17"/>
      <c r="L125" s="21"/>
      <c r="M125" s="22"/>
      <c r="N125" s="23">
        <f t="shared" si="14"/>
        <v>26.603855494492429</v>
      </c>
      <c r="O125" s="24">
        <f t="shared" si="15"/>
        <v>28.893208044463591</v>
      </c>
      <c r="P125" s="24">
        <f t="shared" si="16"/>
        <v>44.665188582496462</v>
      </c>
      <c r="Q125" t="s">
        <v>163</v>
      </c>
      <c r="R125" t="s">
        <v>262</v>
      </c>
      <c r="S125" t="s">
        <v>276</v>
      </c>
      <c r="AD125" s="37"/>
      <c r="AE125" s="37"/>
      <c r="AH125" s="37"/>
      <c r="AI125" s="37"/>
      <c r="AJ125" t="s">
        <v>206</v>
      </c>
    </row>
    <row r="126" spans="1:36" s="36" customFormat="1" ht="15" x14ac:dyDescent="0.25">
      <c r="A126">
        <v>3.55</v>
      </c>
      <c r="B126">
        <v>3.54</v>
      </c>
      <c r="C126">
        <v>2.15</v>
      </c>
      <c r="D126" s="20">
        <f t="shared" si="7"/>
        <v>2.9292295621052622E-2</v>
      </c>
      <c r="E126" s="17">
        <f>IF(OR($A126="",$B126="",$C126=""),"",A126*'MPTO_working_3-way'!$I125)</f>
        <v>3.6463395156695952</v>
      </c>
      <c r="F126" s="21">
        <f>IF(OR($A126="",$B126="",$C126=""),"",B126*'MPTO_working_3-way'!$I125)</f>
        <v>3.6360681367522161</v>
      </c>
      <c r="G126" s="22">
        <f>IF(OR($A126="",$B126="",$C126=""),"",C126*'MPTO_working_3-way'!$I125)</f>
        <v>2.2083464672365154</v>
      </c>
      <c r="H126" s="17"/>
      <c r="I126" s="21"/>
      <c r="J126" s="22"/>
      <c r="K126" s="17"/>
      <c r="L126" s="21"/>
      <c r="M126" s="22"/>
      <c r="N126" s="23">
        <f t="shared" si="14"/>
        <v>27.424763813206383</v>
      </c>
      <c r="O126" s="24">
        <f t="shared" si="15"/>
        <v>27.502234897424476</v>
      </c>
      <c r="P126" s="24">
        <f t="shared" si="16"/>
        <v>45.282749552038446</v>
      </c>
      <c r="Q126" t="s">
        <v>165</v>
      </c>
      <c r="R126" t="s">
        <v>154</v>
      </c>
      <c r="S126" t="s">
        <v>276</v>
      </c>
      <c r="AD126" s="37"/>
      <c r="AE126" s="37"/>
      <c r="AH126" s="37"/>
      <c r="AI126" s="37"/>
      <c r="AJ126" t="s">
        <v>206</v>
      </c>
    </row>
    <row r="127" spans="1:36" s="36" customFormat="1" ht="15" x14ac:dyDescent="0.25">
      <c r="A127">
        <v>2.94</v>
      </c>
      <c r="B127">
        <v>3.33</v>
      </c>
      <c r="C127">
        <v>2.58</v>
      </c>
      <c r="D127" s="20">
        <f t="shared" si="7"/>
        <v>2.8033253946875281E-2</v>
      </c>
      <c r="E127" s="17">
        <f>IF(OR($A127="",$B127="",$C127=""),"",A127*'MPTO_working_3-way'!$I126)</f>
        <v>3.024306102566459</v>
      </c>
      <c r="F127" s="21">
        <f>IF(OR($A127="",$B127="",$C127=""),"",B127*'MPTO_working_3-way'!$I126)</f>
        <v>3.425489565151806</v>
      </c>
      <c r="G127" s="22">
        <f>IF(OR($A127="",$B127="",$C127=""),"",C127*'MPTO_working_3-way'!$I126)</f>
        <v>2.6539829063338316</v>
      </c>
      <c r="H127" s="17"/>
      <c r="I127" s="21"/>
      <c r="J127" s="22"/>
      <c r="K127" s="17"/>
      <c r="L127" s="21"/>
      <c r="M127" s="22"/>
      <c r="N127" s="23">
        <f t="shared" si="14"/>
        <v>33.065436040068469</v>
      </c>
      <c r="O127" s="24">
        <f t="shared" si="15"/>
        <v>29.192907494835218</v>
      </c>
      <c r="P127" s="24">
        <f t="shared" si="16"/>
        <v>37.679217813101275</v>
      </c>
      <c r="Q127" t="s">
        <v>167</v>
      </c>
      <c r="R127" t="s">
        <v>274</v>
      </c>
      <c r="S127" t="s">
        <v>276</v>
      </c>
      <c r="AD127" s="37"/>
      <c r="AE127" s="37"/>
      <c r="AH127" s="37"/>
      <c r="AI127" s="37"/>
      <c r="AJ127" t="s">
        <v>206</v>
      </c>
    </row>
    <row r="128" spans="1:36" s="36" customFormat="1" ht="15" x14ac:dyDescent="0.25">
      <c r="A128">
        <v>1.71</v>
      </c>
      <c r="B128">
        <v>3.8</v>
      </c>
      <c r="C128">
        <v>5.47</v>
      </c>
      <c r="D128" s="20">
        <f t="shared" si="7"/>
        <v>3.0768572864213972E-2</v>
      </c>
      <c r="E128" s="17">
        <f>IF(OR($A128="",$B128="",$C128=""),"",A128*'MPTO_working_3-way'!$I127)</f>
        <v>1.7600898255119999</v>
      </c>
      <c r="F128" s="21">
        <f>IF(OR($A128="",$B128="",$C128=""),"",B128*'MPTO_working_3-way'!$I127)</f>
        <v>3.9113107233599997</v>
      </c>
      <c r="G128" s="22">
        <f>IF(OR($A128="",$B128="",$C128=""),"",C128*'MPTO_working_3-way'!$I127)</f>
        <v>5.6302288570471575</v>
      </c>
      <c r="H128" s="17"/>
      <c r="I128" s="21"/>
      <c r="J128" s="22"/>
      <c r="K128" s="17"/>
      <c r="L128" s="21"/>
      <c r="M128" s="22"/>
      <c r="N128" s="23">
        <f t="shared" si="14"/>
        <v>56.815282123973745</v>
      </c>
      <c r="O128" s="24">
        <f t="shared" si="15"/>
        <v>25.566876955788189</v>
      </c>
      <c r="P128" s="24">
        <f t="shared" si="16"/>
        <v>17.761267355026529</v>
      </c>
      <c r="Q128" t="s">
        <v>275</v>
      </c>
      <c r="R128" t="s">
        <v>171</v>
      </c>
      <c r="S128" t="s">
        <v>276</v>
      </c>
      <c r="AD128" s="37"/>
      <c r="AE128" s="37"/>
      <c r="AH128" s="37"/>
      <c r="AI128" s="37"/>
      <c r="AJ128" t="s">
        <v>206</v>
      </c>
    </row>
    <row r="129" spans="1:36" s="36" customFormat="1" ht="15" x14ac:dyDescent="0.25">
      <c r="A129">
        <v>1.81</v>
      </c>
      <c r="B129">
        <v>3.74</v>
      </c>
      <c r="C129">
        <v>4.7699999999999996</v>
      </c>
      <c r="D129" s="20">
        <f t="shared" si="7"/>
        <v>2.950947285970984E-2</v>
      </c>
      <c r="E129" s="17">
        <f>IF(OR($A129="",$B129="",$C129=""),"",A129*'MPTO_working_3-way'!$I128)</f>
        <v>1.8607401896438442</v>
      </c>
      <c r="F129" s="21">
        <f>IF(OR($A129="",$B129="",$C129=""),"",B129*'MPTO_working_3-way'!$I128)</f>
        <v>3.8448443697613137</v>
      </c>
      <c r="G129" s="22">
        <f>IF(OR($A129="",$B129="",$C129=""),"",C129*'MPTO_working_3-way'!$I128)</f>
        <v>4.9037186213265951</v>
      </c>
      <c r="H129" s="17"/>
      <c r="I129" s="21"/>
      <c r="J129" s="22"/>
      <c r="K129" s="17"/>
      <c r="L129" s="21"/>
      <c r="M129" s="22"/>
      <c r="N129" s="23">
        <f t="shared" si="14"/>
        <v>53.742054133382553</v>
      </c>
      <c r="O129" s="24">
        <f t="shared" si="15"/>
        <v>26.008855075246633</v>
      </c>
      <c r="P129" s="24">
        <f t="shared" si="16"/>
        <v>20.392687207845373</v>
      </c>
      <c r="Q129" t="s">
        <v>164</v>
      </c>
      <c r="R129" t="s">
        <v>161</v>
      </c>
      <c r="S129" t="s">
        <v>276</v>
      </c>
      <c r="AD129" s="37"/>
      <c r="AE129" s="37"/>
      <c r="AH129" s="37"/>
      <c r="AI129" s="37"/>
      <c r="AJ129" t="s">
        <v>206</v>
      </c>
    </row>
    <row r="130" spans="1:36" s="36" customFormat="1" ht="15" x14ac:dyDescent="0.25">
      <c r="A130">
        <v>2.5</v>
      </c>
      <c r="B130">
        <v>3.63</v>
      </c>
      <c r="C130">
        <v>2.85</v>
      </c>
      <c r="D130" s="20">
        <f t="shared" si="7"/>
        <v>2.6359286646367996E-2</v>
      </c>
      <c r="E130" s="17">
        <f>IF(OR($A130="",$B130="",$C130=""),"",A130*'MPTO_working_3-way'!$I129)</f>
        <v>2.5769214321605349</v>
      </c>
      <c r="F130" s="21">
        <f>IF(OR($A130="",$B130="",$C130=""),"",B130*'MPTO_working_3-way'!$I129)</f>
        <v>3.7416899194970967</v>
      </c>
      <c r="G130" s="22">
        <f>IF(OR($A130="",$B130="",$C130=""),"",C130*'MPTO_working_3-way'!$I129)</f>
        <v>2.9376904326630098</v>
      </c>
      <c r="H130" s="17"/>
      <c r="I130" s="21"/>
      <c r="J130" s="22"/>
      <c r="K130" s="17"/>
      <c r="L130" s="21"/>
      <c r="M130" s="22"/>
      <c r="N130" s="23">
        <f t="shared" si="14"/>
        <v>38.805994917803254</v>
      </c>
      <c r="O130" s="24">
        <f t="shared" si="15"/>
        <v>26.725891816668906</v>
      </c>
      <c r="P130" s="24">
        <f t="shared" si="16"/>
        <v>34.040346419125662</v>
      </c>
      <c r="Q130" t="s">
        <v>170</v>
      </c>
      <c r="R130" t="s">
        <v>168</v>
      </c>
      <c r="S130" t="s">
        <v>276</v>
      </c>
      <c r="AD130" s="37"/>
      <c r="AE130" s="37"/>
      <c r="AH130" s="37"/>
      <c r="AI130" s="37"/>
      <c r="AJ130" t="s">
        <v>206</v>
      </c>
    </row>
    <row r="131" spans="1:36" s="36" customFormat="1" ht="15" x14ac:dyDescent="0.25">
      <c r="A131">
        <v>2.19</v>
      </c>
      <c r="B131">
        <v>3.3</v>
      </c>
      <c r="C131">
        <v>3.73</v>
      </c>
      <c r="D131" s="20">
        <f t="shared" si="7"/>
        <v>2.7747822341821493E-2</v>
      </c>
      <c r="E131" s="17">
        <f>IF(OR($A131="",$B131="",$C131=""),"",A131*'MPTO_working_3-way'!$I130)</f>
        <v>2.2546257455627643</v>
      </c>
      <c r="F131" s="21">
        <f>IF(OR($A131="",$B131="",$C131=""),"",B131*'MPTO_working_3-way'!$I130)</f>
        <v>3.3973812604370424</v>
      </c>
      <c r="G131" s="22">
        <f>IF(OR($A131="",$B131="",$C131=""),"",C131*'MPTO_working_3-way'!$I130)</f>
        <v>3.8400703337667177</v>
      </c>
      <c r="H131" s="17"/>
      <c r="I131" s="21"/>
      <c r="J131" s="22"/>
      <c r="K131" s="17"/>
      <c r="L131" s="21"/>
      <c r="M131" s="22"/>
      <c r="N131" s="23">
        <f t="shared" si="14"/>
        <v>44.353259159222262</v>
      </c>
      <c r="O131" s="24">
        <f t="shared" si="15"/>
        <v>29.434435623847499</v>
      </c>
      <c r="P131" s="24">
        <f t="shared" si="16"/>
        <v>26.041189694020577</v>
      </c>
      <c r="Q131" t="s">
        <v>131</v>
      </c>
      <c r="R131" t="s">
        <v>128</v>
      </c>
      <c r="S131" t="s">
        <v>276</v>
      </c>
      <c r="AD131" s="37"/>
      <c r="AE131" s="37"/>
      <c r="AH131" s="37"/>
      <c r="AI131" s="37"/>
      <c r="AJ131" t="s">
        <v>130</v>
      </c>
    </row>
    <row r="132" spans="1:36" s="36" customFormat="1" ht="15" x14ac:dyDescent="0.25">
      <c r="A132">
        <v>2.15</v>
      </c>
      <c r="B132">
        <v>3.42</v>
      </c>
      <c r="C132">
        <v>3.71</v>
      </c>
      <c r="D132" s="20">
        <f t="shared" ref="D132:D195" si="17">IF(OR($A132="",$B132="",$C132=""),"",(1/A132)+(1/B132)+(1/C132)-1)</f>
        <v>2.70557188642222E-2</v>
      </c>
      <c r="E132" s="17">
        <f>IF(OR($A132="",$B132="",$C132=""),"",A132*'MPTO_working_3-way'!$I131)</f>
        <v>2.206672466289691</v>
      </c>
      <c r="F132" s="21">
        <f>IF(OR($A132="",$B132="",$C132=""),"",B132*'MPTO_working_3-way'!$I131)</f>
        <v>3.5101487603305785</v>
      </c>
      <c r="G132" s="22">
        <f>IF(OR($A132="",$B132="",$C132=""),"",C132*'MPTO_working_3-way'!$I131)</f>
        <v>3.807792953458025</v>
      </c>
      <c r="H132" s="17"/>
      <c r="I132" s="21"/>
      <c r="J132" s="22"/>
      <c r="K132" s="17"/>
      <c r="L132" s="21"/>
      <c r="M132" s="22"/>
      <c r="N132" s="23">
        <f t="shared" si="14"/>
        <v>45.317101440133726</v>
      </c>
      <c r="O132" s="24">
        <f t="shared" si="15"/>
        <v>28.488821080785819</v>
      </c>
      <c r="P132" s="24">
        <f t="shared" si="16"/>
        <v>26.261932101425206</v>
      </c>
      <c r="Q132" t="s">
        <v>126</v>
      </c>
      <c r="R132" t="s">
        <v>129</v>
      </c>
      <c r="S132" t="s">
        <v>276</v>
      </c>
      <c r="AD132" s="37"/>
      <c r="AE132" s="37"/>
      <c r="AH132" s="37"/>
      <c r="AI132" s="37"/>
      <c r="AJ132" t="s">
        <v>130</v>
      </c>
    </row>
    <row r="133" spans="1:36" s="36" customFormat="1" ht="15" x14ac:dyDescent="0.25">
      <c r="A133">
        <v>2.41</v>
      </c>
      <c r="B133">
        <v>3.51</v>
      </c>
      <c r="C133">
        <v>2.95</v>
      </c>
      <c r="D133" s="20">
        <f t="shared" si="17"/>
        <v>3.8821095083842128E-2</v>
      </c>
      <c r="E133" s="17">
        <f>IF(OR($A133="",$B133="",$C133=""),"",A133*'MPTO_working_3-way'!$I132)</f>
        <v>2.47687225184379</v>
      </c>
      <c r="F133" s="21">
        <f>IF(OR($A133="",$B133="",$C133=""),"",B133*'MPTO_working_3-way'!$I132)</f>
        <v>3.6073948564197931</v>
      </c>
      <c r="G133" s="22">
        <f>IF(OR($A133="",$B133="",$C133=""),"",C133*'MPTO_working_3-way'!$I132)</f>
        <v>3.0318560759083737</v>
      </c>
      <c r="H133" s="17"/>
      <c r="I133" s="21"/>
      <c r="J133" s="22"/>
      <c r="K133" s="17"/>
      <c r="L133" s="21"/>
      <c r="M133" s="22"/>
      <c r="N133" s="23">
        <f t="shared" si="14"/>
        <v>40.373499249127505</v>
      </c>
      <c r="O133" s="24">
        <f t="shared" si="15"/>
        <v>27.720835666779859</v>
      </c>
      <c r="P133" s="24">
        <f t="shared" si="16"/>
        <v>32.983095996744836</v>
      </c>
      <c r="Q133" t="s">
        <v>100</v>
      </c>
      <c r="R133" t="s">
        <v>105</v>
      </c>
      <c r="S133" t="s">
        <v>276</v>
      </c>
      <c r="AD133" s="37"/>
      <c r="AE133" s="37"/>
      <c r="AH133" s="37"/>
      <c r="AI133" s="37"/>
      <c r="AJ133" t="s">
        <v>93</v>
      </c>
    </row>
    <row r="134" spans="1:36" s="36" customFormat="1" ht="15" x14ac:dyDescent="0.25">
      <c r="A134">
        <v>1.84</v>
      </c>
      <c r="B134">
        <v>3.56</v>
      </c>
      <c r="C134">
        <v>4.62</v>
      </c>
      <c r="D134" s="20">
        <f t="shared" si="17"/>
        <v>4.0827353724276039E-2</v>
      </c>
      <c r="E134" s="17">
        <f>IF(OR($A134="",$B134="",$C134=""),"",A134*'MPTO_working_3-way'!$I133)</f>
        <v>1.889782522710169</v>
      </c>
      <c r="F134" s="21">
        <f>IF(OR($A134="",$B134="",$C134=""),"",B134*'MPTO_working_3-way'!$I133)</f>
        <v>3.6563183591566313</v>
      </c>
      <c r="G134" s="22">
        <f>IF(OR($A134="",$B134="",$C134=""),"",C134*'MPTO_working_3-way'!$I133)</f>
        <v>4.7449974211527071</v>
      </c>
      <c r="H134" s="17"/>
      <c r="I134" s="21"/>
      <c r="J134" s="22"/>
      <c r="K134" s="17"/>
      <c r="L134" s="21"/>
      <c r="M134" s="22"/>
      <c r="N134" s="23">
        <f t="shared" si="14"/>
        <v>52.916141830218812</v>
      </c>
      <c r="O134" s="24">
        <f t="shared" si="15"/>
        <v>27.349916002135565</v>
      </c>
      <c r="P134" s="24">
        <f t="shared" si="16"/>
        <v>21.074827049264634</v>
      </c>
      <c r="Q134" t="s">
        <v>75</v>
      </c>
      <c r="R134" t="s">
        <v>83</v>
      </c>
      <c r="S134" t="s">
        <v>276</v>
      </c>
      <c r="AD134" s="37"/>
      <c r="AE134" s="37"/>
      <c r="AH134" s="37"/>
      <c r="AI134" s="37"/>
      <c r="AJ134" t="s">
        <v>93</v>
      </c>
    </row>
    <row r="135" spans="1:36" s="36" customFormat="1" ht="15" x14ac:dyDescent="0.25">
      <c r="A135">
        <v>1.56</v>
      </c>
      <c r="B135">
        <v>3.93</v>
      </c>
      <c r="C135">
        <v>6.73</v>
      </c>
      <c r="D135" s="20">
        <f t="shared" si="17"/>
        <v>4.4066977338304225E-2</v>
      </c>
      <c r="E135" s="17">
        <f>IF(OR($A135="",$B135="",$C135=""),"",A135*'MPTO_working_3-way'!$I134)</f>
        <v>1.6205609083307937</v>
      </c>
      <c r="F135" s="21">
        <f>IF(OR($A135="",$B135="",$C135=""),"",B135*'MPTO_working_3-way'!$I134)</f>
        <v>4.0825669036795</v>
      </c>
      <c r="G135" s="22">
        <f>IF(OR($A135="",$B135="",$C135=""),"",C135*'MPTO_working_3-way'!$I134)</f>
        <v>6.9912659699142576</v>
      </c>
      <c r="H135" s="17"/>
      <c r="I135" s="21"/>
      <c r="J135" s="22"/>
      <c r="K135" s="17"/>
      <c r="L135" s="21"/>
      <c r="M135" s="22"/>
      <c r="N135" s="23">
        <f t="shared" si="14"/>
        <v>61.707029637659069</v>
      </c>
      <c r="O135" s="24">
        <f t="shared" si="15"/>
        <v>24.494393443956273</v>
      </c>
      <c r="P135" s="24">
        <f t="shared" si="16"/>
        <v>14.303561104717408</v>
      </c>
      <c r="Q135" t="s">
        <v>101</v>
      </c>
      <c r="R135" t="s">
        <v>112</v>
      </c>
      <c r="S135" t="s">
        <v>276</v>
      </c>
      <c r="AD135" s="37"/>
      <c r="AE135" s="37"/>
      <c r="AH135" s="37"/>
      <c r="AI135" s="37"/>
      <c r="AJ135" t="s">
        <v>93</v>
      </c>
    </row>
    <row r="136" spans="1:36" s="36" customFormat="1" ht="15" x14ac:dyDescent="0.25">
      <c r="A136">
        <v>1.34</v>
      </c>
      <c r="B136">
        <v>5.07</v>
      </c>
      <c r="C136">
        <v>9.8800000000000008</v>
      </c>
      <c r="D136" s="20">
        <f t="shared" si="17"/>
        <v>4.472189039232366E-2</v>
      </c>
      <c r="E136" s="17">
        <f>IF(OR($A136="",$B136="",$C136=""),"",A136*'MPTO_working_3-way'!$I135)</f>
        <v>1.39470865399053</v>
      </c>
      <c r="F136" s="21">
        <f>IF(OR($A136="",$B136="",$C136=""),"",B136*'MPTO_working_3-way'!$I135)</f>
        <v>5.27699468338208</v>
      </c>
      <c r="G136" s="22">
        <f>IF(OR($A136="",$B136="",$C136=""),"",C136*'MPTO_working_3-way'!$I135)</f>
        <v>10.283374254795849</v>
      </c>
      <c r="H136" s="17"/>
      <c r="I136" s="21"/>
      <c r="J136" s="22"/>
      <c r="K136" s="17"/>
      <c r="L136" s="21"/>
      <c r="M136" s="22"/>
      <c r="N136" s="23">
        <f t="shared" si="14"/>
        <v>71.699562280538473</v>
      </c>
      <c r="O136" s="24">
        <f t="shared" si="15"/>
        <v>18.950180168820822</v>
      </c>
      <c r="P136" s="24">
        <f t="shared" si="16"/>
        <v>9.724434560315947</v>
      </c>
      <c r="Q136" t="s">
        <v>113</v>
      </c>
      <c r="R136" t="s">
        <v>107</v>
      </c>
      <c r="S136" t="s">
        <v>276</v>
      </c>
      <c r="AD136" s="37"/>
      <c r="AE136" s="37"/>
      <c r="AH136" s="37"/>
      <c r="AI136" s="37"/>
      <c r="AJ136" t="s">
        <v>93</v>
      </c>
    </row>
    <row r="137" spans="1:36" s="36" customFormat="1" ht="15" x14ac:dyDescent="0.25">
      <c r="A137">
        <v>28.81</v>
      </c>
      <c r="B137">
        <v>10.37</v>
      </c>
      <c r="C137">
        <v>1.06</v>
      </c>
      <c r="D137" s="20">
        <f t="shared" si="17"/>
        <v>7.4538411924050196E-2</v>
      </c>
      <c r="E137" s="17">
        <f>IF(OR($A137="",$B137="",$C137=""),"",A137*'MPTO_working_3-way'!$I136)</f>
        <v>30.079569617116544</v>
      </c>
      <c r="F137" s="21">
        <f>IF(OR($A137="",$B137="",$C137=""),"",B137*'MPTO_working_3-way'!$I136)</f>
        <v>10.826974554998214</v>
      </c>
      <c r="G137" s="22">
        <f>IF(OR($A137="",$B137="",$C137=""),"",C137*'MPTO_working_3-way'!$I136)</f>
        <v>1.1067109959786026</v>
      </c>
      <c r="H137" s="17"/>
      <c r="I137" s="21"/>
      <c r="J137" s="22"/>
      <c r="K137" s="17"/>
      <c r="L137" s="21"/>
      <c r="M137" s="22"/>
      <c r="N137" s="23">
        <f t="shared" si="14"/>
        <v>3.3245156520821952</v>
      </c>
      <c r="O137" s="24">
        <f t="shared" si="15"/>
        <v>9.2361905435379033</v>
      </c>
      <c r="P137" s="24">
        <f t="shared" si="16"/>
        <v>90.357826355177394</v>
      </c>
      <c r="Q137" t="s">
        <v>89</v>
      </c>
      <c r="R137" t="s">
        <v>73</v>
      </c>
      <c r="S137" t="s">
        <v>276</v>
      </c>
      <c r="AD137" s="37"/>
      <c r="AE137" s="37"/>
      <c r="AH137" s="37"/>
      <c r="AI137" s="37"/>
      <c r="AJ137" t="s">
        <v>94</v>
      </c>
    </row>
    <row r="138" spans="1:36" s="36" customFormat="1" ht="15" x14ac:dyDescent="0.25">
      <c r="A138">
        <v>10.24</v>
      </c>
      <c r="B138">
        <v>5.28</v>
      </c>
      <c r="C138">
        <v>1.29</v>
      </c>
      <c r="D138" s="20">
        <f t="shared" si="17"/>
        <v>6.2243987843551674E-2</v>
      </c>
      <c r="E138" s="17">
        <f>IF(OR($A138="",$B138="",$C138=""),"",A138*'MPTO_working_3-way'!$I137)</f>
        <v>10.697952157617394</v>
      </c>
      <c r="F138" s="21">
        <f>IF(OR($A138="",$B138="",$C138=""),"",B138*'MPTO_working_3-way'!$I137)</f>
        <v>5.5161315812714689</v>
      </c>
      <c r="G138" s="22">
        <f>IF(OR($A138="",$B138="",$C138=""),"",C138*'MPTO_working_3-way'!$I137)</f>
        <v>1.3476912386060975</v>
      </c>
      <c r="H138" s="17"/>
      <c r="I138" s="21"/>
      <c r="J138" s="22"/>
      <c r="K138" s="17"/>
      <c r="L138" s="21"/>
      <c r="M138" s="22"/>
      <c r="N138" s="23">
        <f t="shared" si="14"/>
        <v>9.3475833997627085</v>
      </c>
      <c r="O138" s="24">
        <f t="shared" si="15"/>
        <v>18.128646593479193</v>
      </c>
      <c r="P138" s="24">
        <f t="shared" si="16"/>
        <v>74.200972103542739</v>
      </c>
      <c r="Q138" t="s">
        <v>92</v>
      </c>
      <c r="R138" t="s">
        <v>81</v>
      </c>
      <c r="S138" t="s">
        <v>276</v>
      </c>
      <c r="AD138" s="37"/>
      <c r="AE138" s="37"/>
      <c r="AH138" s="37"/>
      <c r="AI138" s="37"/>
      <c r="AJ138" t="s">
        <v>94</v>
      </c>
    </row>
    <row r="139" spans="1:36" s="36" customFormat="1" ht="15" x14ac:dyDescent="0.25">
      <c r="A139">
        <v>3.84</v>
      </c>
      <c r="B139">
        <v>3.26</v>
      </c>
      <c r="C139">
        <v>2.04</v>
      </c>
      <c r="D139" s="20">
        <f t="shared" si="17"/>
        <v>5.7361211355708042E-2</v>
      </c>
      <c r="E139" s="17">
        <f>IF(OR($A139="",$B139="",$C139=""),"",A139*'MPTO_working_3-way'!$I138)</f>
        <v>4.1262275017883523</v>
      </c>
      <c r="F139" s="21">
        <f>IF(OR($A139="",$B139="",$C139=""),"",B139*'MPTO_working_3-way'!$I138)</f>
        <v>3.5029952228724035</v>
      </c>
      <c r="G139" s="22">
        <f>IF(OR($A139="",$B139="",$C139=""),"",C139*'MPTO_working_3-way'!$I138)</f>
        <v>2.1920583603250625</v>
      </c>
      <c r="H139" s="17"/>
      <c r="I139" s="21"/>
      <c r="J139" s="22"/>
      <c r="K139" s="17"/>
      <c r="L139" s="21"/>
      <c r="M139" s="22"/>
      <c r="N139" s="23">
        <f t="shared" si="14"/>
        <v>24.235212420221352</v>
      </c>
      <c r="O139" s="24">
        <f t="shared" si="15"/>
        <v>28.546998679033734</v>
      </c>
      <c r="P139" s="24">
        <f t="shared" si="16"/>
        <v>45.619223379240189</v>
      </c>
      <c r="Q139" t="s">
        <v>90</v>
      </c>
      <c r="R139" t="s">
        <v>91</v>
      </c>
      <c r="S139" t="s">
        <v>276</v>
      </c>
      <c r="AD139" s="37"/>
      <c r="AE139" s="37"/>
      <c r="AH139" s="37"/>
      <c r="AI139" s="37"/>
      <c r="AJ139" t="s">
        <v>94</v>
      </c>
    </row>
    <row r="140" spans="1:36" s="36" customFormat="1" ht="15" x14ac:dyDescent="0.25">
      <c r="A140">
        <v>1.98</v>
      </c>
      <c r="B140">
        <v>3.09</v>
      </c>
      <c r="C140">
        <v>4.6100000000000003</v>
      </c>
      <c r="D140" s="20">
        <f t="shared" si="17"/>
        <v>4.5594840216073074E-2</v>
      </c>
      <c r="E140" s="17">
        <f>IF(OR($A140="",$B140="",$C140=""),"",A140*'MPTO_working_3-way'!$I139)</f>
        <v>2.1032430959302322</v>
      </c>
      <c r="F140" s="21">
        <f>IF(OR($A140="",$B140="",$C140=""),"",B140*'MPTO_working_3-way'!$I139)</f>
        <v>3.2823339224365746</v>
      </c>
      <c r="G140" s="22">
        <f>IF(OR($A140="",$B140="",$C140=""),"",C140*'MPTO_working_3-way'!$I139)</f>
        <v>4.8969447839587739</v>
      </c>
      <c r="H140" s="17"/>
      <c r="I140" s="21"/>
      <c r="J140" s="22"/>
      <c r="K140" s="17"/>
      <c r="L140" s="21"/>
      <c r="M140" s="22"/>
      <c r="N140" s="23">
        <f t="shared" si="14"/>
        <v>47.545621423172449</v>
      </c>
      <c r="O140" s="24">
        <f t="shared" si="15"/>
        <v>30.466126348828947</v>
      </c>
      <c r="P140" s="24">
        <f t="shared" si="16"/>
        <v>20.420895969171678</v>
      </c>
      <c r="Q140" t="s">
        <v>211</v>
      </c>
      <c r="R140" t="s">
        <v>208</v>
      </c>
      <c r="S140" t="s">
        <v>276</v>
      </c>
      <c r="AD140" s="37"/>
      <c r="AE140" s="37"/>
      <c r="AH140" s="37"/>
      <c r="AI140" s="37"/>
      <c r="AJ140" t="s">
        <v>252</v>
      </c>
    </row>
    <row r="141" spans="1:36" s="36" customFormat="1" ht="15" x14ac:dyDescent="0.25">
      <c r="A141">
        <v>5.12</v>
      </c>
      <c r="B141">
        <v>3.7</v>
      </c>
      <c r="C141">
        <v>1.71</v>
      </c>
      <c r="D141" s="20">
        <f t="shared" si="17"/>
        <v>5.0378091907697042E-2</v>
      </c>
      <c r="E141" s="17">
        <f>IF(OR($A141="",$B141="",$C141=""),"",A141*'MPTO_working_3-way'!$I140)</f>
        <v>5.413689402141225</v>
      </c>
      <c r="F141" s="21">
        <f>IF(OR($A141="",$B141="",$C141=""),"",B141*'MPTO_working_3-way'!$I140)</f>
        <v>3.91223648201612</v>
      </c>
      <c r="G141" s="22">
        <f>IF(OR($A141="",$B141="",$C141=""),"",C141*'MPTO_working_3-way'!$I140)</f>
        <v>1.8080876714182608</v>
      </c>
      <c r="H141" s="17"/>
      <c r="I141" s="21"/>
      <c r="J141" s="22"/>
      <c r="K141" s="17"/>
      <c r="L141" s="21"/>
      <c r="M141" s="22"/>
      <c r="N141" s="23">
        <f t="shared" si="14"/>
        <v>18.471691405208425</v>
      </c>
      <c r="O141" s="24">
        <f t="shared" si="15"/>
        <v>25.560827025585709</v>
      </c>
      <c r="P141" s="24">
        <f t="shared" si="16"/>
        <v>55.307052628460305</v>
      </c>
      <c r="Q141" t="s">
        <v>210</v>
      </c>
      <c r="R141" t="s">
        <v>214</v>
      </c>
      <c r="S141" t="s">
        <v>276</v>
      </c>
      <c r="AD141" s="37"/>
      <c r="AE141" s="37"/>
      <c r="AH141" s="37"/>
      <c r="AI141" s="37"/>
      <c r="AJ141" t="s">
        <v>252</v>
      </c>
    </row>
    <row r="142" spans="1:36" s="36" customFormat="1" ht="15" x14ac:dyDescent="0.25">
      <c r="A142">
        <v>2.0099999999999998</v>
      </c>
      <c r="B142">
        <v>3.42</v>
      </c>
      <c r="C142">
        <v>3.91</v>
      </c>
      <c r="D142" s="20">
        <f t="shared" si="17"/>
        <v>4.5664574332983543E-2</v>
      </c>
      <c r="E142" s="17">
        <f>IF(OR($A142="",$B142="",$C142=""),"",A142*'MPTO_working_3-way'!$I141)</f>
        <v>2.1016456288343068</v>
      </c>
      <c r="F142" s="21">
        <f>IF(OR($A142="",$B142="",$C142=""),"",B142*'MPTO_working_3-way'!$I141)</f>
        <v>3.5759343535389698</v>
      </c>
      <c r="G142" s="22">
        <f>IF(OR($A142="",$B142="",$C142=""),"",C142*'MPTO_working_3-way'!$I141)</f>
        <v>4.0882758252448461</v>
      </c>
      <c r="H142" s="17"/>
      <c r="I142" s="21"/>
      <c r="J142" s="22"/>
      <c r="K142" s="17"/>
      <c r="L142" s="21"/>
      <c r="M142" s="22"/>
      <c r="N142" s="23">
        <f t="shared" si="14"/>
        <v>47.581760991488245</v>
      </c>
      <c r="O142" s="24">
        <f t="shared" si="15"/>
        <v>27.964719179208004</v>
      </c>
      <c r="P142" s="24">
        <f t="shared" si="16"/>
        <v>24.460189154192165</v>
      </c>
      <c r="Q142" t="s">
        <v>237</v>
      </c>
      <c r="R142" t="s">
        <v>236</v>
      </c>
      <c r="S142" t="s">
        <v>276</v>
      </c>
      <c r="AD142" s="37"/>
      <c r="AE142" s="37"/>
      <c r="AH142" s="37"/>
      <c r="AI142" s="37"/>
      <c r="AJ142" t="s">
        <v>252</v>
      </c>
    </row>
    <row r="143" spans="1:36" s="36" customFormat="1" ht="15" x14ac:dyDescent="0.25">
      <c r="A143">
        <v>1.1599999999999999</v>
      </c>
      <c r="B143">
        <v>7.8</v>
      </c>
      <c r="C143">
        <v>15.6</v>
      </c>
      <c r="D143" s="20">
        <f t="shared" si="17"/>
        <v>5.4376657824933838E-2</v>
      </c>
      <c r="E143" s="17">
        <f>IF(OR($A143="",$B143="",$C143=""),"",A143*'MPTO_working_3-way'!$I142)</f>
        <v>1.2184385866129286</v>
      </c>
      <c r="F143" s="21">
        <f>IF(OR($A143="",$B143="",$C143=""),"",B143*'MPTO_working_3-way'!$I142)</f>
        <v>8.1929491168800368</v>
      </c>
      <c r="G143" s="22">
        <f>IF(OR($A143="",$B143="",$C143=""),"",C143*'MPTO_working_3-way'!$I142)</f>
        <v>16.385898233760074</v>
      </c>
      <c r="H143" s="17"/>
      <c r="I143" s="21"/>
      <c r="J143" s="22"/>
      <c r="K143" s="17"/>
      <c r="L143" s="21"/>
      <c r="M143" s="22"/>
      <c r="N143" s="23">
        <f t="shared" si="14"/>
        <v>82.072253044763286</v>
      </c>
      <c r="O143" s="24">
        <f t="shared" si="15"/>
        <v>12.205617119477617</v>
      </c>
      <c r="P143" s="24">
        <f t="shared" si="16"/>
        <v>6.1028085597388086</v>
      </c>
      <c r="Q143" t="s">
        <v>246</v>
      </c>
      <c r="R143" t="s">
        <v>213</v>
      </c>
      <c r="S143" t="s">
        <v>276</v>
      </c>
      <c r="AD143" s="37"/>
      <c r="AE143" s="37"/>
      <c r="AH143" s="37"/>
      <c r="AI143" s="37"/>
      <c r="AJ143" t="s">
        <v>252</v>
      </c>
    </row>
    <row r="144" spans="1:36" s="36" customFormat="1" ht="15" x14ac:dyDescent="0.25">
      <c r="A144">
        <v>1.88</v>
      </c>
      <c r="B144">
        <v>3.83</v>
      </c>
      <c r="C144">
        <v>3.91</v>
      </c>
      <c r="D144" s="20">
        <f t="shared" si="17"/>
        <v>4.8765975064471334E-2</v>
      </c>
      <c r="E144" s="17">
        <f>IF(OR($A144="",$B144="",$C144=""),"",A144*'MPTO_working_3-way'!$I143)</f>
        <v>1.9658493997460089</v>
      </c>
      <c r="F144" s="21">
        <f>IF(OR($A144="",$B144="",$C144=""),"",B144*'MPTO_working_3-way'!$I143)</f>
        <v>4.0048953196953274</v>
      </c>
      <c r="G144" s="22">
        <f>IF(OR($A144="",$B144="",$C144=""),"",C144*'MPTO_working_3-way'!$I143)</f>
        <v>4.088548485641966</v>
      </c>
      <c r="H144" s="17"/>
      <c r="I144" s="21"/>
      <c r="J144" s="22"/>
      <c r="K144" s="17"/>
      <c r="L144" s="21"/>
      <c r="M144" s="22"/>
      <c r="N144" s="23">
        <f t="shared" si="14"/>
        <v>50.868596553184673</v>
      </c>
      <c r="O144" s="24">
        <f t="shared" si="15"/>
        <v>24.969441650127202</v>
      </c>
      <c r="P144" s="24">
        <f t="shared" si="16"/>
        <v>24.458557933500558</v>
      </c>
      <c r="Q144" t="s">
        <v>109</v>
      </c>
      <c r="R144" t="s">
        <v>110</v>
      </c>
      <c r="S144" t="s">
        <v>276</v>
      </c>
      <c r="AD144" s="37"/>
      <c r="AE144" s="37"/>
      <c r="AH144" s="37"/>
      <c r="AI144" s="37"/>
      <c r="AJ144" t="s">
        <v>95</v>
      </c>
    </row>
    <row r="145" spans="1:36" s="36" customFormat="1" ht="15" x14ac:dyDescent="0.25">
      <c r="A145">
        <v>1.78</v>
      </c>
      <c r="B145">
        <v>3.96</v>
      </c>
      <c r="C145">
        <v>4.28</v>
      </c>
      <c r="D145" s="20">
        <f t="shared" si="17"/>
        <v>4.7967865147325428E-2</v>
      </c>
      <c r="E145" s="17">
        <f>IF(OR($A145="",$B145="",$C145=""),"",A145*'MPTO_working_3-way'!$I144)</f>
        <v>1.8767904509283824</v>
      </c>
      <c r="F145" s="21">
        <f>IF(OR($A145="",$B145="",$C145=""),"",B145*'MPTO_working_3-way'!$I144)</f>
        <v>4.1753315649867382</v>
      </c>
      <c r="G145" s="22">
        <f>IF(OR($A145="",$B145="",$C145=""),"",C145*'MPTO_working_3-way'!$I144)</f>
        <v>4.5127320954907173</v>
      </c>
      <c r="H145" s="17"/>
      <c r="I145" s="21"/>
      <c r="J145" s="22"/>
      <c r="K145" s="17"/>
      <c r="L145" s="21"/>
      <c r="M145" s="22"/>
      <c r="N145" s="23">
        <f t="shared" si="14"/>
        <v>53.282453536852501</v>
      </c>
      <c r="O145" s="24">
        <f t="shared" si="15"/>
        <v>23.950193761514512</v>
      </c>
      <c r="P145" s="24">
        <f t="shared" si="16"/>
        <v>22.159525069064827</v>
      </c>
      <c r="Q145" t="s">
        <v>87</v>
      </c>
      <c r="R145" t="s">
        <v>108</v>
      </c>
      <c r="S145" t="s">
        <v>276</v>
      </c>
      <c r="AD145" s="37"/>
      <c r="AE145" s="37"/>
      <c r="AH145" s="37"/>
      <c r="AI145" s="37"/>
      <c r="AJ145" t="s">
        <v>95</v>
      </c>
    </row>
    <row r="146" spans="1:36" s="36" customFormat="1" ht="15" x14ac:dyDescent="0.25">
      <c r="A146">
        <v>2.17</v>
      </c>
      <c r="B146">
        <v>3.55</v>
      </c>
      <c r="C146">
        <v>3.5</v>
      </c>
      <c r="D146" s="20">
        <f t="shared" si="17"/>
        <v>2.8233919646913908E-2</v>
      </c>
      <c r="E146" s="17">
        <f>IF(OR($A146="",$B146="",$C146=""),"",A146*'MPTO_working_3-way'!$I145)</f>
        <v>2.2758221658899029</v>
      </c>
      <c r="F146" s="21">
        <f>IF(OR($A146="",$B146="",$C146=""),"",B146*'MPTO_working_3-way'!$I145)</f>
        <v>3.7231192114788731</v>
      </c>
      <c r="G146" s="22">
        <f>IF(OR($A146="",$B146="",$C146=""),"",C146*'MPTO_working_3-way'!$I145)</f>
        <v>3.6706809127256497</v>
      </c>
      <c r="H146" s="17"/>
      <c r="I146" s="21"/>
      <c r="J146" s="22"/>
      <c r="K146" s="17"/>
      <c r="L146" s="21"/>
      <c r="M146" s="22"/>
      <c r="N146" s="23">
        <f t="shared" si="14"/>
        <v>43.940164349747214</v>
      </c>
      <c r="O146" s="24">
        <f t="shared" si="15"/>
        <v>26.859199053225762</v>
      </c>
      <c r="P146" s="24">
        <f t="shared" si="16"/>
        <v>27.242901896843275</v>
      </c>
      <c r="Q146" t="s">
        <v>225</v>
      </c>
      <c r="R146" t="s">
        <v>228</v>
      </c>
      <c r="S146" t="s">
        <v>276</v>
      </c>
      <c r="AD146" s="37"/>
      <c r="AE146" s="37"/>
      <c r="AH146" s="37"/>
      <c r="AI146" s="37"/>
      <c r="AJ146" t="s">
        <v>253</v>
      </c>
    </row>
    <row r="147" spans="1:36" s="36" customFormat="1" ht="15" x14ac:dyDescent="0.25">
      <c r="A147">
        <v>1.72</v>
      </c>
      <c r="B147">
        <v>4.03</v>
      </c>
      <c r="C147">
        <v>4.99</v>
      </c>
      <c r="D147" s="20">
        <f t="shared" si="17"/>
        <v>2.9935108256792908E-2</v>
      </c>
      <c r="E147" s="17">
        <f>IF(OR($A147="",$B147="",$C147=""),"",A147*'MPTO_working_3-way'!$I146)</f>
        <v>1.8025047280533997</v>
      </c>
      <c r="F147" s="21">
        <f>IF(OR($A147="",$B147="",$C147=""),"",B147*'MPTO_working_3-way'!$I146)</f>
        <v>4.2233104965437214</v>
      </c>
      <c r="G147" s="22">
        <f>IF(OR($A147="",$B147="",$C147=""),"",C147*'MPTO_working_3-way'!$I146)</f>
        <v>5.229359647085154</v>
      </c>
      <c r="H147" s="17"/>
      <c r="I147" s="21"/>
      <c r="J147" s="22"/>
      <c r="K147" s="17"/>
      <c r="L147" s="21"/>
      <c r="M147" s="22"/>
      <c r="N147" s="23">
        <f t="shared" si="14"/>
        <v>55.478356557762922</v>
      </c>
      <c r="O147" s="24">
        <f t="shared" si="15"/>
        <v>23.678107513486903</v>
      </c>
      <c r="P147" s="24">
        <f t="shared" si="16"/>
        <v>19.122800256383211</v>
      </c>
      <c r="Q147" t="s">
        <v>245</v>
      </c>
      <c r="R147" t="s">
        <v>216</v>
      </c>
      <c r="S147" t="s">
        <v>276</v>
      </c>
      <c r="AD147" s="37"/>
      <c r="AE147" s="37"/>
      <c r="AH147" s="37"/>
      <c r="AI147" s="37"/>
      <c r="AJ147" t="s">
        <v>253</v>
      </c>
    </row>
    <row r="148" spans="1:36" s="36" customFormat="1" ht="15" x14ac:dyDescent="0.25">
      <c r="A148">
        <v>2.37</v>
      </c>
      <c r="B148">
        <v>3.78</v>
      </c>
      <c r="C148">
        <v>2.93</v>
      </c>
      <c r="D148" s="20">
        <f t="shared" si="17"/>
        <v>2.7788121147951816E-2</v>
      </c>
      <c r="E148" s="17">
        <f>IF(OR($A148="",$B148="",$C148=""),"",A148*'MPTO_working_3-way'!$I147)</f>
        <v>2.436914389563186</v>
      </c>
      <c r="F148" s="21">
        <f>IF(OR($A148="",$B148="",$C148=""),"",B148*'MPTO_working_3-way'!$I147)</f>
        <v>3.8867242162653342</v>
      </c>
      <c r="G148" s="22">
        <f>IF(OR($A148="",$B148="",$C148=""),"",C148*'MPTO_working_3-way'!$I147)</f>
        <v>3.0127253845654578</v>
      </c>
      <c r="H148" s="17"/>
      <c r="I148" s="21"/>
      <c r="J148" s="22"/>
      <c r="K148" s="17"/>
      <c r="L148" s="21"/>
      <c r="M148" s="22"/>
      <c r="N148" s="23">
        <f t="shared" si="14"/>
        <v>41.035499822349067</v>
      </c>
      <c r="O148" s="24">
        <f t="shared" si="15"/>
        <v>25.728607031472826</v>
      </c>
      <c r="P148" s="24">
        <f t="shared" si="16"/>
        <v>33.192537398964944</v>
      </c>
      <c r="Q148" t="s">
        <v>223</v>
      </c>
      <c r="R148" t="s">
        <v>226</v>
      </c>
      <c r="S148" t="s">
        <v>276</v>
      </c>
      <c r="AD148" s="37"/>
      <c r="AE148" s="37"/>
      <c r="AH148" s="37"/>
      <c r="AI148" s="37"/>
      <c r="AJ148" t="s">
        <v>253</v>
      </c>
    </row>
    <row r="149" spans="1:36" s="36" customFormat="1" ht="15" x14ac:dyDescent="0.25">
      <c r="A149">
        <v>1.75</v>
      </c>
      <c r="B149">
        <v>3.99</v>
      </c>
      <c r="C149">
        <v>4.79</v>
      </c>
      <c r="D149" s="20">
        <f t="shared" si="17"/>
        <v>3.0823405067993637E-2</v>
      </c>
      <c r="E149" s="17">
        <f>IF(OR($A149="",$B149="",$C149=""),"",A149*'MPTO_working_3-way'!$I148)</f>
        <v>1.8023864394493876</v>
      </c>
      <c r="F149" s="21">
        <f>IF(OR($A149="",$B149="",$C149=""),"",B149*'MPTO_working_3-way'!$I148)</f>
        <v>4.1094410819446043</v>
      </c>
      <c r="G149" s="22">
        <f>IF(OR($A149="",$B149="",$C149=""),"",C149*'MPTO_working_3-way'!$I148)</f>
        <v>4.933389168550038</v>
      </c>
      <c r="H149" s="17"/>
      <c r="I149" s="21"/>
      <c r="J149" s="22"/>
      <c r="K149" s="17"/>
      <c r="L149" s="21"/>
      <c r="M149" s="22"/>
      <c r="N149" s="23">
        <f t="shared" si="14"/>
        <v>55.481997540188488</v>
      </c>
      <c r="O149" s="24">
        <f t="shared" si="15"/>
        <v>24.334209447451087</v>
      </c>
      <c r="P149" s="24">
        <f t="shared" si="16"/>
        <v>20.270040854974916</v>
      </c>
      <c r="Q149" t="s">
        <v>244</v>
      </c>
      <c r="R149" t="s">
        <v>241</v>
      </c>
      <c r="S149" t="s">
        <v>276</v>
      </c>
      <c r="AD149" s="37"/>
      <c r="AE149" s="37"/>
      <c r="AH149" s="37"/>
      <c r="AI149" s="37"/>
      <c r="AJ149" t="s">
        <v>253</v>
      </c>
    </row>
    <row r="150" spans="1:36" s="36" customFormat="1" ht="15" x14ac:dyDescent="0.25">
      <c r="A150">
        <v>1.74</v>
      </c>
      <c r="B150">
        <v>3.95</v>
      </c>
      <c r="C150">
        <v>4.95</v>
      </c>
      <c r="D150" s="20">
        <f t="shared" si="17"/>
        <v>2.9897402660388206E-2</v>
      </c>
      <c r="E150" s="17">
        <f>IF(OR($A150="",$B150="",$C150=""),"",A150*'MPTO_working_3-way'!$I149)</f>
        <v>1.7883513307974361</v>
      </c>
      <c r="F150" s="21">
        <f>IF(OR($A150="",$B150="",$C150=""),"",B150*'MPTO_working_3-way'!$I149)</f>
        <v>4.0597630785344094</v>
      </c>
      <c r="G150" s="22">
        <f>IF(OR($A150="",$B150="",$C150=""),"",C150*'MPTO_working_3-way'!$I149)</f>
        <v>5.0875511996823617</v>
      </c>
      <c r="H150" s="17"/>
      <c r="I150" s="21"/>
      <c r="J150" s="22"/>
      <c r="K150" s="17"/>
      <c r="L150" s="21"/>
      <c r="M150" s="22"/>
      <c r="N150" s="23">
        <f t="shared" si="14"/>
        <v>55.917424209598352</v>
      </c>
      <c r="O150" s="24">
        <f t="shared" si="15"/>
        <v>24.63197927207624</v>
      </c>
      <c r="P150" s="24">
        <f t="shared" si="16"/>
        <v>19.655821843373968</v>
      </c>
      <c r="Q150" t="s">
        <v>242</v>
      </c>
      <c r="R150" t="s">
        <v>265</v>
      </c>
      <c r="S150" t="s">
        <v>276</v>
      </c>
      <c r="AD150" s="37"/>
      <c r="AE150" s="37"/>
      <c r="AH150" s="37"/>
      <c r="AI150" s="37"/>
      <c r="AJ150" t="s">
        <v>253</v>
      </c>
    </row>
    <row r="151" spans="1:36" s="36" customFormat="1" ht="15" x14ac:dyDescent="0.25">
      <c r="A151">
        <v>1.98</v>
      </c>
      <c r="B151">
        <v>3.7</v>
      </c>
      <c r="C151">
        <v>3.94</v>
      </c>
      <c r="D151" s="20">
        <f t="shared" si="17"/>
        <v>2.9127881919760235E-2</v>
      </c>
      <c r="E151" s="17">
        <f>IF(OR($A151="",$B151="",$C151=""),"",A151*'MPTO_working_3-way'!$I150)</f>
        <v>2.0410303420346274</v>
      </c>
      <c r="F151" s="21">
        <f>IF(OR($A151="",$B151="",$C151=""),"",B151*'MPTO_working_3-way'!$I150)</f>
        <v>3.8140465987515766</v>
      </c>
      <c r="G151" s="22">
        <f>IF(OR($A151="",$B151="",$C151=""),"",C151*'MPTO_working_3-way'!$I150)</f>
        <v>4.061444215967895</v>
      </c>
      <c r="H151" s="17"/>
      <c r="I151" s="21"/>
      <c r="J151" s="22"/>
      <c r="K151" s="17"/>
      <c r="L151" s="21"/>
      <c r="M151" s="22"/>
      <c r="N151" s="23">
        <f t="shared" si="14"/>
        <v>48.994862026555523</v>
      </c>
      <c r="O151" s="24">
        <f t="shared" si="15"/>
        <v>26.218872111508091</v>
      </c>
      <c r="P151" s="24">
        <f t="shared" si="16"/>
        <v>24.621783454969528</v>
      </c>
      <c r="Q151" t="s">
        <v>229</v>
      </c>
      <c r="R151" t="s">
        <v>243</v>
      </c>
      <c r="S151" t="s">
        <v>276</v>
      </c>
      <c r="AD151" s="37"/>
      <c r="AE151" s="37"/>
      <c r="AH151" s="37"/>
      <c r="AI151" s="37"/>
      <c r="AJ151" t="s">
        <v>253</v>
      </c>
    </row>
    <row r="152" spans="1:36" s="36" customFormat="1" ht="15" x14ac:dyDescent="0.25">
      <c r="A152">
        <v>3.46</v>
      </c>
      <c r="B152">
        <v>3.76</v>
      </c>
      <c r="C152">
        <v>2.11</v>
      </c>
      <c r="D152" s="20">
        <f t="shared" si="17"/>
        <v>2.8908437138072562E-2</v>
      </c>
      <c r="E152" s="17">
        <f>IF(OR($A152="",$B152="",$C152=""),"",A152*'MPTO_working_3-way'!$I151)</f>
        <v>3.5634450132049431</v>
      </c>
      <c r="F152" s="21">
        <f>IF(OR($A152="",$B152="",$C152=""),"",B152*'MPTO_working_3-way'!$I151)</f>
        <v>3.8724142340030596</v>
      </c>
      <c r="G152" s="22">
        <f>IF(OR($A152="",$B152="",$C152=""),"",C152*'MPTO_working_3-way'!$I151)</f>
        <v>2.1730835196134191</v>
      </c>
      <c r="H152" s="17"/>
      <c r="I152" s="21"/>
      <c r="J152" s="22"/>
      <c r="K152" s="17"/>
      <c r="L152" s="21"/>
      <c r="M152" s="22"/>
      <c r="N152" s="23">
        <f t="shared" si="14"/>
        <v>28.0627313258471</v>
      </c>
      <c r="O152" s="24">
        <f t="shared" si="15"/>
        <v>25.823683613678451</v>
      </c>
      <c r="P152" s="24">
        <f t="shared" si="16"/>
        <v>46.017559425322737</v>
      </c>
      <c r="Q152" t="s">
        <v>227</v>
      </c>
      <c r="R152" t="s">
        <v>240</v>
      </c>
      <c r="S152" t="s">
        <v>276</v>
      </c>
      <c r="AD152" s="37"/>
      <c r="AE152" s="37"/>
      <c r="AH152" s="37"/>
      <c r="AI152" s="37"/>
      <c r="AJ152" t="s">
        <v>253</v>
      </c>
    </row>
    <row r="153" spans="1:36" s="36" customFormat="1" ht="15" x14ac:dyDescent="0.25">
      <c r="A153">
        <v>2.1800000000000002</v>
      </c>
      <c r="B153">
        <v>3.52</v>
      </c>
      <c r="C153">
        <v>3.31</v>
      </c>
      <c r="D153" s="20">
        <f t="shared" si="17"/>
        <v>4.4921309046561886E-2</v>
      </c>
      <c r="E153" s="17">
        <f>IF(OR($A153="",$B153="",$C153=""),"",A153*'MPTO_working_3-way'!$I152)</f>
        <v>2.2434987825850774</v>
      </c>
      <c r="F153" s="21">
        <f>IF(OR($A153="",$B153="",$C153=""),"",B153*'MPTO_working_3-way'!$I152)</f>
        <v>3.6225301443575559</v>
      </c>
      <c r="G153" s="22">
        <f>IF(OR($A153="",$B153="",$C153=""),"",C153*'MPTO_working_3-way'!$I152)</f>
        <v>3.4064132891544063</v>
      </c>
      <c r="H153" s="17"/>
      <c r="I153" s="21"/>
      <c r="J153" s="22"/>
      <c r="K153" s="17"/>
      <c r="L153" s="21"/>
      <c r="M153" s="22"/>
      <c r="N153" s="23">
        <f t="shared" si="14"/>
        <v>44.573235687150557</v>
      </c>
      <c r="O153" s="24">
        <f t="shared" si="15"/>
        <v>27.605015283519378</v>
      </c>
      <c r="P153" s="24">
        <f t="shared" si="16"/>
        <v>29.35639087552514</v>
      </c>
      <c r="Q153" t="s">
        <v>264</v>
      </c>
      <c r="R153" t="s">
        <v>185</v>
      </c>
      <c r="S153" t="s">
        <v>277</v>
      </c>
      <c r="AD153" s="37"/>
      <c r="AE153" s="37"/>
      <c r="AH153" s="37"/>
      <c r="AI153" s="37"/>
      <c r="AJ153" t="s">
        <v>207</v>
      </c>
    </row>
    <row r="154" spans="1:36" s="36" customFormat="1" ht="15" x14ac:dyDescent="0.25">
      <c r="A154">
        <v>2.84</v>
      </c>
      <c r="B154">
        <v>3.16</v>
      </c>
      <c r="C154">
        <v>2.66</v>
      </c>
      <c r="D154" s="20">
        <f t="shared" si="17"/>
        <v>4.4508221882929799E-2</v>
      </c>
      <c r="E154" s="17">
        <f>IF(OR($A154="",$B154="",$C154=""),"",A154*'MPTO_working_3-way'!$I153)</f>
        <v>2.9220999614721261</v>
      </c>
      <c r="F154" s="21">
        <f>IF(OR($A154="",$B154="",$C154=""),"",B154*'MPTO_working_3-way'!$I153)</f>
        <v>3.2513506613563092</v>
      </c>
      <c r="G154" s="22">
        <f>IF(OR($A154="",$B154="",$C154=""),"",C154*'MPTO_working_3-way'!$I153)</f>
        <v>2.7368964427872733</v>
      </c>
      <c r="H154" s="17"/>
      <c r="I154" s="21"/>
      <c r="J154" s="22"/>
      <c r="K154" s="17"/>
      <c r="L154" s="21"/>
      <c r="M154" s="22"/>
      <c r="N154" s="23">
        <f t="shared" si="14"/>
        <v>34.221964107491019</v>
      </c>
      <c r="O154" s="24">
        <f t="shared" si="15"/>
        <v>30.756448754833706</v>
      </c>
      <c r="P154" s="24">
        <f t="shared" si="16"/>
        <v>36.537736114764847</v>
      </c>
      <c r="Q154" t="s">
        <v>190</v>
      </c>
      <c r="R154" t="s">
        <v>156</v>
      </c>
      <c r="S154" t="s">
        <v>277</v>
      </c>
      <c r="AD154" s="37"/>
      <c r="AE154" s="37"/>
      <c r="AH154" s="37"/>
      <c r="AI154" s="37"/>
      <c r="AJ154" t="s">
        <v>207</v>
      </c>
    </row>
    <row r="155" spans="1:36" s="36" customFormat="1" ht="15" x14ac:dyDescent="0.25">
      <c r="A155">
        <v>2.06</v>
      </c>
      <c r="B155">
        <v>3.29</v>
      </c>
      <c r="C155">
        <v>3.93</v>
      </c>
      <c r="D155" s="20">
        <f t="shared" si="17"/>
        <v>4.3841187193689901E-2</v>
      </c>
      <c r="E155" s="17">
        <f>IF(OR($A155="",$B155="",$C155=""),"",A155*'MPTO_working_3-way'!$I154)</f>
        <v>2.1525378966359177</v>
      </c>
      <c r="F155" s="21">
        <f>IF(OR($A155="",$B155="",$C155=""),"",B155*'MPTO_working_3-way'!$I154)</f>
        <v>3.4377911067631888</v>
      </c>
      <c r="G155" s="22">
        <f>IF(OR($A155="",$B155="",$C155=""),"",C155*'MPTO_working_3-way'!$I154)</f>
        <v>4.106540744552988</v>
      </c>
      <c r="H155" s="17"/>
      <c r="I155" s="21"/>
      <c r="J155" s="22"/>
      <c r="K155" s="17"/>
      <c r="L155" s="21"/>
      <c r="M155" s="22"/>
      <c r="N155" s="23">
        <f t="shared" si="14"/>
        <v>46.456789521004239</v>
      </c>
      <c r="O155" s="24">
        <f t="shared" si="15"/>
        <v>29.088445718318763</v>
      </c>
      <c r="P155" s="24">
        <f t="shared" si="16"/>
        <v>24.351396033910621</v>
      </c>
      <c r="Q155" t="s">
        <v>186</v>
      </c>
      <c r="R155" t="s">
        <v>176</v>
      </c>
      <c r="S155" t="s">
        <v>277</v>
      </c>
      <c r="AD155" s="37"/>
      <c r="AE155" s="37"/>
      <c r="AH155" s="37"/>
      <c r="AI155" s="37"/>
      <c r="AJ155" t="s">
        <v>207</v>
      </c>
    </row>
    <row r="156" spans="1:36" s="36" customFormat="1" ht="15" x14ac:dyDescent="0.25">
      <c r="A156">
        <v>4.22</v>
      </c>
      <c r="B156">
        <v>3.9</v>
      </c>
      <c r="C156">
        <v>1.87</v>
      </c>
      <c r="D156" s="20">
        <f t="shared" si="17"/>
        <v>2.8136439343576125E-2</v>
      </c>
      <c r="E156" s="17">
        <f>IF(OR($A156="",$B156="",$C156=""),"",A156*'MPTO_working_3-way'!$I155)</f>
        <v>4.4078246963459637</v>
      </c>
      <c r="F156" s="21">
        <f>IF(OR($A156="",$B156="",$C156=""),"",B156*'MPTO_working_3-way'!$I155)</f>
        <v>4.0735820653434258</v>
      </c>
      <c r="G156" s="22">
        <f>IF(OR($A156="",$B156="",$C156=""),"",C156*'MPTO_working_3-way'!$I155)</f>
        <v>1.9532303749210789</v>
      </c>
      <c r="H156" s="17"/>
      <c r="I156" s="21"/>
      <c r="J156" s="22"/>
      <c r="K156" s="17"/>
      <c r="L156" s="21"/>
      <c r="M156" s="22"/>
      <c r="N156" s="23">
        <f t="shared" si="14"/>
        <v>22.686927654563679</v>
      </c>
      <c r="O156" s="24">
        <f t="shared" si="15"/>
        <v>24.548419154425318</v>
      </c>
      <c r="P156" s="24">
        <f t="shared" si="16"/>
        <v>51.19723780869451</v>
      </c>
      <c r="Q156" t="s">
        <v>140</v>
      </c>
      <c r="R156" t="s">
        <v>254</v>
      </c>
      <c r="S156" t="s">
        <v>277</v>
      </c>
      <c r="AD156" s="37"/>
      <c r="AE156" s="37"/>
      <c r="AH156" s="37"/>
      <c r="AI156" s="37"/>
      <c r="AJ156" t="s">
        <v>143</v>
      </c>
    </row>
    <row r="157" spans="1:36" s="36" customFormat="1" ht="15" x14ac:dyDescent="0.25">
      <c r="A157">
        <v>1.45</v>
      </c>
      <c r="B157">
        <v>5.0599999999999996</v>
      </c>
      <c r="C157">
        <v>6.87</v>
      </c>
      <c r="D157" s="20">
        <f t="shared" si="17"/>
        <v>3.2844038480958071E-2</v>
      </c>
      <c r="E157" s="17">
        <f>IF(OR($A157="",$B157="",$C157=""),"",A157*'MPTO_working_3-way'!$I156)</f>
        <v>1.5135697214308503</v>
      </c>
      <c r="F157" s="21">
        <f>IF(OR($A157="",$B157="",$C157=""),"",B157*'MPTO_working_3-way'!$I156)</f>
        <v>5.2818364072000703</v>
      </c>
      <c r="G157" s="22">
        <f>IF(OR($A157="",$B157="",$C157=""),"",C157*'MPTO_working_3-way'!$I156)</f>
        <v>7.1711889560206501</v>
      </c>
      <c r="H157" s="17"/>
      <c r="I157" s="21"/>
      <c r="J157" s="22"/>
      <c r="K157" s="17"/>
      <c r="L157" s="21"/>
      <c r="M157" s="22"/>
      <c r="N157" s="23">
        <f t="shared" si="14"/>
        <v>66.068974943199294</v>
      </c>
      <c r="O157" s="24">
        <f t="shared" si="15"/>
        <v>18.932809025225097</v>
      </c>
      <c r="P157" s="24">
        <f t="shared" si="16"/>
        <v>13.944689034590827</v>
      </c>
      <c r="Q157" t="s">
        <v>138</v>
      </c>
      <c r="R157" t="s">
        <v>142</v>
      </c>
      <c r="S157" t="s">
        <v>277</v>
      </c>
      <c r="AD157" s="37"/>
      <c r="AE157" s="37"/>
      <c r="AH157" s="37"/>
      <c r="AI157" s="37"/>
      <c r="AJ157" t="s">
        <v>143</v>
      </c>
    </row>
    <row r="158" spans="1:36" s="36" customFormat="1" ht="15" x14ac:dyDescent="0.25">
      <c r="A158">
        <v>6.02</v>
      </c>
      <c r="B158">
        <v>4.7</v>
      </c>
      <c r="C158">
        <v>1.52</v>
      </c>
      <c r="D158" s="20">
        <f t="shared" si="17"/>
        <v>3.6773651099545113E-2</v>
      </c>
      <c r="E158" s="17">
        <f>IF(OR($A158="",$B158="",$C158=""),"",A158*'MPTO_working_3-way'!$I157)</f>
        <v>6.1893813648483276</v>
      </c>
      <c r="F158" s="21">
        <f>IF(OR($A158="",$B158="",$C158=""),"",B158*'MPTO_working_3-way'!$I157)</f>
        <v>4.8322412649148081</v>
      </c>
      <c r="G158" s="22">
        <f>IF(OR($A158="",$B158="",$C158=""),"",C158*'MPTO_working_3-way'!$I157)</f>
        <v>1.5627673878022357</v>
      </c>
      <c r="H158" s="17"/>
      <c r="I158" s="21"/>
      <c r="J158" s="22"/>
      <c r="K158" s="17"/>
      <c r="L158" s="21"/>
      <c r="M158" s="22"/>
      <c r="N158" s="23">
        <f t="shared" si="14"/>
        <v>16.156703571044297</v>
      </c>
      <c r="O158" s="24">
        <f t="shared" si="15"/>
        <v>20.694330956954605</v>
      </c>
      <c r="P158" s="24">
        <f t="shared" si="16"/>
        <v>63.989049669530694</v>
      </c>
      <c r="Q158" t="s">
        <v>232</v>
      </c>
      <c r="R158" t="s">
        <v>255</v>
      </c>
      <c r="S158" t="s">
        <v>277</v>
      </c>
      <c r="AD158" s="37"/>
      <c r="AE158" s="37"/>
      <c r="AH158" s="37"/>
      <c r="AI158" s="37"/>
      <c r="AJ158" t="s">
        <v>143</v>
      </c>
    </row>
    <row r="159" spans="1:36" s="36" customFormat="1" ht="15" x14ac:dyDescent="0.25">
      <c r="A159">
        <v>2.21</v>
      </c>
      <c r="B159">
        <v>3.48</v>
      </c>
      <c r="C159">
        <v>3.47</v>
      </c>
      <c r="D159" s="20">
        <f t="shared" si="17"/>
        <v>2.8029447662231588E-2</v>
      </c>
      <c r="E159" s="17">
        <f>IF(OR($A159="",$B159="",$C159=""),"",A159*'MPTO_working_3-way'!$I158)</f>
        <v>2.2825853250429171</v>
      </c>
      <c r="F159" s="21">
        <f>IF(OR($A159="",$B159="",$C159=""),"",B159*'MPTO_working_3-way'!$I158)</f>
        <v>3.5942972539137341</v>
      </c>
      <c r="G159" s="22">
        <f>IF(OR($A159="",$B159="",$C159=""),"",C159*'MPTO_working_3-way'!$I158)</f>
        <v>3.5839688135289247</v>
      </c>
      <c r="H159" s="17"/>
      <c r="I159" s="21"/>
      <c r="J159" s="22"/>
      <c r="K159" s="17"/>
      <c r="L159" s="21"/>
      <c r="M159" s="22"/>
      <c r="N159" s="23">
        <f t="shared" si="14"/>
        <v>43.809972360231399</v>
      </c>
      <c r="O159" s="24">
        <f t="shared" si="15"/>
        <v>27.821850263250397</v>
      </c>
      <c r="P159" s="24">
        <f t="shared" si="16"/>
        <v>27.902028506083969</v>
      </c>
      <c r="Q159" t="s">
        <v>134</v>
      </c>
      <c r="R159" t="s">
        <v>136</v>
      </c>
      <c r="S159" t="s">
        <v>277</v>
      </c>
      <c r="AD159" s="37"/>
      <c r="AE159" s="37"/>
      <c r="AH159" s="37"/>
      <c r="AI159" s="37"/>
      <c r="AJ159" t="s">
        <v>143</v>
      </c>
    </row>
    <row r="160" spans="1:36" s="36" customFormat="1" ht="15" x14ac:dyDescent="0.25">
      <c r="A160">
        <v>2.76</v>
      </c>
      <c r="B160">
        <v>3.45</v>
      </c>
      <c r="C160">
        <v>2.59</v>
      </c>
      <c r="D160" s="20">
        <f t="shared" si="17"/>
        <v>3.8274299143864265E-2</v>
      </c>
      <c r="E160" s="17">
        <f>IF(OR($A160="",$B160="",$C160=""),"",A160*'MPTO_working_3-way'!$I159)</f>
        <v>2.8614952770347442</v>
      </c>
      <c r="F160" s="21">
        <f>IF(OR($A160="",$B160="",$C160=""),"",B160*'MPTO_working_3-way'!$I159)</f>
        <v>3.5768690962934309</v>
      </c>
      <c r="G160" s="22">
        <f>IF(OR($A160="",$B160="",$C160=""),"",C160*'MPTO_working_3-way'!$I159)</f>
        <v>2.6852437563478215</v>
      </c>
      <c r="H160" s="17"/>
      <c r="I160" s="21"/>
      <c r="J160" s="22"/>
      <c r="K160" s="17"/>
      <c r="L160" s="21"/>
      <c r="M160" s="22"/>
      <c r="N160" s="23">
        <f t="shared" si="14"/>
        <v>34.946763953294415</v>
      </c>
      <c r="O160" s="24">
        <f t="shared" si="15"/>
        <v>27.957411162635527</v>
      </c>
      <c r="P160" s="24">
        <f t="shared" si="16"/>
        <v>37.240566992699833</v>
      </c>
      <c r="Q160" t="s">
        <v>178</v>
      </c>
      <c r="R160" t="s">
        <v>182</v>
      </c>
      <c r="S160" t="s">
        <v>277</v>
      </c>
      <c r="AD160" s="37"/>
      <c r="AE160" s="37"/>
      <c r="AH160" s="37"/>
      <c r="AI160" s="37"/>
      <c r="AJ160" t="s">
        <v>204</v>
      </c>
    </row>
    <row r="161" spans="1:36" s="36" customFormat="1" ht="15" x14ac:dyDescent="0.25">
      <c r="A161">
        <v>2.34</v>
      </c>
      <c r="B161">
        <v>3.33</v>
      </c>
      <c r="C161">
        <v>3.22</v>
      </c>
      <c r="D161" s="20">
        <f t="shared" si="17"/>
        <v>3.8209733861907846E-2</v>
      </c>
      <c r="E161" s="17">
        <f>IF(OR($A161="",$B161="",$C161=""),"",A161*'MPTO_working_3-way'!$I160)</f>
        <v>2.405588907529622</v>
      </c>
      <c r="F161" s="21">
        <f>IF(OR($A161="",$B161="",$C161=""),"",B161*'MPTO_working_3-way'!$I160)</f>
        <v>3.4233380607152313</v>
      </c>
      <c r="G161" s="22">
        <f>IF(OR($A161="",$B161="",$C161=""),"",C161*'MPTO_working_3-way'!$I160)</f>
        <v>3.3102548214723857</v>
      </c>
      <c r="H161" s="17"/>
      <c r="I161" s="21"/>
      <c r="J161" s="22"/>
      <c r="K161" s="17"/>
      <c r="L161" s="21"/>
      <c r="M161" s="22"/>
      <c r="N161" s="23">
        <f t="shared" si="14"/>
        <v>41.569862451142278</v>
      </c>
      <c r="O161" s="24">
        <f t="shared" si="15"/>
        <v>29.211254695397276</v>
      </c>
      <c r="P161" s="24">
        <f t="shared" si="16"/>
        <v>30.209154700519541</v>
      </c>
      <c r="Q161" t="s">
        <v>145</v>
      </c>
      <c r="R161" t="s">
        <v>194</v>
      </c>
      <c r="S161" t="s">
        <v>277</v>
      </c>
      <c r="AD161" s="37"/>
      <c r="AE161" s="37"/>
      <c r="AH161" s="37"/>
      <c r="AI161" s="37"/>
      <c r="AJ161" t="s">
        <v>204</v>
      </c>
    </row>
    <row r="162" spans="1:36" s="36" customFormat="1" ht="15" x14ac:dyDescent="0.25">
      <c r="A162">
        <v>1.48</v>
      </c>
      <c r="B162">
        <v>4.5599999999999996</v>
      </c>
      <c r="C162">
        <v>6.72</v>
      </c>
      <c r="D162" s="20">
        <f t="shared" si="17"/>
        <v>4.3783445099234486E-2</v>
      </c>
      <c r="E162" s="17">
        <f>IF(OR($A162="",$B162="",$C162=""),"",A162*'MPTO_working_3-way'!$I161)</f>
        <v>1.5366459627329192</v>
      </c>
      <c r="F162" s="21">
        <f>IF(OR($A162="",$B162="",$C162=""),"",B162*'MPTO_working_3-way'!$I161)</f>
        <v>4.7345308040960203</v>
      </c>
      <c r="G162" s="22">
        <f>IF(OR($A162="",$B162="",$C162=""),"",C162*'MPTO_working_3-way'!$I161)</f>
        <v>6.9772032902467673</v>
      </c>
      <c r="H162" s="17"/>
      <c r="I162" s="21"/>
      <c r="J162" s="22"/>
      <c r="K162" s="17"/>
      <c r="L162" s="21"/>
      <c r="M162" s="22"/>
      <c r="N162" s="23">
        <f t="shared" si="14"/>
        <v>65.076798706548104</v>
      </c>
      <c r="O162" s="24">
        <f t="shared" si="15"/>
        <v>21.121417124055089</v>
      </c>
      <c r="P162" s="24">
        <f t="shared" si="16"/>
        <v>14.332390191323096</v>
      </c>
      <c r="Q162" t="s">
        <v>183</v>
      </c>
      <c r="R162" t="s">
        <v>181</v>
      </c>
      <c r="S162" t="s">
        <v>277</v>
      </c>
      <c r="AD162" s="37"/>
      <c r="AE162" s="37"/>
      <c r="AH162" s="37"/>
      <c r="AI162" s="37"/>
      <c r="AJ162" t="s">
        <v>204</v>
      </c>
    </row>
    <row r="163" spans="1:36" s="36" customFormat="1" ht="15" x14ac:dyDescent="0.25">
      <c r="A163">
        <v>2.59</v>
      </c>
      <c r="B163">
        <v>3.61</v>
      </c>
      <c r="C163">
        <v>2.66</v>
      </c>
      <c r="D163" s="20">
        <f t="shared" si="17"/>
        <v>3.9048545973753734E-2</v>
      </c>
      <c r="E163" s="17">
        <f>IF(OR($A163="",$B163="",$C163=""),"",A163*'MPTO_working_3-way'!$I162)</f>
        <v>2.6889632107023411</v>
      </c>
      <c r="F163" s="21">
        <f>IF(OR($A163="",$B163="",$C163=""),"",B163*'MPTO_working_3-way'!$I162)</f>
        <v>3.7479371392414871</v>
      </c>
      <c r="G163" s="22">
        <f>IF(OR($A163="",$B163="",$C163=""),"",C163*'MPTO_working_3-way'!$I162)</f>
        <v>2.7616378920726752</v>
      </c>
      <c r="H163" s="17"/>
      <c r="I163" s="21"/>
      <c r="J163" s="22"/>
      <c r="K163" s="17"/>
      <c r="L163" s="21"/>
      <c r="M163" s="22"/>
      <c r="N163" s="23">
        <f t="shared" si="14"/>
        <v>37.189054726368163</v>
      </c>
      <c r="O163" s="24">
        <f t="shared" si="15"/>
        <v>26.681343972657491</v>
      </c>
      <c r="P163" s="24">
        <f t="shared" si="16"/>
        <v>36.210395391463727</v>
      </c>
      <c r="Q163" t="s">
        <v>179</v>
      </c>
      <c r="R163" t="s">
        <v>177</v>
      </c>
      <c r="S163" t="s">
        <v>277</v>
      </c>
      <c r="AD163" s="37"/>
      <c r="AE163" s="37"/>
      <c r="AH163" s="37"/>
      <c r="AI163" s="37"/>
      <c r="AJ163" t="s">
        <v>204</v>
      </c>
    </row>
    <row r="164" spans="1:36" s="36" customFormat="1" ht="15" x14ac:dyDescent="0.25">
      <c r="A164">
        <v>3.4</v>
      </c>
      <c r="B164">
        <v>3.49</v>
      </c>
      <c r="C164">
        <v>2.1800000000000002</v>
      </c>
      <c r="D164" s="20">
        <f t="shared" si="17"/>
        <v>3.9366194678496891E-2</v>
      </c>
      <c r="E164" s="17">
        <f>IF(OR($A164="",$B164="",$C164=""),"",A164*'MPTO_working_3-way'!$I163)</f>
        <v>3.548863713337397</v>
      </c>
      <c r="F164" s="21">
        <f>IF(OR($A164="",$B164="",$C164=""),"",B164*'MPTO_working_3-way'!$I163)</f>
        <v>3.6428042233963285</v>
      </c>
      <c r="G164" s="22">
        <f>IF(OR($A164="",$B164="",$C164=""),"",C164*'MPTO_working_3-way'!$I163)</f>
        <v>2.2754479103163314</v>
      </c>
      <c r="H164" s="17"/>
      <c r="I164" s="21"/>
      <c r="J164" s="22"/>
      <c r="K164" s="17"/>
      <c r="L164" s="21"/>
      <c r="M164" s="22"/>
      <c r="N164" s="23">
        <f t="shared" si="14"/>
        <v>28.17803333054983</v>
      </c>
      <c r="O164" s="24">
        <f t="shared" si="15"/>
        <v>27.451379175893813</v>
      </c>
      <c r="P164" s="24">
        <f t="shared" si="16"/>
        <v>43.947391432967613</v>
      </c>
      <c r="Q164" t="s">
        <v>144</v>
      </c>
      <c r="R164" t="s">
        <v>193</v>
      </c>
      <c r="S164" t="s">
        <v>277</v>
      </c>
      <c r="AD164" s="37"/>
      <c r="AE164" s="37"/>
      <c r="AH164" s="37"/>
      <c r="AI164" s="37"/>
      <c r="AJ164" t="s">
        <v>204</v>
      </c>
    </row>
    <row r="165" spans="1:36" s="36" customFormat="1" ht="15" x14ac:dyDescent="0.25">
      <c r="A165">
        <v>3.33</v>
      </c>
      <c r="B165">
        <v>3.88</v>
      </c>
      <c r="C165">
        <v>2.08</v>
      </c>
      <c r="D165" s="20">
        <f t="shared" si="17"/>
        <v>3.8801489832417602E-2</v>
      </c>
      <c r="E165" s="17">
        <f>IF(OR($A165="",$B165="",$C165=""),"",A165*'MPTO_working_3-way'!$I164)</f>
        <v>3.4600316580925998</v>
      </c>
      <c r="F165" s="21">
        <f>IF(OR($A165="",$B165="",$C165=""),"",B165*'MPTO_working_3-way'!$I164)</f>
        <v>4.0315083583781641</v>
      </c>
      <c r="G165" s="22">
        <f>IF(OR($A165="",$B165="",$C165=""),"",C165*'MPTO_working_3-way'!$I164)</f>
        <v>2.1612209756254077</v>
      </c>
      <c r="H165" s="17"/>
      <c r="I165" s="21"/>
      <c r="J165" s="22"/>
      <c r="K165" s="17"/>
      <c r="L165" s="21"/>
      <c r="M165" s="22"/>
      <c r="N165" s="23">
        <f t="shared" si="14"/>
        <v>28.901469663178364</v>
      </c>
      <c r="O165" s="24">
        <f t="shared" si="15"/>
        <v>24.804611850098958</v>
      </c>
      <c r="P165" s="24">
        <f t="shared" si="16"/>
        <v>46.270141335761508</v>
      </c>
      <c r="Q165" t="s">
        <v>180</v>
      </c>
      <c r="R165" t="s">
        <v>184</v>
      </c>
      <c r="S165" t="s">
        <v>277</v>
      </c>
      <c r="AD165" s="37"/>
      <c r="AE165" s="37"/>
      <c r="AH165" s="37"/>
      <c r="AI165" s="37"/>
      <c r="AJ165" t="s">
        <v>204</v>
      </c>
    </row>
    <row r="166" spans="1:36" s="36" customFormat="1" ht="15" x14ac:dyDescent="0.25">
      <c r="A166">
        <v>2.0699999999999998</v>
      </c>
      <c r="B166">
        <v>3.39</v>
      </c>
      <c r="C166">
        <v>3.98</v>
      </c>
      <c r="D166" s="20">
        <f t="shared" si="17"/>
        <v>2.9333319584111894E-2</v>
      </c>
      <c r="E166" s="17">
        <f>IF(OR($A166="",$B166="",$C166=""),"",A166*'MPTO_working_3-way'!$I165)</f>
        <v>2.1514880229844886</v>
      </c>
      <c r="F166" s="21">
        <f>IF(OR($A166="",$B166="",$C166=""),"",B166*'MPTO_working_3-way'!$I165)</f>
        <v>3.5234513999601047</v>
      </c>
      <c r="G166" s="22">
        <f>IF(OR($A166="",$B166="",$C166=""),"",C166*'MPTO_working_3-way'!$I165)</f>
        <v>4.1366774548204175</v>
      </c>
      <c r="H166" s="17"/>
      <c r="I166" s="21"/>
      <c r="J166" s="22"/>
      <c r="K166" s="17"/>
      <c r="L166" s="21"/>
      <c r="M166" s="22"/>
      <c r="N166" s="23">
        <f t="shared" si="14"/>
        <v>46.479459300583315</v>
      </c>
      <c r="O166" s="24">
        <f t="shared" si="15"/>
        <v>28.381262758763263</v>
      </c>
      <c r="P166" s="24">
        <f t="shared" si="16"/>
        <v>24.173990138745598</v>
      </c>
      <c r="Q166" t="s">
        <v>261</v>
      </c>
      <c r="R166" t="s">
        <v>172</v>
      </c>
      <c r="S166" t="s">
        <v>277</v>
      </c>
      <c r="AD166" s="37"/>
      <c r="AE166" s="37"/>
      <c r="AH166" s="37"/>
      <c r="AI166" s="37"/>
      <c r="AJ166" t="s">
        <v>206</v>
      </c>
    </row>
    <row r="167" spans="1:36" s="36" customFormat="1" ht="15" x14ac:dyDescent="0.25">
      <c r="A167">
        <v>2.25</v>
      </c>
      <c r="B167">
        <v>3.42</v>
      </c>
      <c r="C167">
        <v>3.44</v>
      </c>
      <c r="D167" s="20">
        <f t="shared" si="17"/>
        <v>2.7539779681762466E-2</v>
      </c>
      <c r="E167" s="17">
        <f>IF(OR($A167="",$B167="",$C167=""),"",A167*'MPTO_working_3-way'!$I166)</f>
        <v>2.3373033521229396</v>
      </c>
      <c r="F167" s="21">
        <f>IF(OR($A167="",$B167="",$C167=""),"",B167*'MPTO_working_3-way'!$I166)</f>
        <v>3.5527010952268681</v>
      </c>
      <c r="G167" s="22">
        <f>IF(OR($A167="",$B167="",$C167=""),"",C167*'MPTO_working_3-way'!$I166)</f>
        <v>3.5734771250235164</v>
      </c>
      <c r="H167" s="17"/>
      <c r="I167" s="21"/>
      <c r="J167" s="22"/>
      <c r="K167" s="17"/>
      <c r="L167" s="21"/>
      <c r="M167" s="22"/>
      <c r="N167" s="23">
        <f t="shared" si="14"/>
        <v>42.784348000515813</v>
      </c>
      <c r="O167" s="24">
        <f t="shared" si="15"/>
        <v>28.147597368760408</v>
      </c>
      <c r="P167" s="24">
        <f t="shared" si="16"/>
        <v>27.983948546849007</v>
      </c>
      <c r="Q167" t="s">
        <v>127</v>
      </c>
      <c r="R167" t="s">
        <v>124</v>
      </c>
      <c r="S167" t="s">
        <v>277</v>
      </c>
      <c r="AD167" s="37"/>
      <c r="AE167" s="37"/>
      <c r="AH167" s="37"/>
      <c r="AI167" s="37"/>
      <c r="AJ167" t="s">
        <v>130</v>
      </c>
    </row>
    <row r="168" spans="1:36" s="36" customFormat="1" ht="15" x14ac:dyDescent="0.25">
      <c r="A168">
        <v>1.91</v>
      </c>
      <c r="B168">
        <v>3.53</v>
      </c>
      <c r="C168">
        <v>4.49</v>
      </c>
      <c r="D168" s="20">
        <f t="shared" si="17"/>
        <v>2.9563477624743761E-2</v>
      </c>
      <c r="E168" s="17">
        <f>IF(OR($A168="",$B168="",$C168=""),"",A168*'MPTO_working_3-way'!$I167)</f>
        <v>1.9660266404056537</v>
      </c>
      <c r="F168" s="21">
        <f>IF(OR($A168="",$B168="",$C168=""),"",B168*'MPTO_working_3-way'!$I167)</f>
        <v>3.6335466181319149</v>
      </c>
      <c r="G168" s="22">
        <f>IF(OR($A168="",$B168="",$C168=""),"",C168*'MPTO_working_3-way'!$I167)</f>
        <v>4.6217066049326627</v>
      </c>
      <c r="H168" s="17"/>
      <c r="I168" s="21"/>
      <c r="J168" s="22"/>
      <c r="K168" s="17"/>
      <c r="L168" s="21"/>
      <c r="M168" s="22"/>
      <c r="N168" s="23">
        <f t="shared" si="14"/>
        <v>50.864010662320844</v>
      </c>
      <c r="O168" s="24">
        <f t="shared" si="15"/>
        <v>27.521320216723176</v>
      </c>
      <c r="P168" s="24">
        <f t="shared" si="16"/>
        <v>21.637029034528467</v>
      </c>
      <c r="Q168" t="s">
        <v>259</v>
      </c>
      <c r="R168" t="s">
        <v>125</v>
      </c>
      <c r="S168" t="s">
        <v>277</v>
      </c>
      <c r="AD168" s="37"/>
      <c r="AE168" s="37"/>
      <c r="AH168" s="37"/>
      <c r="AI168" s="37"/>
      <c r="AJ168" t="s">
        <v>130</v>
      </c>
    </row>
    <row r="169" spans="1:36" s="36" customFormat="1" ht="15" x14ac:dyDescent="0.25">
      <c r="A169">
        <v>1.8</v>
      </c>
      <c r="B169">
        <v>3.75</v>
      </c>
      <c r="C169">
        <v>4.8</v>
      </c>
      <c r="D169" s="20">
        <f t="shared" si="17"/>
        <v>3.0555555555555447E-2</v>
      </c>
      <c r="E169" s="17">
        <f>IF(OR($A169="",$B169="",$C169=""),"",A169*'MPTO_working_3-way'!$I168)</f>
        <v>1.8495716034271725</v>
      </c>
      <c r="F169" s="21">
        <f>IF(OR($A169="",$B169="",$C169=""),"",B169*'MPTO_working_3-way'!$I168)</f>
        <v>3.8532741738066094</v>
      </c>
      <c r="G169" s="22">
        <f>IF(OR($A169="",$B169="",$C169=""),"",C169*'MPTO_working_3-way'!$I168)</f>
        <v>4.9321909424724595</v>
      </c>
      <c r="H169" s="17"/>
      <c r="I169" s="21"/>
      <c r="J169" s="22"/>
      <c r="K169" s="17"/>
      <c r="L169" s="21"/>
      <c r="M169" s="22"/>
      <c r="N169" s="23">
        <f t="shared" ref="N169:N196" si="18">(1/E169)* 100</f>
        <v>54.066574018926616</v>
      </c>
      <c r="O169" s="24">
        <f t="shared" ref="O169:O196" si="19">(1/F169)* 100</f>
        <v>25.951955529084774</v>
      </c>
      <c r="P169" s="24">
        <f t="shared" ref="P169:P196" si="20">(1/G169)* 100</f>
        <v>20.274965257097481</v>
      </c>
      <c r="Q169" t="s">
        <v>122</v>
      </c>
      <c r="R169" t="s">
        <v>256</v>
      </c>
      <c r="S169" t="s">
        <v>277</v>
      </c>
      <c r="AD169" s="37"/>
      <c r="AE169" s="37"/>
      <c r="AH169" s="37"/>
      <c r="AI169" s="37"/>
      <c r="AJ169" t="s">
        <v>130</v>
      </c>
    </row>
    <row r="170" spans="1:36" s="36" customFormat="1" ht="15" x14ac:dyDescent="0.25">
      <c r="A170">
        <v>1.84</v>
      </c>
      <c r="B170">
        <v>3.31</v>
      </c>
      <c r="C170">
        <v>5.12</v>
      </c>
      <c r="D170" s="20">
        <f t="shared" si="17"/>
        <v>4.0905564494942759E-2</v>
      </c>
      <c r="E170" s="17">
        <f>IF(OR($A170="",$B170="",$C170=""),"",A170*'MPTO_working_3-way'!$I169)</f>
        <v>1.8943967988295285</v>
      </c>
      <c r="F170" s="21">
        <f>IF(OR($A170="",$B170="",$C170=""),"",B170*'MPTO_working_3-way'!$I169)</f>
        <v>3.4078551109379021</v>
      </c>
      <c r="G170" s="22">
        <f>IF(OR($A170="",$B170="",$C170=""),"",C170*'MPTO_working_3-way'!$I169)</f>
        <v>5.271365005438688</v>
      </c>
      <c r="H170" s="17"/>
      <c r="I170" s="21"/>
      <c r="J170" s="22"/>
      <c r="K170" s="17"/>
      <c r="L170" s="21"/>
      <c r="M170" s="22"/>
      <c r="N170" s="23">
        <f t="shared" si="18"/>
        <v>52.787251362431554</v>
      </c>
      <c r="O170" s="24">
        <f t="shared" si="19"/>
        <v>29.343970545883398</v>
      </c>
      <c r="P170" s="24">
        <f t="shared" si="20"/>
        <v>18.970418458373839</v>
      </c>
      <c r="Q170" t="s">
        <v>97</v>
      </c>
      <c r="R170" t="s">
        <v>102</v>
      </c>
      <c r="S170" t="s">
        <v>277</v>
      </c>
      <c r="AD170" s="37"/>
      <c r="AE170" s="37"/>
      <c r="AH170" s="37"/>
      <c r="AI170" s="37"/>
      <c r="AJ170" t="s">
        <v>93</v>
      </c>
    </row>
    <row r="171" spans="1:36" s="36" customFormat="1" ht="15" x14ac:dyDescent="0.25">
      <c r="A171">
        <v>2.4</v>
      </c>
      <c r="B171">
        <v>3.15</v>
      </c>
      <c r="C171">
        <v>3.29</v>
      </c>
      <c r="D171" s="20">
        <f t="shared" si="17"/>
        <v>3.807835190813913E-2</v>
      </c>
      <c r="E171" s="17">
        <f>IF(OR($A171="",$B171="",$C171=""),"",A171*'MPTO_working_3-way'!$I170)</f>
        <v>2.4733333333333332</v>
      </c>
      <c r="F171" s="21">
        <f>IF(OR($A171="",$B171="",$C171=""),"",B171*'MPTO_working_3-way'!$I170)</f>
        <v>3.2462499999999994</v>
      </c>
      <c r="G171" s="22">
        <f>IF(OR($A171="",$B171="",$C171=""),"",C171*'MPTO_working_3-way'!$I170)</f>
        <v>3.3905277777777774</v>
      </c>
      <c r="H171" s="17"/>
      <c r="I171" s="21"/>
      <c r="J171" s="22"/>
      <c r="K171" s="17"/>
      <c r="L171" s="21"/>
      <c r="M171" s="22"/>
      <c r="N171" s="23">
        <f t="shared" si="18"/>
        <v>40.43126684636119</v>
      </c>
      <c r="O171" s="24">
        <f t="shared" si="19"/>
        <v>30.804774740084717</v>
      </c>
      <c r="P171" s="24">
        <f t="shared" si="20"/>
        <v>29.493933261783241</v>
      </c>
      <c r="Q171" t="s">
        <v>106</v>
      </c>
      <c r="R171" t="s">
        <v>96</v>
      </c>
      <c r="S171" t="s">
        <v>277</v>
      </c>
      <c r="AD171" s="37"/>
      <c r="AE171" s="37"/>
      <c r="AH171" s="37"/>
      <c r="AI171" s="37"/>
      <c r="AJ171" t="s">
        <v>93</v>
      </c>
    </row>
    <row r="172" spans="1:36" s="36" customFormat="1" ht="15" x14ac:dyDescent="0.25">
      <c r="A172">
        <v>1.62</v>
      </c>
      <c r="B172">
        <v>3.76</v>
      </c>
      <c r="C172">
        <v>6.23</v>
      </c>
      <c r="D172" s="20">
        <f t="shared" si="17"/>
        <v>4.3755041085505653E-2</v>
      </c>
      <c r="E172" s="17">
        <f>IF(OR($A172="",$B172="",$C172=""),"",A172*'MPTO_working_3-way'!$I171)</f>
        <v>1.6862670144818073</v>
      </c>
      <c r="F172" s="21">
        <f>IF(OR($A172="",$B172="",$C172=""),"",B172*'MPTO_working_3-way'!$I171)</f>
        <v>3.9138049225009848</v>
      </c>
      <c r="G172" s="22">
        <f>IF(OR($A172="",$B172="",$C172=""),"",C172*'MPTO_working_3-way'!$I171)</f>
        <v>6.4848416668034936</v>
      </c>
      <c r="H172" s="17"/>
      <c r="I172" s="21"/>
      <c r="J172" s="22"/>
      <c r="K172" s="17"/>
      <c r="L172" s="21"/>
      <c r="M172" s="22"/>
      <c r="N172" s="23">
        <f t="shared" si="18"/>
        <v>59.302589175493168</v>
      </c>
      <c r="O172" s="24">
        <f t="shared" si="19"/>
        <v>25.550583634122052</v>
      </c>
      <c r="P172" s="24">
        <f t="shared" si="20"/>
        <v>15.420576960561624</v>
      </c>
      <c r="Q172" t="s">
        <v>74</v>
      </c>
      <c r="R172" t="s">
        <v>99</v>
      </c>
      <c r="S172" t="s">
        <v>277</v>
      </c>
      <c r="AD172" s="37"/>
      <c r="AE172" s="37"/>
      <c r="AH172" s="37"/>
      <c r="AI172" s="37"/>
      <c r="AJ172" t="s">
        <v>93</v>
      </c>
    </row>
    <row r="173" spans="1:36" s="36" customFormat="1" ht="15" x14ac:dyDescent="0.25">
      <c r="A173">
        <v>3.74</v>
      </c>
      <c r="B173">
        <v>3.44</v>
      </c>
      <c r="C173">
        <v>2</v>
      </c>
      <c r="D173" s="20">
        <f t="shared" si="17"/>
        <v>5.8077353562989709E-2</v>
      </c>
      <c r="E173" s="17">
        <f>IF(OR($A173="",$B173="",$C173=""),"",A173*'MPTO_working_3-way'!$I172)</f>
        <v>3.8824130361364406</v>
      </c>
      <c r="F173" s="21">
        <f>IF(OR($A173="",$B173="",$C173=""),"",B173*'MPTO_working_3-way'!$I172)</f>
        <v>3.5709895305639985</v>
      </c>
      <c r="G173" s="22">
        <f>IF(OR($A173="",$B173="",$C173=""),"",C173*'MPTO_working_3-way'!$I172)</f>
        <v>2.0761567038162783</v>
      </c>
      <c r="H173" s="17"/>
      <c r="I173" s="21"/>
      <c r="J173" s="22"/>
      <c r="K173" s="17"/>
      <c r="L173" s="21"/>
      <c r="M173" s="22"/>
      <c r="N173" s="23">
        <f t="shared" si="18"/>
        <v>25.757177062107328</v>
      </c>
      <c r="O173" s="24">
        <f t="shared" si="19"/>
        <v>28.003442503570181</v>
      </c>
      <c r="P173" s="24">
        <f t="shared" si="20"/>
        <v>48.165921106140708</v>
      </c>
      <c r="Q173" t="s">
        <v>72</v>
      </c>
      <c r="R173" t="s">
        <v>77</v>
      </c>
      <c r="S173" t="s">
        <v>277</v>
      </c>
      <c r="AD173" s="37"/>
      <c r="AE173" s="37"/>
      <c r="AH173" s="37"/>
      <c r="AI173" s="37"/>
      <c r="AJ173" t="s">
        <v>94</v>
      </c>
    </row>
    <row r="174" spans="1:36" s="36" customFormat="1" ht="15" x14ac:dyDescent="0.25">
      <c r="A174">
        <v>5.62</v>
      </c>
      <c r="B174">
        <v>3.31</v>
      </c>
      <c r="C174">
        <v>1.72</v>
      </c>
      <c r="D174" s="20">
        <f t="shared" si="17"/>
        <v>6.1446095523085109E-2</v>
      </c>
      <c r="E174" s="17">
        <f>IF(OR($A174="",$B174="",$C174=""),"",A174*'MPTO_working_3-way'!$I173)</f>
        <v>5.8659033309005419</v>
      </c>
      <c r="F174" s="21">
        <f>IF(OR($A174="",$B174="",$C174=""),"",B174*'MPTO_working_3-way'!$I173)</f>
        <v>3.4548291859930238</v>
      </c>
      <c r="G174" s="22">
        <f>IF(OR($A174="",$B174="",$C174=""),"",C174*'MPTO_working_3-way'!$I173)</f>
        <v>1.7952586706670697</v>
      </c>
      <c r="H174" s="17"/>
      <c r="I174" s="21"/>
      <c r="J174" s="22"/>
      <c r="K174" s="17"/>
      <c r="L174" s="21"/>
      <c r="M174" s="22"/>
      <c r="N174" s="23">
        <f t="shared" si="18"/>
        <v>17.047672687208753</v>
      </c>
      <c r="O174" s="24">
        <f t="shared" si="19"/>
        <v>28.944991088251715</v>
      </c>
      <c r="P174" s="24">
        <f t="shared" si="20"/>
        <v>55.702279361693705</v>
      </c>
      <c r="Q174" t="s">
        <v>80</v>
      </c>
      <c r="R174" t="s">
        <v>133</v>
      </c>
      <c r="S174" t="s">
        <v>277</v>
      </c>
      <c r="AD174" s="37"/>
      <c r="AE174" s="37"/>
      <c r="AH174" s="37"/>
      <c r="AI174" s="37"/>
      <c r="AJ174" t="s">
        <v>94</v>
      </c>
    </row>
    <row r="175" spans="1:36" s="36" customFormat="1" ht="15" x14ac:dyDescent="0.25">
      <c r="A175">
        <v>1.4</v>
      </c>
      <c r="B175">
        <v>4.93</v>
      </c>
      <c r="C175">
        <v>7.4</v>
      </c>
      <c r="D175" s="20">
        <f t="shared" si="17"/>
        <v>5.2260606013141642E-2</v>
      </c>
      <c r="E175" s="17">
        <f>IF(OR($A175="",$B175="",$C175=""),"",A175*'MPTO_working_3-way'!$I174)</f>
        <v>1.4813082949881855</v>
      </c>
      <c r="F175" s="21">
        <f>IF(OR($A175="",$B175="",$C175=""),"",B175*'MPTO_working_3-way'!$I174)</f>
        <v>5.2163213530655392</v>
      </c>
      <c r="G175" s="22">
        <f>IF(OR($A175="",$B175="",$C175=""),"",C175*'MPTO_working_3-way'!$I174)</f>
        <v>7.829772416366124</v>
      </c>
      <c r="H175" s="17"/>
      <c r="I175" s="21"/>
      <c r="J175" s="22"/>
      <c r="K175" s="17"/>
      <c r="L175" s="21"/>
      <c r="M175" s="22"/>
      <c r="N175" s="23">
        <f t="shared" si="18"/>
        <v>67.507891732151265</v>
      </c>
      <c r="O175" s="24">
        <f t="shared" si="19"/>
        <v>19.170598057811713</v>
      </c>
      <c r="P175" s="24">
        <f t="shared" si="20"/>
        <v>12.771763300677264</v>
      </c>
      <c r="Q175" t="s">
        <v>215</v>
      </c>
      <c r="R175" t="s">
        <v>247</v>
      </c>
      <c r="S175" t="s">
        <v>277</v>
      </c>
      <c r="AD175" s="37"/>
      <c r="AE175" s="37"/>
      <c r="AH175" s="37"/>
      <c r="AI175" s="37"/>
      <c r="AJ175" t="s">
        <v>252</v>
      </c>
    </row>
    <row r="176" spans="1:36" s="36" customFormat="1" ht="15" x14ac:dyDescent="0.25">
      <c r="A176">
        <v>2.34</v>
      </c>
      <c r="B176">
        <v>3.23</v>
      </c>
      <c r="C176">
        <v>3.25</v>
      </c>
      <c r="D176" s="20">
        <f t="shared" si="17"/>
        <v>4.4640258262549359E-2</v>
      </c>
      <c r="E176" s="17">
        <f>IF(OR($A176="",$B176="",$C176=""),"",A176*'MPTO_working_3-way'!$I175)</f>
        <v>2.4837838635240188</v>
      </c>
      <c r="F176" s="21">
        <f>IF(OR($A176="",$B176="",$C176=""),"",B176*'MPTO_working_3-way'!$I175)</f>
        <v>3.4284708885395649</v>
      </c>
      <c r="G176" s="22">
        <f>IF(OR($A176="",$B176="",$C176=""),"",C176*'MPTO_working_3-way'!$I175)</f>
        <v>3.4496998104500265</v>
      </c>
      <c r="H176" s="17"/>
      <c r="I176" s="21"/>
      <c r="J176" s="22"/>
      <c r="K176" s="17"/>
      <c r="L176" s="21"/>
      <c r="M176" s="22"/>
      <c r="N176" s="23">
        <f t="shared" si="18"/>
        <v>40.261152135081083</v>
      </c>
      <c r="O176" s="24">
        <f t="shared" si="19"/>
        <v>29.167521980213539</v>
      </c>
      <c r="P176" s="24">
        <f t="shared" si="20"/>
        <v>28.988029537258381</v>
      </c>
      <c r="Q176" t="s">
        <v>238</v>
      </c>
      <c r="R176" t="s">
        <v>235</v>
      </c>
      <c r="S176" t="s">
        <v>277</v>
      </c>
      <c r="AD176" s="37"/>
      <c r="AE176" s="37"/>
      <c r="AH176" s="37"/>
      <c r="AI176" s="37"/>
      <c r="AJ176" t="s">
        <v>252</v>
      </c>
    </row>
    <row r="177" spans="1:36" s="36" customFormat="1" ht="15" x14ac:dyDescent="0.25">
      <c r="A177">
        <v>1.93</v>
      </c>
      <c r="B177">
        <v>3.6</v>
      </c>
      <c r="C177">
        <v>4.01</v>
      </c>
      <c r="D177" s="20">
        <f t="shared" si="17"/>
        <v>4.5289051407175762E-2</v>
      </c>
      <c r="E177" s="17">
        <f>IF(OR($A177="",$B177="",$C177=""),"",A177*'MPTO_working_3-way'!$I176)</f>
        <v>2.0308629696053635</v>
      </c>
      <c r="F177" s="21">
        <f>IF(OR($A177="",$B177="",$C177=""),"",B177*'MPTO_working_3-way'!$I176)</f>
        <v>3.7881381816473101</v>
      </c>
      <c r="G177" s="22">
        <f>IF(OR($A177="",$B177="",$C177=""),"",C177*'MPTO_working_3-way'!$I176)</f>
        <v>4.2195650301126975</v>
      </c>
      <c r="H177" s="17"/>
      <c r="I177" s="21"/>
      <c r="J177" s="22"/>
      <c r="K177" s="17"/>
      <c r="L177" s="21"/>
      <c r="M177" s="22"/>
      <c r="N177" s="23">
        <f t="shared" si="18"/>
        <v>49.240151352718769</v>
      </c>
      <c r="O177" s="24">
        <f t="shared" si="19"/>
        <v>26.398192252985343</v>
      </c>
      <c r="P177" s="24">
        <f t="shared" si="20"/>
        <v>23.699125214650184</v>
      </c>
      <c r="Q177" t="s">
        <v>212</v>
      </c>
      <c r="R177" t="s">
        <v>234</v>
      </c>
      <c r="S177" t="s">
        <v>277</v>
      </c>
      <c r="AD177" s="37"/>
      <c r="AE177" s="37"/>
      <c r="AH177" s="37"/>
      <c r="AI177" s="37"/>
      <c r="AJ177" t="s">
        <v>252</v>
      </c>
    </row>
    <row r="178" spans="1:36" s="36" customFormat="1" ht="15" x14ac:dyDescent="0.25">
      <c r="A178">
        <v>1.45</v>
      </c>
      <c r="B178">
        <v>4.53</v>
      </c>
      <c r="C178">
        <v>7.03</v>
      </c>
      <c r="D178" s="20">
        <f t="shared" si="17"/>
        <v>5.2653234958736084E-2</v>
      </c>
      <c r="E178" s="17">
        <f>IF(OR($A178="",$B178="",$C178=""),"",A178*'MPTO_working_3-way'!$I177)</f>
        <v>1.5147283744806965</v>
      </c>
      <c r="F178" s="21">
        <f>IF(OR($A178="",$B178="",$C178=""),"",B178*'MPTO_working_3-way'!$I177)</f>
        <v>4.7322203699293492</v>
      </c>
      <c r="G178" s="22">
        <f>IF(OR($A178="",$B178="",$C178=""),"",C178*'MPTO_working_3-way'!$I177)</f>
        <v>7.3438210155857222</v>
      </c>
      <c r="H178" s="17"/>
      <c r="I178" s="21"/>
      <c r="J178" s="22"/>
      <c r="K178" s="17"/>
      <c r="L178" s="21"/>
      <c r="M178" s="22"/>
      <c r="N178" s="23">
        <f t="shared" si="18"/>
        <v>66.018437156618006</v>
      </c>
      <c r="O178" s="24">
        <f t="shared" si="19"/>
        <v>21.131729332692291</v>
      </c>
      <c r="P178" s="24">
        <f t="shared" si="20"/>
        <v>13.616889598448948</v>
      </c>
      <c r="Q178" t="s">
        <v>209</v>
      </c>
      <c r="R178" t="s">
        <v>233</v>
      </c>
      <c r="S178" t="s">
        <v>277</v>
      </c>
      <c r="AD178" s="37"/>
      <c r="AE178" s="37"/>
      <c r="AH178" s="37"/>
      <c r="AI178" s="37"/>
      <c r="AJ178" t="s">
        <v>252</v>
      </c>
    </row>
    <row r="179" spans="1:36" s="36" customFormat="1" ht="15" x14ac:dyDescent="0.25">
      <c r="A179">
        <v>1.7</v>
      </c>
      <c r="B179">
        <v>3.94</v>
      </c>
      <c r="C179">
        <v>4.83</v>
      </c>
      <c r="D179" s="20">
        <f t="shared" si="17"/>
        <v>4.9081738190751789E-2</v>
      </c>
      <c r="E179" s="17">
        <f>IF(OR($A179="",$B179="",$C179=""),"",A179*'MPTO_working_3-way'!$I178)</f>
        <v>1.7769913873921988</v>
      </c>
      <c r="F179" s="21">
        <f>IF(OR($A179="",$B179="",$C179=""),"",B179*'MPTO_working_3-way'!$I178)</f>
        <v>4.1184388625442727</v>
      </c>
      <c r="G179" s="22">
        <f>IF(OR($A179="",$B179="",$C179=""),"",C179*'MPTO_working_3-way'!$I178)</f>
        <v>5.0487461182966591</v>
      </c>
      <c r="H179" s="17"/>
      <c r="I179" s="21"/>
      <c r="J179" s="22"/>
      <c r="K179" s="17"/>
      <c r="L179" s="21"/>
      <c r="M179" s="22"/>
      <c r="N179" s="23">
        <f t="shared" si="18"/>
        <v>56.274892894530979</v>
      </c>
      <c r="O179" s="24">
        <f t="shared" si="19"/>
        <v>24.281045157538745</v>
      </c>
      <c r="P179" s="24">
        <f t="shared" si="20"/>
        <v>19.806898120228293</v>
      </c>
      <c r="Q179" t="s">
        <v>111</v>
      </c>
      <c r="R179" t="s">
        <v>116</v>
      </c>
      <c r="S179" t="s">
        <v>277</v>
      </c>
      <c r="AD179" s="37"/>
      <c r="AE179" s="37"/>
      <c r="AH179" s="37"/>
      <c r="AI179" s="37"/>
      <c r="AJ179" t="s">
        <v>95</v>
      </c>
    </row>
    <row r="180" spans="1:36" s="36" customFormat="1" ht="15" x14ac:dyDescent="0.25">
      <c r="A180">
        <v>2.94</v>
      </c>
      <c r="B180">
        <v>3.74</v>
      </c>
      <c r="C180">
        <v>2.2799999999999998</v>
      </c>
      <c r="D180" s="20">
        <f t="shared" si="17"/>
        <v>4.6112224794223833E-2</v>
      </c>
      <c r="E180" s="17">
        <f>IF(OR($A180="",$B180="",$C180=""),"",A180*'MPTO_working_3-way'!$I179)</f>
        <v>3.094800510778684</v>
      </c>
      <c r="F180" s="21">
        <f>IF(OR($A180="",$B180="",$C180=""),"",B180*'MPTO_working_3-way'!$I179)</f>
        <v>3.9369230987456731</v>
      </c>
      <c r="G180" s="22">
        <f>IF(OR($A180="",$B180="",$C180=""),"",C180*'MPTO_working_3-way'!$I179)</f>
        <v>2.400049375705918</v>
      </c>
      <c r="H180" s="17"/>
      <c r="I180" s="21"/>
      <c r="J180" s="22"/>
      <c r="K180" s="17"/>
      <c r="L180" s="21"/>
      <c r="M180" s="22"/>
      <c r="N180" s="23">
        <f t="shared" si="18"/>
        <v>32.312260403123354</v>
      </c>
      <c r="O180" s="24">
        <f t="shared" si="19"/>
        <v>25.400546947909802</v>
      </c>
      <c r="P180" s="24">
        <f t="shared" si="20"/>
        <v>41.665809467185376</v>
      </c>
      <c r="Q180" t="s">
        <v>115</v>
      </c>
      <c r="R180" t="s">
        <v>88</v>
      </c>
      <c r="S180" t="s">
        <v>277</v>
      </c>
      <c r="AD180" s="37"/>
      <c r="AE180" s="37"/>
      <c r="AH180" s="37"/>
      <c r="AI180" s="37"/>
      <c r="AJ180" t="s">
        <v>95</v>
      </c>
    </row>
    <row r="181" spans="1:36" s="36" customFormat="1" ht="15" x14ac:dyDescent="0.25">
      <c r="A181">
        <v>1.64</v>
      </c>
      <c r="B181">
        <v>3.85</v>
      </c>
      <c r="C181">
        <v>5.59</v>
      </c>
      <c r="D181" s="20">
        <f t="shared" si="17"/>
        <v>4.8387233866530543E-2</v>
      </c>
      <c r="E181" s="17">
        <f>IF(OR($A181="",$B181="",$C181=""),"",A181*'MPTO_working_3-way'!$I180)</f>
        <v>1.7204940506328328</v>
      </c>
      <c r="F181" s="21">
        <f>IF(OR($A181="",$B181="",$C181=""),"",B181*'MPTO_working_3-way'!$I180)</f>
        <v>4.0389646920343942</v>
      </c>
      <c r="G181" s="22">
        <f>IF(OR($A181="",$B181="",$C181=""),"",C181*'MPTO_working_3-way'!$I180)</f>
        <v>5.8643669164863024</v>
      </c>
      <c r="H181" s="17"/>
      <c r="I181" s="21"/>
      <c r="J181" s="22"/>
      <c r="K181" s="17"/>
      <c r="L181" s="21"/>
      <c r="M181" s="22"/>
      <c r="N181" s="23">
        <f t="shared" si="18"/>
        <v>58.122839752464103</v>
      </c>
      <c r="O181" s="24">
        <f t="shared" si="19"/>
        <v>24.758820050400292</v>
      </c>
      <c r="P181" s="24">
        <f t="shared" si="20"/>
        <v>17.052139032923279</v>
      </c>
      <c r="Q181" t="s">
        <v>114</v>
      </c>
      <c r="R181" t="s">
        <v>117</v>
      </c>
      <c r="S181" t="s">
        <v>277</v>
      </c>
      <c r="AD181" s="37"/>
      <c r="AE181" s="37"/>
      <c r="AH181" s="37"/>
      <c r="AI181" s="37"/>
      <c r="AJ181" t="s">
        <v>95</v>
      </c>
    </row>
    <row r="182" spans="1:36" s="36" customFormat="1" ht="15" x14ac:dyDescent="0.25">
      <c r="A182">
        <v>1.63</v>
      </c>
      <c r="B182">
        <v>4.25</v>
      </c>
      <c r="C182">
        <v>5.49</v>
      </c>
      <c r="D182" s="20">
        <f t="shared" si="17"/>
        <v>3.0940412639627546E-2</v>
      </c>
      <c r="E182" s="17">
        <f>IF(OR($A182="",$B182="",$C182=""),"",A182*'MPTO_working_3-way'!$I181)</f>
        <v>1.7051629264145847</v>
      </c>
      <c r="F182" s="21">
        <f>IF(OR($A182="",$B182="",$C182=""),"",B182*'MPTO_working_3-way'!$I181)</f>
        <v>4.4459769553754516</v>
      </c>
      <c r="G182" s="22">
        <f>IF(OR($A182="",$B182="",$C182=""),"",C182*'MPTO_working_3-way'!$I181)</f>
        <v>5.7431561141202891</v>
      </c>
      <c r="H182" s="17"/>
      <c r="I182" s="21"/>
      <c r="J182" s="22"/>
      <c r="K182" s="17"/>
      <c r="L182" s="21"/>
      <c r="M182" s="22"/>
      <c r="N182" s="23">
        <f t="shared" si="18"/>
        <v>58.645422352847064</v>
      </c>
      <c r="O182" s="24">
        <f t="shared" si="19"/>
        <v>22.492244337680166</v>
      </c>
      <c r="P182" s="24">
        <f t="shared" si="20"/>
        <v>17.412028858859873</v>
      </c>
      <c r="Q182" t="s">
        <v>217</v>
      </c>
      <c r="R182" t="s">
        <v>230</v>
      </c>
      <c r="S182" t="s">
        <v>277</v>
      </c>
      <c r="AD182" s="37"/>
      <c r="AE182" s="37"/>
      <c r="AH182" s="37"/>
      <c r="AI182" s="37"/>
      <c r="AJ182" t="s">
        <v>253</v>
      </c>
    </row>
    <row r="183" spans="1:36" s="36" customFormat="1" ht="17.25" customHeight="1" x14ac:dyDescent="0.25">
      <c r="A183">
        <v>2</v>
      </c>
      <c r="B183">
        <v>3.74</v>
      </c>
      <c r="C183">
        <v>3.81</v>
      </c>
      <c r="D183" s="20">
        <f t="shared" si="17"/>
        <v>2.9846870745434906E-2</v>
      </c>
      <c r="E183" s="17">
        <f>IF(OR($A183="",$B183="",$C183=""),"",A183*'MPTO_working_3-way'!$I182)</f>
        <v>2.0967744677330611</v>
      </c>
      <c r="F183" s="21">
        <f>IF(OR($A183="",$B183="",$C183=""),"",B183*'MPTO_working_3-way'!$I182)</f>
        <v>3.9209682546608247</v>
      </c>
      <c r="G183" s="22">
        <f>IF(OR($A183="",$B183="",$C183=""),"",C183*'MPTO_working_3-way'!$I182)</f>
        <v>3.9943553610314813</v>
      </c>
      <c r="H183" s="17"/>
      <c r="I183" s="21"/>
      <c r="J183" s="22"/>
      <c r="K183" s="17"/>
      <c r="L183" s="21"/>
      <c r="M183" s="22"/>
      <c r="N183" s="23">
        <f t="shared" si="18"/>
        <v>47.692301455823973</v>
      </c>
      <c r="O183" s="24">
        <f t="shared" si="19"/>
        <v>25.503904521831</v>
      </c>
      <c r="P183" s="24">
        <f t="shared" si="20"/>
        <v>25.035328848201559</v>
      </c>
      <c r="Q183" t="s">
        <v>222</v>
      </c>
      <c r="R183" t="s">
        <v>239</v>
      </c>
      <c r="S183" t="s">
        <v>277</v>
      </c>
      <c r="AD183" s="37"/>
      <c r="AE183" s="37"/>
      <c r="AH183" s="37"/>
      <c r="AI183" s="37"/>
      <c r="AJ183" t="s">
        <v>253</v>
      </c>
    </row>
    <row r="184" spans="1:36" s="36" customFormat="1" ht="15" x14ac:dyDescent="0.25">
      <c r="A184">
        <v>2.46</v>
      </c>
      <c r="B184">
        <v>3.44</v>
      </c>
      <c r="C184">
        <v>3.03</v>
      </c>
      <c r="D184" s="20">
        <f t="shared" si="17"/>
        <v>2.7234742759585151E-2</v>
      </c>
      <c r="E184" s="17">
        <f>IF(OR($A184="",$B184="",$C184=""),"",A184*'MPTO_working_3-way'!$I183)</f>
        <v>2.5361134150934839</v>
      </c>
      <c r="F184" s="21">
        <f>IF(OR($A184="",$B184="",$C184=""),"",B184*'MPTO_working_3-way'!$I183)</f>
        <v>3.5464350194803189</v>
      </c>
      <c r="G184" s="22">
        <f>IF(OR($A184="",$B184="",$C184=""),"",C184*'MPTO_working_3-way'!$I183)</f>
        <v>3.1237494502980714</v>
      </c>
      <c r="H184" s="17"/>
      <c r="I184" s="21"/>
      <c r="J184" s="22"/>
      <c r="K184" s="17"/>
      <c r="L184" s="21"/>
      <c r="M184" s="22"/>
      <c r="N184" s="23">
        <f t="shared" si="18"/>
        <v>39.430413247632259</v>
      </c>
      <c r="O184" s="24">
        <f t="shared" si="19"/>
        <v>28.197330403830044</v>
      </c>
      <c r="P184" s="24">
        <f t="shared" si="20"/>
        <v>32.012810755503423</v>
      </c>
      <c r="Q184" t="s">
        <v>248</v>
      </c>
      <c r="R184" t="s">
        <v>221</v>
      </c>
      <c r="S184" t="s">
        <v>277</v>
      </c>
      <c r="AD184" s="37"/>
      <c r="AE184" s="37"/>
      <c r="AF184" s="29"/>
      <c r="AG184" s="29"/>
      <c r="AH184" s="37"/>
      <c r="AI184" s="37"/>
      <c r="AJ184" t="s">
        <v>253</v>
      </c>
    </row>
    <row r="185" spans="1:36" s="36" customFormat="1" ht="15" x14ac:dyDescent="0.25">
      <c r="A185">
        <v>2.67</v>
      </c>
      <c r="B185">
        <v>3</v>
      </c>
      <c r="C185">
        <v>3.13</v>
      </c>
      <c r="D185" s="20">
        <f t="shared" si="17"/>
        <v>2.7353986430699528E-2</v>
      </c>
      <c r="E185" s="17">
        <f>IF(OR($A185="",$B185="",$C185=""),"",A185*'MPTO_working_3-way'!$I184)</f>
        <v>2.7496911448903112</v>
      </c>
      <c r="F185" s="21">
        <f>IF(OR($A185="",$B185="",$C185=""),"",B185*'MPTO_working_3-way'!$I184)</f>
        <v>3.0895406122363047</v>
      </c>
      <c r="G185" s="22">
        <f>IF(OR($A185="",$B185="",$C185=""),"",C185*'MPTO_working_3-way'!$I184)</f>
        <v>3.2234207054332114</v>
      </c>
      <c r="H185" s="17"/>
      <c r="I185" s="21"/>
      <c r="J185" s="22"/>
      <c r="K185" s="17"/>
      <c r="L185" s="21"/>
      <c r="M185" s="22"/>
      <c r="N185" s="23">
        <f t="shared" si="18"/>
        <v>36.367720856877952</v>
      </c>
      <c r="O185" s="24">
        <f t="shared" si="19"/>
        <v>32.367271562621383</v>
      </c>
      <c r="P185" s="24">
        <f t="shared" si="20"/>
        <v>31.022943989732955</v>
      </c>
      <c r="Q185" t="s">
        <v>249</v>
      </c>
      <c r="R185" t="s">
        <v>251</v>
      </c>
      <c r="S185" t="s">
        <v>277</v>
      </c>
      <c r="AD185" s="37"/>
      <c r="AE185" s="37"/>
      <c r="AF185" s="29"/>
      <c r="AG185" s="29"/>
      <c r="AH185" s="48"/>
      <c r="AI185" s="37"/>
      <c r="AJ185" t="s">
        <v>253</v>
      </c>
    </row>
    <row r="186" spans="1:36" s="36" customFormat="1" ht="15" x14ac:dyDescent="0.25">
      <c r="A186">
        <v>1.88</v>
      </c>
      <c r="B186">
        <v>3.87</v>
      </c>
      <c r="C186">
        <v>4.18</v>
      </c>
      <c r="D186" s="20">
        <f t="shared" si="17"/>
        <v>2.954727619432429E-2</v>
      </c>
      <c r="E186" s="17">
        <f>IF(OR($A186="",$B186="",$C186=""),"",A186*'MPTO_working_3-way'!$I185)</f>
        <v>1.93120131638802</v>
      </c>
      <c r="F186" s="21">
        <f>IF(OR($A186="",$B186="",$C186=""),"",B186*'MPTO_working_3-way'!$I185)</f>
        <v>3.9753984544795946</v>
      </c>
      <c r="G186" s="22">
        <f>IF(OR($A186="",$B186="",$C186=""),"",C186*'MPTO_working_3-way'!$I185)</f>
        <v>4.2938412247350657</v>
      </c>
      <c r="H186" s="17"/>
      <c r="I186" s="21"/>
      <c r="J186" s="22"/>
      <c r="K186" s="17"/>
      <c r="L186" s="21"/>
      <c r="M186" s="22"/>
      <c r="N186" s="23">
        <f t="shared" si="18"/>
        <v>51.781240594343018</v>
      </c>
      <c r="O186" s="24">
        <f t="shared" si="19"/>
        <v>25.154711193117535</v>
      </c>
      <c r="P186" s="24">
        <f t="shared" si="20"/>
        <v>23.28917041085284</v>
      </c>
      <c r="Q186" t="s">
        <v>231</v>
      </c>
      <c r="R186" t="s">
        <v>218</v>
      </c>
      <c r="S186" t="s">
        <v>277</v>
      </c>
      <c r="AD186" s="37"/>
      <c r="AE186" s="37"/>
      <c r="AF186" s="29"/>
      <c r="AG186" s="29"/>
      <c r="AH186" s="48"/>
      <c r="AI186" s="37"/>
      <c r="AJ186" t="s">
        <v>253</v>
      </c>
    </row>
    <row r="187" spans="1:36" s="36" customFormat="1" ht="15" x14ac:dyDescent="0.25">
      <c r="A187">
        <v>2.1800000000000002</v>
      </c>
      <c r="B187">
        <v>3.72</v>
      </c>
      <c r="C187">
        <v>3.32</v>
      </c>
      <c r="D187" s="20">
        <f t="shared" si="17"/>
        <v>2.87376199084588E-2</v>
      </c>
      <c r="E187" s="17">
        <f>IF(OR($A187="",$B187="",$C187=""),"",A187*'MPTO_working_3-way'!$I186)</f>
        <v>2.2396316904189253</v>
      </c>
      <c r="F187" s="21">
        <f>IF(OR($A187="",$B187="",$C187=""),"",B187*'MPTO_working_3-way'!$I186)</f>
        <v>3.8217568295222026</v>
      </c>
      <c r="G187" s="22">
        <f>IF(OR($A187="",$B187="",$C187=""),"",C187*'MPTO_working_3-way'!$I186)</f>
        <v>3.4108152349499221</v>
      </c>
      <c r="H187" s="17"/>
      <c r="I187" s="21"/>
      <c r="J187" s="22"/>
      <c r="K187" s="17"/>
      <c r="L187" s="21"/>
      <c r="M187" s="22"/>
      <c r="N187" s="23">
        <f t="shared" si="18"/>
        <v>44.650198703562239</v>
      </c>
      <c r="O187" s="24">
        <f t="shared" si="19"/>
        <v>26.165976659614433</v>
      </c>
      <c r="P187" s="24">
        <f t="shared" si="20"/>
        <v>29.318503968001718</v>
      </c>
      <c r="Q187" t="s">
        <v>224</v>
      </c>
      <c r="R187" t="s">
        <v>250</v>
      </c>
      <c r="S187" t="s">
        <v>277</v>
      </c>
      <c r="AD187" s="37"/>
      <c r="AE187" s="37"/>
      <c r="AF187" s="29"/>
      <c r="AG187" s="29"/>
      <c r="AH187" s="48"/>
      <c r="AI187" s="37"/>
      <c r="AJ187" t="s">
        <v>253</v>
      </c>
    </row>
    <row r="188" spans="1:36" s="36" customFormat="1" ht="15" x14ac:dyDescent="0.25">
      <c r="A188">
        <v>1.57</v>
      </c>
      <c r="B188">
        <v>4.08</v>
      </c>
      <c r="C188">
        <v>5.96</v>
      </c>
      <c r="D188" s="20">
        <f t="shared" si="17"/>
        <v>4.9825949274250769E-2</v>
      </c>
      <c r="E188" s="17">
        <f>IF(OR($A188="",$B188="",$C188=""),"",A188*'MPTO_working_3-way'!$I187)</f>
        <v>1.6163892236250892</v>
      </c>
      <c r="F188" s="21">
        <f>IF(OR($A188="",$B188="",$C188=""),"",B188*'MPTO_working_3-way'!$I187)</f>
        <v>4.2005528868728428</v>
      </c>
      <c r="G188" s="22">
        <f>IF(OR($A188="",$B188="",$C188=""),"",C188*'MPTO_working_3-way'!$I187)</f>
        <v>6.1361017661181725</v>
      </c>
      <c r="H188" s="17"/>
      <c r="I188" s="21"/>
      <c r="J188" s="22"/>
      <c r="K188" s="17"/>
      <c r="L188" s="21"/>
      <c r="M188" s="22"/>
      <c r="N188" s="23">
        <f t="shared" si="18"/>
        <v>61.866287239733751</v>
      </c>
      <c r="O188" s="24">
        <f t="shared" si="19"/>
        <v>23.806389942740687</v>
      </c>
      <c r="P188" s="24">
        <f t="shared" si="20"/>
        <v>16.296991772882883</v>
      </c>
      <c r="Q188" t="s">
        <v>196</v>
      </c>
      <c r="R188" t="s">
        <v>155</v>
      </c>
      <c r="S188" t="s">
        <v>278</v>
      </c>
      <c r="AD188" s="37"/>
      <c r="AE188" s="37"/>
      <c r="AF188" s="29"/>
      <c r="AG188" s="29"/>
      <c r="AH188" s="48"/>
      <c r="AI188" s="37"/>
      <c r="AJ188" t="s">
        <v>207</v>
      </c>
    </row>
    <row r="189" spans="1:36" s="36" customFormat="1" ht="15" x14ac:dyDescent="0.25">
      <c r="A189">
        <v>2.14</v>
      </c>
      <c r="B189">
        <v>3.27</v>
      </c>
      <c r="C189">
        <v>3.92</v>
      </c>
      <c r="D189" s="20">
        <f t="shared" si="17"/>
        <v>2.8202157996011445E-2</v>
      </c>
      <c r="E189" s="17">
        <f>IF(OR($A189="",$B189="",$C189=""),"",A189*'MPTO_working_3-way'!$I188)</f>
        <v>2.2014985066041022</v>
      </c>
      <c r="F189" s="21">
        <f>IF(OR($A189="",$B189="",$C189=""),"",B189*'MPTO_working_3-way'!$I188)</f>
        <v>3.3639720171006604</v>
      </c>
      <c r="G189" s="22">
        <f>IF(OR($A189="",$B189="",$C189=""),"",C189*'MPTO_working_3-way'!$I188)</f>
        <v>4.0326514700411584</v>
      </c>
      <c r="H189" s="17"/>
      <c r="I189" s="21"/>
      <c r="J189" s="22"/>
      <c r="K189" s="17"/>
      <c r="L189" s="21"/>
      <c r="M189" s="22"/>
      <c r="N189" s="23">
        <f t="shared" si="18"/>
        <v>45.423605648615187</v>
      </c>
      <c r="O189" s="24">
        <f t="shared" si="19"/>
        <v>29.726763329674778</v>
      </c>
      <c r="P189" s="24">
        <f t="shared" si="20"/>
        <v>24.797580634703195</v>
      </c>
      <c r="Q189" t="s">
        <v>123</v>
      </c>
      <c r="R189" t="s">
        <v>120</v>
      </c>
      <c r="S189" t="s">
        <v>278</v>
      </c>
      <c r="AD189" s="37"/>
      <c r="AE189" s="37"/>
      <c r="AF189" s="29"/>
      <c r="AG189" s="29"/>
      <c r="AH189" s="48"/>
      <c r="AI189" s="37"/>
      <c r="AJ189" t="s">
        <v>130</v>
      </c>
    </row>
    <row r="190" spans="1:36" s="36" customFormat="1" ht="15" x14ac:dyDescent="0.25">
      <c r="A190">
        <v>3.26</v>
      </c>
      <c r="B190">
        <v>3.48</v>
      </c>
      <c r="C190">
        <v>2.2999999999999998</v>
      </c>
      <c r="D190" s="20">
        <f t="shared" si="17"/>
        <v>2.8887396792401265E-2</v>
      </c>
      <c r="E190" s="17">
        <f>IF(OR($A190="",$B190="",$C190=""),"",A190*'MPTO_working_3-way'!$I189)</f>
        <v>3.4224325946340572</v>
      </c>
      <c r="F190" s="21">
        <f>IF(OR($A190="",$B190="",$C190=""),"",B190*'MPTO_working_3-way'!$I189)</f>
        <v>3.6533943034743928</v>
      </c>
      <c r="G190" s="22">
        <f>IF(OR($A190="",$B190="",$C190=""),"",C190*'MPTO_working_3-way'!$I189)</f>
        <v>2.4145996833307768</v>
      </c>
      <c r="H190" s="17"/>
      <c r="I190" s="21"/>
      <c r="J190" s="22"/>
      <c r="K190" s="17"/>
      <c r="L190" s="21"/>
      <c r="M190" s="22"/>
      <c r="N190" s="23">
        <f t="shared" si="18"/>
        <v>29.218983058070268</v>
      </c>
      <c r="O190" s="24">
        <f t="shared" si="19"/>
        <v>27.371805968192263</v>
      </c>
      <c r="P190" s="24">
        <f t="shared" si="20"/>
        <v>41.414732508395254</v>
      </c>
      <c r="Q190" t="s">
        <v>258</v>
      </c>
      <c r="R190" t="s">
        <v>121</v>
      </c>
      <c r="S190" t="s">
        <v>278</v>
      </c>
      <c r="AD190" s="37"/>
      <c r="AE190" s="37"/>
      <c r="AF190" s="29"/>
      <c r="AG190" s="29"/>
      <c r="AH190" s="48"/>
      <c r="AI190" s="37"/>
      <c r="AJ190" t="s">
        <v>130</v>
      </c>
    </row>
    <row r="191" spans="1:36" s="36" customFormat="1" ht="15" x14ac:dyDescent="0.25">
      <c r="A191">
        <v>1.81</v>
      </c>
      <c r="B191">
        <v>3.63</v>
      </c>
      <c r="C191">
        <v>4.8</v>
      </c>
      <c r="D191" s="20">
        <f t="shared" si="17"/>
        <v>3.6301614842549013E-2</v>
      </c>
      <c r="E191" s="17">
        <f>IF(OR($A191="",$B191="",$C191=""),"",A191*'MPTO_working_3-way'!$I190)</f>
        <v>1.8610459059727809</v>
      </c>
      <c r="F191" s="21">
        <f>IF(OR($A191="",$B191="",$C191=""),"",B191*'MPTO_working_3-way'!$I190)</f>
        <v>3.7323738335255214</v>
      </c>
      <c r="G191" s="22">
        <f>IF(OR($A191="",$B191="",$C191=""),"",C191*'MPTO_working_3-way'!$I190)</f>
        <v>4.9353703583808546</v>
      </c>
      <c r="H191" s="17"/>
      <c r="I191" s="21"/>
      <c r="J191" s="22"/>
      <c r="K191" s="17"/>
      <c r="L191" s="21"/>
      <c r="M191" s="22"/>
      <c r="N191" s="23">
        <f t="shared" si="18"/>
        <v>53.733225859213476</v>
      </c>
      <c r="O191" s="24">
        <f t="shared" si="19"/>
        <v>26.792600221811679</v>
      </c>
      <c r="P191" s="24">
        <f t="shared" si="20"/>
        <v>20.261903917745087</v>
      </c>
      <c r="Q191" t="s">
        <v>132</v>
      </c>
      <c r="R191" t="s">
        <v>119</v>
      </c>
      <c r="S191" t="s">
        <v>278</v>
      </c>
      <c r="AD191" s="37"/>
      <c r="AE191" s="37"/>
      <c r="AF191" s="29"/>
      <c r="AG191" s="29"/>
      <c r="AH191" s="48"/>
      <c r="AI191" s="37"/>
      <c r="AJ191" t="s">
        <v>130</v>
      </c>
    </row>
    <row r="192" spans="1:36" s="36" customFormat="1" ht="15" x14ac:dyDescent="0.25">
      <c r="A192">
        <v>3.07</v>
      </c>
      <c r="B192">
        <v>2.74</v>
      </c>
      <c r="C192">
        <v>2.75</v>
      </c>
      <c r="D192" s="20">
        <f t="shared" si="17"/>
        <v>5.4332766308800018E-2</v>
      </c>
      <c r="E192" s="17">
        <f>IF(OR($A192="",$B192="",$C192=""),"",A192*'MPTO_working_3-way'!$I191)</f>
        <v>3.1586843081526719</v>
      </c>
      <c r="F192" s="21">
        <f>IF(OR($A192="",$B192="",$C192=""),"",B192*'MPTO_working_3-way'!$I191)</f>
        <v>2.8191514672111797</v>
      </c>
      <c r="G192" s="22">
        <f>IF(OR($A192="",$B192="",$C192=""),"",C192*'MPTO_working_3-way'!$I191)</f>
        <v>2.8294403411791036</v>
      </c>
      <c r="H192" s="17"/>
      <c r="I192" s="21"/>
      <c r="J192" s="22"/>
      <c r="K192" s="17"/>
      <c r="L192" s="21"/>
      <c r="M192" s="22"/>
      <c r="N192" s="23">
        <f t="shared" si="18"/>
        <v>31.65875100018593</v>
      </c>
      <c r="O192" s="24">
        <f t="shared" si="19"/>
        <v>35.471666266631672</v>
      </c>
      <c r="P192" s="24">
        <f t="shared" si="20"/>
        <v>35.34267838929847</v>
      </c>
      <c r="Q192" t="s">
        <v>82</v>
      </c>
      <c r="R192" t="s">
        <v>78</v>
      </c>
      <c r="S192" t="s">
        <v>278</v>
      </c>
      <c r="AD192" s="37"/>
      <c r="AE192" s="37"/>
      <c r="AF192" s="29"/>
      <c r="AG192" s="29"/>
      <c r="AH192" s="48"/>
      <c r="AI192" s="37"/>
      <c r="AJ192" t="s">
        <v>94</v>
      </c>
    </row>
    <row r="193" spans="1:36" s="36" customFormat="1" ht="15" x14ac:dyDescent="0.25">
      <c r="A193">
        <v>1.42</v>
      </c>
      <c r="B193">
        <v>4.74</v>
      </c>
      <c r="C193">
        <v>8.5</v>
      </c>
      <c r="D193" s="20">
        <f t="shared" si="17"/>
        <v>3.2842875071226629E-2</v>
      </c>
      <c r="E193" s="17">
        <f>IF(OR($A193="",$B193="",$C193=""),"",A193*'MPTO_working_3-way'!$I192)</f>
        <v>1.4715482930764194</v>
      </c>
      <c r="F193" s="21">
        <f>IF(OR($A193="",$B193="",$C193=""),"",B193*'MPTO_working_3-way'!$I192)</f>
        <v>4.9120696543536821</v>
      </c>
      <c r="G193" s="22">
        <f>IF(OR($A193="",$B193="",$C193=""),"",C193*'MPTO_working_3-way'!$I192)</f>
        <v>8.8085637261616672</v>
      </c>
      <c r="H193" s="17"/>
      <c r="I193" s="21"/>
      <c r="J193" s="22"/>
      <c r="K193" s="17"/>
      <c r="L193" s="21"/>
      <c r="M193" s="22"/>
      <c r="N193" s="23">
        <f t="shared" si="18"/>
        <v>67.955635890780016</v>
      </c>
      <c r="O193" s="24">
        <f t="shared" si="19"/>
        <v>20.358017503145067</v>
      </c>
      <c r="P193" s="24">
        <f t="shared" si="20"/>
        <v>11.352588584106778</v>
      </c>
      <c r="Q193" t="s">
        <v>220</v>
      </c>
      <c r="R193" t="s">
        <v>219</v>
      </c>
      <c r="S193" t="s">
        <v>278</v>
      </c>
      <c r="AD193" s="37"/>
      <c r="AE193" s="37"/>
      <c r="AF193" s="29"/>
      <c r="AG193" s="29"/>
      <c r="AH193" s="48"/>
      <c r="AI193" s="37"/>
      <c r="AJ193" t="s">
        <v>253</v>
      </c>
    </row>
    <row r="194" spans="1:36" s="36" customFormat="1" ht="15" x14ac:dyDescent="0.25">
      <c r="A194">
        <v>2.25</v>
      </c>
      <c r="B194">
        <v>3.26</v>
      </c>
      <c r="C194">
        <v>3.41</v>
      </c>
      <c r="D194" s="20">
        <f t="shared" si="17"/>
        <v>4.4448042666922483E-2</v>
      </c>
      <c r="E194" s="17">
        <f>IF(OR($A194="",$B194="",$C194=""),"",A194*'MPTO_working_3-way'!$I193)</f>
        <v>2.3722487241948</v>
      </c>
      <c r="F194" s="21">
        <f>IF(OR($A194="",$B194="",$C194=""),"",B194*'MPTO_working_3-way'!$I193)</f>
        <v>3.437124818166688</v>
      </c>
      <c r="G194" s="22">
        <f>IF(OR($A194="",$B194="",$C194=""),"",C194*'MPTO_working_3-way'!$I193)</f>
        <v>3.5952747331130084</v>
      </c>
      <c r="H194" s="17"/>
      <c r="I194" s="21"/>
      <c r="J194" s="22"/>
      <c r="K194" s="17"/>
      <c r="L194" s="21"/>
      <c r="M194" s="22"/>
      <c r="N194" s="23">
        <f t="shared" si="18"/>
        <v>42.15409580795221</v>
      </c>
      <c r="O194" s="24">
        <f t="shared" si="19"/>
        <v>29.094084530028368</v>
      </c>
      <c r="P194" s="24">
        <f t="shared" si="20"/>
        <v>27.814286090291045</v>
      </c>
      <c r="Q194" t="s">
        <v>203</v>
      </c>
      <c r="R194" t="s">
        <v>263</v>
      </c>
      <c r="S194" t="s">
        <v>279</v>
      </c>
      <c r="AD194" s="37"/>
      <c r="AE194" s="37"/>
      <c r="AF194" s="29"/>
      <c r="AG194" s="29"/>
      <c r="AH194" s="48"/>
      <c r="AI194" s="37"/>
      <c r="AJ194" t="s">
        <v>207</v>
      </c>
    </row>
    <row r="195" spans="1:36" s="36" customFormat="1" ht="15" x14ac:dyDescent="0.25">
      <c r="A195">
        <v>2.68</v>
      </c>
      <c r="B195">
        <v>3.28</v>
      </c>
      <c r="C195">
        <v>2.74</v>
      </c>
      <c r="D195" s="20">
        <f t="shared" si="17"/>
        <v>4.2975880788331811E-2</v>
      </c>
      <c r="E195" s="17">
        <f>IF(OR($A195="",$B195="",$C195=""),"",A195*'MPTO_working_3-way'!$I194)</f>
        <v>2.7680189051908877</v>
      </c>
      <c r="F195" s="21">
        <f>IF(OR($A195="",$B195="",$C195=""),"",B195*'MPTO_working_3-way'!$I194)</f>
        <v>3.387724630233623</v>
      </c>
      <c r="G195" s="22">
        <f>IF(OR($A195="",$B195="",$C195=""),"",C195*'MPTO_working_3-way'!$I194)</f>
        <v>2.8299894776951611</v>
      </c>
      <c r="H195" s="17"/>
      <c r="I195" s="21"/>
      <c r="J195" s="22"/>
      <c r="K195" s="17"/>
      <c r="L195" s="21"/>
      <c r="M195" s="22"/>
      <c r="N195" s="23">
        <f t="shared" si="18"/>
        <v>36.126920886439471</v>
      </c>
      <c r="O195" s="24">
        <f t="shared" si="19"/>
        <v>29.518337797456645</v>
      </c>
      <c r="P195" s="24">
        <f t="shared" si="20"/>
        <v>35.335820429072186</v>
      </c>
      <c r="Q195" t="s">
        <v>200</v>
      </c>
      <c r="R195" t="s">
        <v>266</v>
      </c>
      <c r="S195" t="s">
        <v>279</v>
      </c>
      <c r="AD195" s="37"/>
      <c r="AE195" s="37"/>
      <c r="AF195" s="29"/>
      <c r="AG195" s="29"/>
      <c r="AH195" s="48"/>
      <c r="AI195" s="37"/>
      <c r="AJ195" t="s">
        <v>207</v>
      </c>
    </row>
    <row r="196" spans="1:36" s="63" customFormat="1" ht="15" x14ac:dyDescent="0.25">
      <c r="A196" s="65">
        <v>2.48</v>
      </c>
      <c r="B196" s="65">
        <v>3.01</v>
      </c>
      <c r="C196" s="65">
        <v>3.25</v>
      </c>
      <c r="D196" s="66">
        <f t="shared" ref="D196:D200" si="21">IF(OR($A196="",$B196="",$C196=""),"",(1/A196)+(1/B196)+(1/C196)-1)</f>
        <v>4.3144027765183113E-2</v>
      </c>
      <c r="E196" s="67">
        <f>IF(OR($A196="",$B196="",$C196=""),"",A196*'MPTO_working_3-way'!$I195)</f>
        <v>2.5902311458139677</v>
      </c>
      <c r="F196" s="68">
        <f>IF(OR($A196="",$B196="",$C196=""),"",B196*'MPTO_working_3-way'!$I195)</f>
        <v>3.1437886084274362</v>
      </c>
      <c r="G196" s="69">
        <f>IF(OR($A196="",$B196="",$C196=""),"",C196*'MPTO_working_3-way'!$I195)</f>
        <v>3.3944561386674978</v>
      </c>
      <c r="H196" s="67"/>
      <c r="I196" s="68"/>
      <c r="J196" s="69"/>
      <c r="K196" s="67"/>
      <c r="L196" s="68"/>
      <c r="M196" s="69"/>
      <c r="N196" s="70">
        <f t="shared" si="18"/>
        <v>38.606593145792587</v>
      </c>
      <c r="O196" s="71">
        <f t="shared" si="19"/>
        <v>31.808754485569974</v>
      </c>
      <c r="P196" s="71">
        <f t="shared" si="20"/>
        <v>29.459800308174032</v>
      </c>
      <c r="Q196" s="65" t="s">
        <v>198</v>
      </c>
      <c r="R196" s="65" t="s">
        <v>191</v>
      </c>
      <c r="S196" s="65" t="s">
        <v>280</v>
      </c>
      <c r="AD196" s="64"/>
      <c r="AF196" s="65"/>
      <c r="AG196" s="65"/>
      <c r="AH196" s="77"/>
      <c r="AI196" s="64"/>
      <c r="AJ196" s="65" t="s">
        <v>207</v>
      </c>
    </row>
    <row r="197" spans="1:36" s="36" customFormat="1" ht="15" x14ac:dyDescent="0.25">
      <c r="A197">
        <v>1.68</v>
      </c>
      <c r="B197">
        <v>3.91</v>
      </c>
      <c r="C197">
        <v>5.54</v>
      </c>
      <c r="D197" s="20">
        <f t="shared" si="21"/>
        <v>3.1497986103874887E-2</v>
      </c>
      <c r="E197" s="17">
        <f>IF(OR($A197="",$B197="",$C197=""),"",A197*'MPTO_working_3-way'!$I196)</f>
        <v>1.7521994797243974</v>
      </c>
      <c r="F197" s="21">
        <f>IF(OR($A197="",$B197="",$C197=""),"",B197*'MPTO_working_3-way'!$I196)</f>
        <v>4.0780356938823772</v>
      </c>
      <c r="G197" s="22">
        <f>IF(OR($A197="",$B197="",$C197=""),"",C197*'MPTO_working_3-way'!$I196)</f>
        <v>5.778086379567358</v>
      </c>
      <c r="H197" s="17"/>
      <c r="I197" s="21"/>
      <c r="J197" s="22"/>
      <c r="K197" s="17"/>
      <c r="L197" s="21"/>
      <c r="M197" s="22"/>
      <c r="N197" s="23">
        <f t="shared" ref="N197:N200" si="22">(1/E197)* 100</f>
        <v>57.071127549774722</v>
      </c>
      <c r="O197" s="24">
        <f t="shared" ref="O197:O200" si="23">(1/F197)* 100</f>
        <v>24.521609791207556</v>
      </c>
      <c r="P197" s="24">
        <f t="shared" ref="P197:P200" si="24">(1/G197)* 100</f>
        <v>17.306767921231327</v>
      </c>
      <c r="Q197" t="s">
        <v>126</v>
      </c>
      <c r="R197" t="s">
        <v>258</v>
      </c>
      <c r="S197" t="s">
        <v>281</v>
      </c>
      <c r="AD197" s="37"/>
      <c r="AE197" s="37"/>
      <c r="AF197" s="29"/>
      <c r="AG197" s="29"/>
      <c r="AH197" s="48"/>
      <c r="AI197" s="37"/>
      <c r="AJ197" t="s">
        <v>130</v>
      </c>
    </row>
    <row r="198" spans="1:36" s="36" customFormat="1" ht="15" x14ac:dyDescent="0.25">
      <c r="A198">
        <v>2.13</v>
      </c>
      <c r="B198">
        <v>3.53</v>
      </c>
      <c r="C198">
        <v>3.64</v>
      </c>
      <c r="D198" s="20">
        <f t="shared" si="21"/>
        <v>2.7494961780561988E-2</v>
      </c>
      <c r="E198" s="17">
        <f>IF(OR($A198="",$B198="",$C198=""),"",A198*'MPTO_working_3-way'!$I197)</f>
        <v>2.2218967791398399</v>
      </c>
      <c r="F198" s="21">
        <f>IF(OR($A198="",$B198="",$C198=""),"",B198*'MPTO_working_3-way'!$I197)</f>
        <v>3.6822984180110963</v>
      </c>
      <c r="G198" s="22">
        <f>IF(OR($A198="",$B198="",$C198=""),"",C198*'MPTO_working_3-way'!$I197)</f>
        <v>3.7970442610652668</v>
      </c>
      <c r="H198" s="17"/>
      <c r="I198" s="21"/>
      <c r="J198" s="22"/>
      <c r="K198" s="17"/>
      <c r="L198" s="21"/>
      <c r="M198" s="22"/>
      <c r="N198" s="23">
        <f t="shared" si="22"/>
        <v>45.006591187693637</v>
      </c>
      <c r="O198" s="24">
        <f t="shared" si="23"/>
        <v>27.156951623169252</v>
      </c>
      <c r="P198" s="24">
        <f t="shared" si="24"/>
        <v>26.336274513677864</v>
      </c>
      <c r="Q198" t="s">
        <v>227</v>
      </c>
      <c r="R198" t="s">
        <v>225</v>
      </c>
      <c r="S198" t="s">
        <v>281</v>
      </c>
      <c r="AD198" s="37"/>
      <c r="AE198" s="37"/>
      <c r="AF198" s="29"/>
      <c r="AG198" s="29"/>
      <c r="AH198" s="48"/>
      <c r="AI198" s="37"/>
      <c r="AJ198" t="s">
        <v>253</v>
      </c>
    </row>
    <row r="199" spans="1:36" s="36" customFormat="1" ht="15" x14ac:dyDescent="0.25">
      <c r="A199">
        <v>1.91</v>
      </c>
      <c r="B199">
        <v>3.61</v>
      </c>
      <c r="C199">
        <v>4.3600000000000003</v>
      </c>
      <c r="D199" s="20">
        <f t="shared" si="21"/>
        <v>2.9926317838528949E-2</v>
      </c>
      <c r="E199" s="17">
        <f>IF(OR($A199="",$B199="",$C199=""),"",A199*'MPTO_working_3-way'!$I198)</f>
        <v>1.9701611534584009</v>
      </c>
      <c r="F199" s="21">
        <f>IF(OR($A199="",$B199="",$C199=""),"",B199*'MPTO_working_3-way'!$I198)</f>
        <v>3.7237077298349881</v>
      </c>
      <c r="G199" s="22">
        <f>IF(OR($A199="",$B199="",$C199=""),"",C199*'MPTO_working_3-way'!$I198)</f>
        <v>4.4973312194128949</v>
      </c>
      <c r="H199" s="17"/>
      <c r="I199" s="21"/>
      <c r="J199" s="22"/>
      <c r="K199" s="17"/>
      <c r="L199" s="21"/>
      <c r="M199" s="22"/>
      <c r="N199" s="23">
        <f t="shared" si="22"/>
        <v>50.757269183011253</v>
      </c>
      <c r="O199" s="24">
        <f t="shared" si="23"/>
        <v>26.854954055277425</v>
      </c>
      <c r="P199" s="24">
        <f t="shared" si="24"/>
        <v>22.235409206319147</v>
      </c>
      <c r="Q199" t="s">
        <v>243</v>
      </c>
      <c r="R199" t="s">
        <v>249</v>
      </c>
      <c r="S199" t="s">
        <v>281</v>
      </c>
      <c r="AD199" s="37"/>
      <c r="AE199" s="37"/>
      <c r="AF199" s="29"/>
      <c r="AG199" s="29"/>
      <c r="AH199" s="48"/>
      <c r="AI199" s="37"/>
      <c r="AJ199" t="s">
        <v>253</v>
      </c>
    </row>
    <row r="200" spans="1:36" s="36" customFormat="1" ht="15" x14ac:dyDescent="0.25">
      <c r="A200">
        <v>1.92</v>
      </c>
      <c r="B200">
        <v>3.74</v>
      </c>
      <c r="C200">
        <v>4.18</v>
      </c>
      <c r="D200" s="20">
        <f t="shared" si="21"/>
        <v>2.7447462238483933E-2</v>
      </c>
      <c r="E200" s="17">
        <f>IF(OR($A200="",$B200="",$C200=""),"",A200*'MPTO_working_3-way'!$I199)</f>
        <v>1.972790326618679</v>
      </c>
      <c r="F200" s="21">
        <f>IF(OR($A200="",$B200="",$C200=""),"",B200*'MPTO_working_3-way'!$I199)</f>
        <v>3.8428311570593019</v>
      </c>
      <c r="G200" s="22">
        <f>IF(OR($A200="",$B200="",$C200=""),"",C200*'MPTO_working_3-way'!$I199)</f>
        <v>4.2949289402427491</v>
      </c>
      <c r="H200" s="17"/>
      <c r="I200" s="21"/>
      <c r="J200" s="22"/>
      <c r="K200" s="17"/>
      <c r="L200" s="21"/>
      <c r="M200" s="22"/>
      <c r="N200" s="23">
        <f t="shared" si="22"/>
        <v>50.689624057209301</v>
      </c>
      <c r="O200" s="24">
        <f t="shared" si="23"/>
        <v>26.022480799422958</v>
      </c>
      <c r="P200" s="24">
        <f t="shared" si="24"/>
        <v>23.283272294220545</v>
      </c>
      <c r="Q200" t="s">
        <v>239</v>
      </c>
      <c r="R200" t="s">
        <v>241</v>
      </c>
      <c r="S200" t="s">
        <v>282</v>
      </c>
      <c r="AD200" s="37"/>
      <c r="AE200" s="37"/>
      <c r="AF200" s="29"/>
      <c r="AG200" s="29"/>
      <c r="AH200" s="48"/>
      <c r="AI200" s="37"/>
      <c r="AJ200" t="s">
        <v>253</v>
      </c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 s="29"/>
      <c r="B236" s="29"/>
      <c r="C236" s="29"/>
      <c r="D236" s="30"/>
      <c r="E236" s="31"/>
      <c r="F236" s="32"/>
      <c r="G236" s="33"/>
      <c r="H236" s="31"/>
      <c r="I236" s="32"/>
      <c r="J236" s="33"/>
      <c r="K236" s="31"/>
      <c r="L236" s="32"/>
      <c r="M236" s="33"/>
      <c r="N236" s="34"/>
      <c r="O236" s="35"/>
      <c r="P236" s="35"/>
      <c r="Q236" s="29"/>
      <c r="R236" s="29"/>
      <c r="S236" s="29"/>
      <c r="AD236" s="37"/>
      <c r="AE236" s="37"/>
      <c r="AF236" s="29"/>
      <c r="AG236" s="29"/>
      <c r="AH236" s="48"/>
      <c r="AI236" s="37"/>
      <c r="AJ236" s="29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25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e">
        <f ca="1">IF('Log_working_3-way'!$D999="","",A991^('Log_working_3-way'!$D999))</f>
        <v>#NAME?</v>
      </c>
      <c r="O991" s="21" t="e">
        <f ca="1">IF('Log_working_3-way'!$D999="","",B991^('Log_working_3-way'!$D999))</f>
        <v>#NAME?</v>
      </c>
      <c r="P991" s="21"/>
      <c r="Q991"/>
      <c r="R991"/>
    </row>
    <row r="992" spans="1:19" x14ac:dyDescent="0.2">
      <c r="D992" s="20" t="str">
        <f t="shared" si="25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e">
        <f ca="1">IF('Log_working_3-way'!$D1000="","",A992^('Log_working_3-way'!$D1000))</f>
        <v>#NAME?</v>
      </c>
      <c r="O992" s="21" t="e">
        <f ca="1">IF('Log_working_3-way'!$D1000="","",B992^('Log_working_3-way'!$D1000))</f>
        <v>#NAME?</v>
      </c>
      <c r="P992" s="21"/>
    </row>
    <row r="993" spans="4:16" x14ac:dyDescent="0.2">
      <c r="D993" s="20" t="str">
        <f t="shared" si="25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e">
        <f ca="1">IF('Log_working_3-way'!$D1001="","",A993^('Log_working_3-way'!$D1001))</f>
        <v>#NAME?</v>
      </c>
      <c r="O993" s="21" t="e">
        <f ca="1">IF('Log_working_3-way'!$D1001="","",B993^('Log_working_3-way'!$D1001))</f>
        <v>#NAME?</v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2022-03-28T06:36:46Z</dcterms:modified>
</cp:coreProperties>
</file>